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hidePivotFieldList="1"/>
  <mc:AlternateContent xmlns:mc="http://schemas.openxmlformats.org/markup-compatibility/2006">
    <mc:Choice Requires="x15">
      <x15ac:absPath xmlns:x15ac="http://schemas.microsoft.com/office/spreadsheetml/2010/11/ac" url="/Users/tylerharrington/Desktop/Revolution Prep/FL_Dashboards/"/>
    </mc:Choice>
  </mc:AlternateContent>
  <xr:revisionPtr revIDLastSave="0" documentId="13_ncr:1_{34943D45-81B2-524A-9A26-2F13AA5BCC32}" xr6:coauthVersionLast="47" xr6:coauthVersionMax="47" xr10:uidLastSave="{00000000-0000-0000-0000-000000000000}"/>
  <bookViews>
    <workbookView xWindow="0" yWindow="660" windowWidth="30240" windowHeight="17760" activeTab="1" xr2:uid="{00000000-000D-0000-FFFF-FFFF00000000}"/>
  </bookViews>
  <sheets>
    <sheet name="MonthlyMetric" sheetId="1" r:id="rId1"/>
    <sheet name="ProgressUpdateEmails" sheetId="7" r:id="rId2"/>
    <sheet name="MonthlyMetricFullData" sheetId="5" r:id="rId3"/>
    <sheet name="MasterTutor" sheetId="2" r:id="rId4"/>
  </sheets>
  <definedNames>
    <definedName name="_xlnm._FilterDatabase" localSheetId="0" hidden="1">MonthlyMetric!$A$1:$M$2629</definedName>
    <definedName name="_xlnm._FilterDatabase" localSheetId="2" hidden="1">MonthlyMetricFullData!$A$4:$V$276</definedName>
  </definedNames>
  <calcPr calcId="191028"/>
  <pivotCaches>
    <pivotCache cacheId="8"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M2" i="1"/>
  <c r="K2" i="1"/>
  <c r="K3" i="1"/>
  <c r="K4" i="1"/>
  <c r="J19" i="1"/>
  <c r="J91" i="1"/>
  <c r="J125" i="1"/>
  <c r="J126" i="1"/>
  <c r="J228" i="1"/>
  <c r="J229" i="1"/>
  <c r="J239" i="1"/>
  <c r="J240" i="1"/>
  <c r="J241" i="1"/>
  <c r="J361" i="1"/>
  <c r="J390" i="1"/>
  <c r="J411" i="1"/>
  <c r="J423" i="1"/>
  <c r="J478" i="1"/>
  <c r="J551" i="1"/>
  <c r="J605" i="1"/>
  <c r="J684" i="1"/>
  <c r="J695" i="1"/>
  <c r="J731" i="1"/>
  <c r="J732" i="1"/>
  <c r="J745" i="1"/>
  <c r="J770" i="1"/>
  <c r="J795" i="1"/>
  <c r="J905" i="1"/>
  <c r="J918" i="1"/>
  <c r="J928" i="1"/>
  <c r="J929" i="1"/>
  <c r="J1062" i="1"/>
  <c r="J1071" i="1"/>
  <c r="J1120" i="1"/>
  <c r="J1153" i="1"/>
  <c r="J1191" i="1"/>
  <c r="J1195" i="1"/>
  <c r="J1211" i="1"/>
  <c r="J1218" i="1"/>
  <c r="J1228" i="1"/>
  <c r="J1243" i="1"/>
  <c r="J1305" i="1"/>
  <c r="J1310" i="1"/>
  <c r="J1311" i="1"/>
  <c r="J1312" i="1"/>
  <c r="J1323" i="1"/>
  <c r="J1374" i="1"/>
  <c r="J1381" i="1"/>
  <c r="J1408" i="1"/>
  <c r="J1410" i="1"/>
  <c r="J1419" i="1"/>
  <c r="J1476" i="1"/>
  <c r="J1477" i="1"/>
  <c r="J1511" i="1"/>
  <c r="J1512" i="1"/>
  <c r="J1513" i="1"/>
  <c r="J1583" i="1"/>
  <c r="J1592" i="1"/>
  <c r="J1593" i="1"/>
  <c r="J1597" i="1"/>
  <c r="J1618" i="1"/>
  <c r="J1619" i="1"/>
  <c r="J1620" i="1"/>
  <c r="J1630" i="1"/>
  <c r="J1631" i="1"/>
  <c r="J1632" i="1"/>
  <c r="J1642" i="1"/>
  <c r="J1696" i="1"/>
  <c r="J1697" i="1"/>
  <c r="J1753" i="1"/>
  <c r="J1764" i="1"/>
  <c r="J1765" i="1"/>
  <c r="J1766" i="1"/>
  <c r="J1774" i="1"/>
  <c r="J1778" i="1"/>
  <c r="J1779" i="1"/>
  <c r="J1805" i="1"/>
  <c r="J1806" i="1"/>
  <c r="J1807" i="1"/>
  <c r="J1833" i="1"/>
  <c r="J1834" i="1"/>
  <c r="J1835" i="1"/>
  <c r="J1893" i="1"/>
  <c r="J1894" i="1"/>
  <c r="J1975" i="1"/>
  <c r="J2034" i="1"/>
  <c r="J2056" i="1"/>
  <c r="J2063" i="1"/>
  <c r="J2078" i="1"/>
  <c r="J2088" i="1"/>
  <c r="J2089" i="1"/>
  <c r="J2101" i="1"/>
  <c r="J2102" i="1"/>
  <c r="J2130" i="1"/>
  <c r="J2132" i="1"/>
  <c r="J2166" i="1"/>
  <c r="J2167" i="1"/>
  <c r="J2168" i="1"/>
  <c r="J2183" i="1"/>
  <c r="J2215" i="1"/>
  <c r="J2256" i="1"/>
  <c r="J2267" i="1"/>
  <c r="J2291" i="1"/>
  <c r="J2292" i="1"/>
  <c r="J2293" i="1"/>
  <c r="J2324" i="1"/>
  <c r="J2343" i="1"/>
  <c r="J2344" i="1"/>
  <c r="J2345" i="1"/>
  <c r="J2357" i="1"/>
  <c r="J2370" i="1"/>
  <c r="J2381" i="1"/>
  <c r="J24" i="1"/>
  <c r="J2066" i="1"/>
  <c r="J611" i="1"/>
  <c r="J2019" i="1"/>
  <c r="J614" i="1"/>
  <c r="J1983" i="1"/>
  <c r="J567" i="1"/>
  <c r="J1967" i="1"/>
  <c r="J1980" i="1"/>
  <c r="J615" i="1"/>
  <c r="J727" i="1"/>
  <c r="J878" i="1"/>
  <c r="J1650" i="1"/>
  <c r="J1839" i="1"/>
  <c r="J1963" i="1"/>
  <c r="J1971" i="1"/>
  <c r="J2483" i="1"/>
  <c r="J679" i="1"/>
  <c r="J724" i="1"/>
  <c r="J754" i="1"/>
  <c r="J1393" i="1"/>
  <c r="J1614" i="1"/>
  <c r="J266" i="1"/>
  <c r="J811" i="1"/>
  <c r="J1224" i="1"/>
  <c r="J2248" i="1"/>
  <c r="J579" i="1"/>
  <c r="J750" i="1"/>
  <c r="J994" i="1"/>
  <c r="J1129" i="1"/>
  <c r="J1876" i="1"/>
  <c r="J2251" i="1"/>
  <c r="J2620" i="1"/>
  <c r="J691" i="1"/>
  <c r="J2123" i="1"/>
  <c r="J2252" i="1"/>
  <c r="J2352" i="1"/>
  <c r="J1687" i="1"/>
  <c r="J2109" i="1"/>
  <c r="J2094" i="1"/>
  <c r="J1251" i="1"/>
  <c r="J1371" i="1"/>
  <c r="J132" i="1"/>
  <c r="J334" i="1"/>
  <c r="J358" i="1"/>
  <c r="J678" i="1"/>
  <c r="J802" i="1"/>
  <c r="J848" i="1"/>
  <c r="J901" i="1"/>
  <c r="J1302" i="1"/>
  <c r="J1651" i="1"/>
  <c r="J2179" i="1"/>
  <c r="J645" i="1"/>
  <c r="J752" i="1"/>
  <c r="J1148" i="1"/>
  <c r="J1812" i="1"/>
  <c r="J575" i="1"/>
  <c r="J733" i="1"/>
  <c r="J781" i="1"/>
  <c r="J988" i="1"/>
  <c r="J1375" i="1"/>
  <c r="J1376" i="1"/>
  <c r="J1380" i="1"/>
  <c r="J1452" i="1"/>
  <c r="J1920" i="1"/>
  <c r="J1987" i="1"/>
  <c r="J2127" i="1"/>
  <c r="J2371" i="1"/>
  <c r="J489" i="1"/>
  <c r="J1036" i="1"/>
  <c r="J1256" i="1"/>
  <c r="J2467" i="1"/>
  <c r="J2120" i="1"/>
  <c r="J950" i="1"/>
  <c r="J2480" i="1"/>
  <c r="J64" i="1"/>
  <c r="J728" i="1"/>
  <c r="J1877" i="1"/>
  <c r="J1234" i="1"/>
  <c r="J1016" i="1"/>
  <c r="J874" i="1"/>
  <c r="J159" i="1"/>
  <c r="J831" i="1"/>
  <c r="J303" i="1"/>
  <c r="J351" i="1"/>
  <c r="J246" i="1"/>
  <c r="J322" i="1"/>
  <c r="J408" i="1"/>
  <c r="J558" i="1"/>
  <c r="J1039" i="1"/>
  <c r="J1117" i="1"/>
  <c r="J1150" i="1"/>
  <c r="J1290" i="1"/>
  <c r="J1858" i="1"/>
  <c r="J1905" i="1"/>
  <c r="J2009" i="1"/>
  <c r="J2319" i="1"/>
  <c r="J2453" i="1"/>
  <c r="J1815" i="1"/>
  <c r="J55" i="1"/>
  <c r="J2508" i="1"/>
  <c r="J2315" i="1"/>
  <c r="J1473" i="1"/>
  <c r="J2200" i="1"/>
  <c r="J1090" i="1"/>
  <c r="J359" i="1"/>
  <c r="J2497" i="1"/>
  <c r="J2493" i="1"/>
  <c r="J69" i="1"/>
  <c r="J2041" i="1"/>
  <c r="J2052" i="1"/>
  <c r="J2227" i="1"/>
  <c r="J267" i="1"/>
  <c r="J584" i="1"/>
  <c r="J814" i="1"/>
  <c r="J2592" i="1"/>
  <c r="J2023" i="1"/>
  <c r="J1557" i="1"/>
  <c r="J256" i="1"/>
  <c r="J302" i="1"/>
  <c r="J385" i="1"/>
  <c r="J766" i="1"/>
  <c r="J1353" i="1"/>
  <c r="J1688" i="1"/>
  <c r="J2276" i="1"/>
  <c r="J203" i="1"/>
  <c r="J52" i="1"/>
  <c r="J887" i="1"/>
  <c r="J1770" i="1"/>
  <c r="J448" i="1"/>
  <c r="J2437" i="1"/>
  <c r="J1367" i="1"/>
  <c r="J1932" i="1"/>
  <c r="J832" i="1"/>
  <c r="J1337" i="1"/>
  <c r="J1198" i="1"/>
  <c r="J1794" i="1"/>
  <c r="J290" i="1"/>
  <c r="J432" i="1"/>
  <c r="J2176" i="1"/>
  <c r="J1270" i="1"/>
  <c r="J1338" i="1"/>
  <c r="J2067" i="1"/>
  <c r="J1187" i="1"/>
  <c r="J2311" i="1"/>
  <c r="J2576" i="1"/>
  <c r="J346" i="1"/>
  <c r="J139" i="1"/>
  <c r="J151" i="1"/>
  <c r="J492" i="1"/>
  <c r="J525" i="1"/>
  <c r="J585" i="1"/>
  <c r="J1329" i="1"/>
  <c r="J1917" i="1"/>
  <c r="J452" i="1"/>
  <c r="J1345" i="1"/>
  <c r="J2110" i="1"/>
  <c r="J1333" i="1"/>
  <c r="J1081" i="1"/>
  <c r="J15" i="1"/>
  <c r="J435" i="1"/>
  <c r="J1053" i="1"/>
  <c r="J1439" i="1"/>
  <c r="J1449" i="1"/>
  <c r="J1578" i="1"/>
  <c r="J1814" i="1"/>
  <c r="J2608" i="1"/>
  <c r="J2496" i="1"/>
  <c r="J2310" i="1"/>
  <c r="J350" i="1"/>
  <c r="J505" i="1"/>
  <c r="J1498" i="1"/>
  <c r="J1528" i="1"/>
  <c r="J2073" i="1"/>
  <c r="J111" i="1"/>
  <c r="J1274" i="1"/>
  <c r="J738" i="1"/>
  <c r="J1563" i="1"/>
  <c r="J2186" i="1"/>
  <c r="J2054" i="1"/>
  <c r="J208" i="1"/>
  <c r="J557" i="1"/>
  <c r="J1149" i="1"/>
  <c r="J1199" i="1"/>
  <c r="J1540" i="1"/>
  <c r="J2189" i="1"/>
  <c r="J106" i="1"/>
  <c r="J2197" i="1"/>
  <c r="J2386" i="1"/>
  <c r="J1604" i="1"/>
  <c r="J292" i="1"/>
  <c r="J506" i="1"/>
  <c r="J1384" i="1"/>
  <c r="J180" i="1"/>
  <c r="J484" i="1"/>
  <c r="J6" i="1"/>
  <c r="J8" i="1"/>
  <c r="J46" i="1"/>
  <c r="J47" i="1"/>
  <c r="J42" i="1"/>
  <c r="J60" i="1"/>
  <c r="J73" i="1"/>
  <c r="J74" i="1"/>
  <c r="J85" i="1"/>
  <c r="J90" i="1"/>
  <c r="J101" i="1"/>
  <c r="J113" i="1"/>
  <c r="J114" i="1"/>
  <c r="J142" i="1"/>
  <c r="J143" i="1"/>
  <c r="J163" i="1"/>
  <c r="J174" i="1"/>
  <c r="J176" i="1"/>
  <c r="J171" i="1"/>
  <c r="J182" i="1"/>
  <c r="J194" i="1"/>
  <c r="J195" i="1"/>
  <c r="J196" i="1"/>
  <c r="J191" i="1"/>
  <c r="J213" i="1"/>
  <c r="J214" i="1"/>
  <c r="J209" i="1"/>
  <c r="J222" i="1"/>
  <c r="J236" i="1"/>
  <c r="J261" i="1"/>
  <c r="J276" i="1"/>
  <c r="J277" i="1"/>
  <c r="J272" i="1"/>
  <c r="J293" i="1"/>
  <c r="J314" i="1"/>
  <c r="J310" i="1"/>
  <c r="J325" i="1"/>
  <c r="J326" i="1"/>
  <c r="J363" i="1"/>
  <c r="J377" i="1"/>
  <c r="J401" i="1"/>
  <c r="J413" i="1"/>
  <c r="J424" i="1"/>
  <c r="J420" i="1"/>
  <c r="J428" i="1"/>
  <c r="J438" i="1"/>
  <c r="J439" i="1"/>
  <c r="J440" i="1"/>
  <c r="J477" i="1"/>
  <c r="J479" i="1"/>
  <c r="J495" i="1"/>
  <c r="J497" i="1"/>
  <c r="J516" i="1"/>
  <c r="J517" i="1"/>
  <c r="J513" i="1"/>
  <c r="J529" i="1"/>
  <c r="J537" i="1"/>
  <c r="J538" i="1"/>
  <c r="J536" i="1"/>
  <c r="J549" i="1"/>
  <c r="J550" i="1"/>
  <c r="J546" i="1"/>
  <c r="J561" i="1"/>
  <c r="J576" i="1"/>
  <c r="J588" i="1"/>
  <c r="J595" i="1"/>
  <c r="J606" i="1"/>
  <c r="J602" i="1"/>
  <c r="J626" i="1"/>
  <c r="J627" i="1"/>
  <c r="J623" i="1"/>
  <c r="J638" i="1"/>
  <c r="J639" i="1"/>
  <c r="J640" i="1"/>
  <c r="J635" i="1"/>
  <c r="J651" i="1"/>
  <c r="J652" i="1"/>
  <c r="J665" i="1"/>
  <c r="J696" i="1"/>
  <c r="J706" i="1"/>
  <c r="J707" i="1"/>
  <c r="J708" i="1"/>
  <c r="J703" i="1"/>
  <c r="J718" i="1"/>
  <c r="J715" i="1"/>
  <c r="J741" i="1"/>
  <c r="J769" i="1"/>
  <c r="J771" i="1"/>
  <c r="J782" i="1"/>
  <c r="J783" i="1"/>
  <c r="J778" i="1"/>
  <c r="J805" i="1"/>
  <c r="J806" i="1"/>
  <c r="J823" i="1"/>
  <c r="J825" i="1"/>
  <c r="J840" i="1"/>
  <c r="J865" i="1"/>
  <c r="J868" i="1"/>
  <c r="J870" i="1"/>
  <c r="J889" i="1"/>
  <c r="J890" i="1"/>
  <c r="J904" i="1"/>
  <c r="J913" i="1"/>
  <c r="J943" i="1"/>
  <c r="J944" i="1"/>
  <c r="J945" i="1"/>
  <c r="J940" i="1"/>
  <c r="J974" i="1"/>
  <c r="J975" i="1"/>
  <c r="J976" i="1"/>
  <c r="J983" i="1"/>
  <c r="J998" i="1"/>
  <c r="J1011" i="1"/>
  <c r="J1012" i="1"/>
  <c r="J1007" i="1"/>
  <c r="J1021" i="1"/>
  <c r="J1029" i="1"/>
  <c r="J1031" i="1"/>
  <c r="J1026" i="1"/>
  <c r="J1057" i="1"/>
  <c r="J1061" i="1"/>
  <c r="J1084" i="1"/>
  <c r="J1080" i="1"/>
  <c r="J1096" i="1"/>
  <c r="J1098" i="1"/>
  <c r="J1093" i="1"/>
  <c r="J1109" i="1"/>
  <c r="J1121" i="1"/>
  <c r="J1141" i="1"/>
  <c r="J1143" i="1"/>
  <c r="J1155" i="1"/>
  <c r="J1165" i="1"/>
  <c r="J1167" i="1"/>
  <c r="J1178" i="1"/>
  <c r="J1175" i="1"/>
  <c r="J1190" i="1"/>
  <c r="J1209" i="1"/>
  <c r="J1210" i="1"/>
  <c r="J1206" i="1"/>
  <c r="J1216" i="1"/>
  <c r="J1217" i="1"/>
  <c r="J1263" i="1"/>
  <c r="J1264" i="1"/>
  <c r="J1259" i="1"/>
  <c r="J1280" i="1"/>
  <c r="J1281" i="1"/>
  <c r="J1277" i="1"/>
  <c r="J1285" i="1"/>
  <c r="J1322" i="1"/>
  <c r="J1324" i="1"/>
  <c r="J1356" i="1"/>
  <c r="J1358" i="1"/>
  <c r="J1396" i="1"/>
  <c r="J1397" i="1"/>
  <c r="J1398" i="1"/>
  <c r="J1420" i="1"/>
  <c r="J1421" i="1"/>
  <c r="J1417" i="1"/>
  <c r="J1433" i="1"/>
  <c r="J1434" i="1"/>
  <c r="J1435" i="1"/>
  <c r="J1440" i="1"/>
  <c r="J1454" i="1"/>
  <c r="J1466" i="1"/>
  <c r="J1461" i="1"/>
  <c r="J1489" i="1"/>
  <c r="J1490" i="1"/>
  <c r="J1499" i="1"/>
  <c r="J1500" i="1"/>
  <c r="J1501" i="1"/>
  <c r="J1519" i="1"/>
  <c r="J1521" i="1"/>
  <c r="J1531" i="1"/>
  <c r="J1532" i="1"/>
  <c r="J1533" i="1"/>
  <c r="J1544" i="1"/>
  <c r="J1545" i="1"/>
  <c r="J1553" i="1"/>
  <c r="J1569" i="1"/>
  <c r="J1566" i="1"/>
  <c r="J1643" i="1"/>
  <c r="J1639" i="1"/>
  <c r="J1655" i="1"/>
  <c r="J1656" i="1"/>
  <c r="J1675" i="1"/>
  <c r="J1692" i="1"/>
  <c r="J1721" i="1"/>
  <c r="J1732" i="1"/>
  <c r="J1733" i="1"/>
  <c r="J1734" i="1"/>
  <c r="J1745" i="1"/>
  <c r="J1754" i="1"/>
  <c r="J1761" i="1"/>
  <c r="J1772" i="1"/>
  <c r="J1785" i="1"/>
  <c r="J1797" i="1"/>
  <c r="J1801" i="1"/>
  <c r="J1819" i="1"/>
  <c r="J1850" i="1"/>
  <c r="J1845" i="1"/>
  <c r="J1861" i="1"/>
  <c r="J1863" i="1"/>
  <c r="J1870" i="1"/>
  <c r="J1910" i="1"/>
  <c r="J1922" i="1"/>
  <c r="J1943" i="1"/>
  <c r="J1952" i="1"/>
  <c r="J1953" i="1"/>
  <c r="J1958" i="1"/>
  <c r="J2001" i="1"/>
  <c r="J2044" i="1"/>
  <c r="J2045" i="1"/>
  <c r="J2058" i="1"/>
  <c r="J2053" i="1"/>
  <c r="J2062" i="1"/>
  <c r="J2131" i="1"/>
  <c r="J2134" i="1"/>
  <c r="J2149" i="1"/>
  <c r="J2151" i="1"/>
  <c r="J2162" i="1"/>
  <c r="J2163" i="1"/>
  <c r="J2158" i="1"/>
  <c r="J2172" i="1"/>
  <c r="J2191" i="1"/>
  <c r="J2192" i="1"/>
  <c r="J2205" i="1"/>
  <c r="J2201" i="1"/>
  <c r="J2212" i="1"/>
  <c r="J2230" i="1"/>
  <c r="J2239" i="1"/>
  <c r="J2268" i="1"/>
  <c r="J2281" i="1"/>
  <c r="J2303" i="1"/>
  <c r="J2304" i="1"/>
  <c r="J2305" i="1"/>
  <c r="J2300" i="1"/>
  <c r="J2331" i="1"/>
  <c r="J2332" i="1"/>
  <c r="J2361" i="1"/>
  <c r="J2366" i="1"/>
  <c r="J2378" i="1"/>
  <c r="J2389" i="1"/>
  <c r="J2390" i="1"/>
  <c r="J2391" i="1"/>
  <c r="J2401" i="1"/>
  <c r="J2404" i="1"/>
  <c r="J2414" i="1"/>
  <c r="J2415" i="1"/>
  <c r="J2416" i="1"/>
  <c r="J2430" i="1"/>
  <c r="J2431" i="1"/>
  <c r="J2427" i="1"/>
  <c r="J2441" i="1"/>
  <c r="J2456" i="1"/>
  <c r="J2458" i="1"/>
  <c r="J2499" i="1"/>
  <c r="J2500" i="1"/>
  <c r="J2501" i="1"/>
  <c r="J2519" i="1"/>
  <c r="J2520" i="1"/>
  <c r="J2521" i="1"/>
  <c r="J2516" i="1"/>
  <c r="J2544" i="1"/>
  <c r="J2583" i="1"/>
  <c r="J2600" i="1"/>
  <c r="J2601" i="1"/>
  <c r="J2596" i="1"/>
  <c r="J2611" i="1"/>
</calcChain>
</file>

<file path=xl/sharedStrings.xml><?xml version="1.0" encoding="utf-8"?>
<sst xmlns="http://schemas.openxmlformats.org/spreadsheetml/2006/main" count="10019" uniqueCount="568">
  <si>
    <t>Tutor Name</t>
  </si>
  <si>
    <t>Date Range</t>
  </si>
  <si>
    <t>% to Delivery Target</t>
  </si>
  <si>
    <t>% to Availability Target</t>
  </si>
  <si>
    <t>% Sessions on Time</t>
  </si>
  <si>
    <t>% Parents Updates Done on Time</t>
  </si>
  <si>
    <t>% of Active Students with Progress Updates Completed in last 2 months</t>
  </si>
  <si>
    <t>Weighted Repurchases</t>
  </si>
  <si>
    <t>OLD PPW</t>
  </si>
  <si>
    <t>Ratio of PPW Events with Attached PPWs</t>
  </si>
  <si>
    <t>Tier</t>
  </si>
  <si>
    <t>Adjunct/Professional</t>
  </si>
  <si>
    <t>Faculty Leader</t>
  </si>
  <si>
    <t>Aaron Schneberger</t>
  </si>
  <si>
    <t>10/5/25 - 11/1/25</t>
  </si>
  <si>
    <t>2/4</t>
  </si>
  <si>
    <t>11/2/25 - 11/29/25</t>
  </si>
  <si>
    <t>2/22/26 - 3/21/26</t>
  </si>
  <si>
    <t>0/0</t>
  </si>
  <si>
    <t>3/22/26 - 4/18/26</t>
  </si>
  <si>
    <t>11/16</t>
  </si>
  <si>
    <t>5/18/25 - 6/14/25</t>
  </si>
  <si>
    <t>6/15/25 - 7/12/25</t>
  </si>
  <si>
    <t xml:space="preserve"> 2/3</t>
  </si>
  <si>
    <t>7/13/25 - 8/10/25</t>
  </si>
  <si>
    <t>8/10/25 - 9/6/25</t>
  </si>
  <si>
    <t>9/7/25 - 10/4/25</t>
  </si>
  <si>
    <t>1/1</t>
  </si>
  <si>
    <t>Akeema Williams</t>
  </si>
  <si>
    <t>1/25/26 - 2/21/26</t>
  </si>
  <si>
    <t>6/10</t>
  </si>
  <si>
    <t>11/30/25 - 12/27/25</t>
  </si>
  <si>
    <t>12/28/25 - 1/25/26</t>
  </si>
  <si>
    <t>0/1</t>
  </si>
  <si>
    <t>1/2</t>
  </si>
  <si>
    <t xml:space="preserve"> 1/2</t>
  </si>
  <si>
    <t>1/3</t>
  </si>
  <si>
    <t>4/6</t>
  </si>
  <si>
    <t>Akshiv Gulati</t>
  </si>
  <si>
    <t>1/6</t>
  </si>
  <si>
    <t>1/19</t>
  </si>
  <si>
    <t>2/9</t>
  </si>
  <si>
    <t>Alex Small</t>
  </si>
  <si>
    <t>3/5</t>
  </si>
  <si>
    <t>Alexa Pinera</t>
  </si>
  <si>
    <t>2/3</t>
  </si>
  <si>
    <t>4/4</t>
  </si>
  <si>
    <t xml:space="preserve"> 3/4</t>
  </si>
  <si>
    <t>3/3</t>
  </si>
  <si>
    <t>Alexandra Berrios</t>
  </si>
  <si>
    <t>6/8</t>
  </si>
  <si>
    <t>0/5</t>
  </si>
  <si>
    <t>3/4</t>
  </si>
  <si>
    <t>5/6</t>
  </si>
  <si>
    <t>Alexandra Laus</t>
  </si>
  <si>
    <t>7/21</t>
  </si>
  <si>
    <t>Alexis Boucher</t>
  </si>
  <si>
    <t>1/4</t>
  </si>
  <si>
    <t>5/5</t>
  </si>
  <si>
    <t>Alison Trumbull</t>
  </si>
  <si>
    <t>0/2</t>
  </si>
  <si>
    <t>Alli Winkelmann</t>
  </si>
  <si>
    <t>Allison Peck</t>
  </si>
  <si>
    <t>2/2</t>
  </si>
  <si>
    <t>Amanda Newton</t>
  </si>
  <si>
    <t>Amber Maldonado</t>
  </si>
  <si>
    <t>6/7</t>
  </si>
  <si>
    <t>10/12</t>
  </si>
  <si>
    <t xml:space="preserve"> 5/7</t>
  </si>
  <si>
    <t>5/8</t>
  </si>
  <si>
    <t>Amelia Sain</t>
  </si>
  <si>
    <t>0/4</t>
  </si>
  <si>
    <t>Amy Kim</t>
  </si>
  <si>
    <t>1/8</t>
  </si>
  <si>
    <t>2/6</t>
  </si>
  <si>
    <t>Ana Heiser</t>
  </si>
  <si>
    <t>6/6</t>
  </si>
  <si>
    <t xml:space="preserve"> 4/5</t>
  </si>
  <si>
    <t>Andres Jarquin</t>
  </si>
  <si>
    <t>2/7</t>
  </si>
  <si>
    <t>1/10</t>
  </si>
  <si>
    <t>0/10</t>
  </si>
  <si>
    <t>Andrew Brown</t>
  </si>
  <si>
    <t>0/3</t>
  </si>
  <si>
    <t>Andrew Gehlot</t>
  </si>
  <si>
    <t>Andrew League</t>
  </si>
  <si>
    <t>12/13</t>
  </si>
  <si>
    <t>5/7</t>
  </si>
  <si>
    <t>Angelina Guzman</t>
  </si>
  <si>
    <t xml:space="preserve"> 6/7</t>
  </si>
  <si>
    <t>Anna Gilbert</t>
  </si>
  <si>
    <t>Anna Jasko</t>
  </si>
  <si>
    <t>16/20</t>
  </si>
  <si>
    <t>Annie Sylvester</t>
  </si>
  <si>
    <t>8/10</t>
  </si>
  <si>
    <t>10/15</t>
  </si>
  <si>
    <t>Armand Brouty</t>
  </si>
  <si>
    <t>Aryan Jazayeri</t>
  </si>
  <si>
    <t>Ashley Lang</t>
  </si>
  <si>
    <t>Ashley Scorsone</t>
  </si>
  <si>
    <t>2/5</t>
  </si>
  <si>
    <t>Autumn Reed</t>
  </si>
  <si>
    <t>Ava Robledo</t>
  </si>
  <si>
    <t>1/5</t>
  </si>
  <si>
    <t>Ayman Smoot</t>
  </si>
  <si>
    <t>6/12</t>
  </si>
  <si>
    <t>Ben Chamberlain</t>
  </si>
  <si>
    <t>Ben Taylor</t>
  </si>
  <si>
    <t>Blake Johnson</t>
  </si>
  <si>
    <t>Blake Maly</t>
  </si>
  <si>
    <t>4/13</t>
  </si>
  <si>
    <t>4/5</t>
  </si>
  <si>
    <t>Brandon Engle</t>
  </si>
  <si>
    <t>8/13</t>
  </si>
  <si>
    <t>12/14</t>
  </si>
  <si>
    <t>Brandon Lora</t>
  </si>
  <si>
    <t>4/9</t>
  </si>
  <si>
    <t>3/7</t>
  </si>
  <si>
    <t>Breanna Lowe</t>
  </si>
  <si>
    <t>Brenna Hubnik</t>
  </si>
  <si>
    <t>Brian Cohen</t>
  </si>
  <si>
    <t>Brian James</t>
  </si>
  <si>
    <t xml:space="preserve"> 3/5</t>
  </si>
  <si>
    <t>Brian Johnson</t>
  </si>
  <si>
    <t>Brittany Drew</t>
  </si>
  <si>
    <t>17/20</t>
  </si>
  <si>
    <t>11/15</t>
  </si>
  <si>
    <t>Brock Dilley</t>
  </si>
  <si>
    <t>7/11</t>
  </si>
  <si>
    <t>Bryant Salinas</t>
  </si>
  <si>
    <t>4/7</t>
  </si>
  <si>
    <t xml:space="preserve"> 3/7</t>
  </si>
  <si>
    <t>Cadence Liles</t>
  </si>
  <si>
    <t>Caelyn Sobie</t>
  </si>
  <si>
    <t>Cait White</t>
  </si>
  <si>
    <t>Cameron Hojecki</t>
  </si>
  <si>
    <t>Camila Calderon</t>
  </si>
  <si>
    <t xml:space="preserve"> 5/6</t>
  </si>
  <si>
    <t>Camila Hernandez</t>
  </si>
  <si>
    <t>Camryn To</t>
  </si>
  <si>
    <t>Cara Rabaev (McLaughlin)</t>
  </si>
  <si>
    <t xml:space="preserve"> 4/9</t>
  </si>
  <si>
    <t>Carina Shanahan</t>
  </si>
  <si>
    <t>5/10</t>
  </si>
  <si>
    <t>Carson Hsiao</t>
  </si>
  <si>
    <t>Casey Young</t>
  </si>
  <si>
    <t>7/7</t>
  </si>
  <si>
    <t>Cayden Koselak</t>
  </si>
  <si>
    <t>Cesar Moreno</t>
  </si>
  <si>
    <t>3/14</t>
  </si>
  <si>
    <t>Charlie Anderson</t>
  </si>
  <si>
    <t xml:space="preserve"> 2/5</t>
  </si>
  <si>
    <t>Chazlee Myers</t>
  </si>
  <si>
    <t>0/6</t>
  </si>
  <si>
    <t>1/11</t>
  </si>
  <si>
    <t>0/7</t>
  </si>
  <si>
    <t xml:space="preserve"> 4/7</t>
  </si>
  <si>
    <t>Chelsea Kobea</t>
  </si>
  <si>
    <t>0/11</t>
  </si>
  <si>
    <t>0/14</t>
  </si>
  <si>
    <t>Cheryl Lambert</t>
  </si>
  <si>
    <t>Cheyanne Jones</t>
  </si>
  <si>
    <t>10/11</t>
  </si>
  <si>
    <t>Chris Prouty</t>
  </si>
  <si>
    <t>Chris Yoon</t>
  </si>
  <si>
    <t>1/9</t>
  </si>
  <si>
    <t>Christelle Rocha</t>
  </si>
  <si>
    <t>Christian Collins</t>
  </si>
  <si>
    <t>Christian Steiner</t>
  </si>
  <si>
    <t>Christina Hayes</t>
  </si>
  <si>
    <t>Christine Santos</t>
  </si>
  <si>
    <t>Clark Howard</t>
  </si>
  <si>
    <t>7/9</t>
  </si>
  <si>
    <t>Colin Cody</t>
  </si>
  <si>
    <t>2/8</t>
  </si>
  <si>
    <t xml:space="preserve"> 1/3</t>
  </si>
  <si>
    <t>Craig Street</t>
  </si>
  <si>
    <t>1/13</t>
  </si>
  <si>
    <t>Cristina Ascenzi Pettenuzzo</t>
  </si>
  <si>
    <t>7/10</t>
  </si>
  <si>
    <t xml:space="preserve"> 7/9</t>
  </si>
  <si>
    <t>13/16</t>
  </si>
  <si>
    <t>Cynthia Skariah</t>
  </si>
  <si>
    <t>Daniel Esquivel-Reynoso</t>
  </si>
  <si>
    <t>3/8</t>
  </si>
  <si>
    <t>Daniel Olson</t>
  </si>
  <si>
    <t>1/12</t>
  </si>
  <si>
    <t>2/17</t>
  </si>
  <si>
    <t>2/11</t>
  </si>
  <si>
    <t>Daniel Severance</t>
  </si>
  <si>
    <t>David Alcantara</t>
  </si>
  <si>
    <t>David Keder</t>
  </si>
  <si>
    <t>Debleena Chatterjee</t>
  </si>
  <si>
    <t>Dehavion Knight</t>
  </si>
  <si>
    <t>Delphine Hintz</t>
  </si>
  <si>
    <t>Denise Jefferson</t>
  </si>
  <si>
    <t>Derek Fox</t>
  </si>
  <si>
    <t>1/7</t>
  </si>
  <si>
    <t>Derrick Holland</t>
  </si>
  <si>
    <t>Desmond Inglis</t>
  </si>
  <si>
    <t>Diamond Anderson</t>
  </si>
  <si>
    <t>Diana Hoyer</t>
  </si>
  <si>
    <t>7/8</t>
  </si>
  <si>
    <t>Dorothy McDaniel</t>
  </si>
  <si>
    <t>Eddie Cayia</t>
  </si>
  <si>
    <t>3/19</t>
  </si>
  <si>
    <t>Eddie Rodriguez</t>
  </si>
  <si>
    <t>Eden Rasmussen</t>
  </si>
  <si>
    <t>2/12</t>
  </si>
  <si>
    <t xml:space="preserve"> 1/7</t>
  </si>
  <si>
    <t xml:space="preserve"> 1/5</t>
  </si>
  <si>
    <t>Edwin West</t>
  </si>
  <si>
    <t>Elain Ng</t>
  </si>
  <si>
    <t>Elijah Ramirez</t>
  </si>
  <si>
    <t>Elizabeth Simons</t>
  </si>
  <si>
    <t>Elliot Emadian</t>
  </si>
  <si>
    <t>Ellyn Schinke</t>
  </si>
  <si>
    <t>Emma Brugman</t>
  </si>
  <si>
    <t>Emma Claire Everett</t>
  </si>
  <si>
    <t>Eric Alexander</t>
  </si>
  <si>
    <t>Eric Chang</t>
  </si>
  <si>
    <t>Erica Ichikawa</t>
  </si>
  <si>
    <t>Erin Hicks</t>
  </si>
  <si>
    <t>Ernie Chu</t>
  </si>
  <si>
    <t>7/18</t>
  </si>
  <si>
    <t xml:space="preserve"> 1/4</t>
  </si>
  <si>
    <t>5/12</t>
  </si>
  <si>
    <t>3/12</t>
  </si>
  <si>
    <t>Eryn Self</t>
  </si>
  <si>
    <t>Eve Shames</t>
  </si>
  <si>
    <t>Faith Rogers</t>
  </si>
  <si>
    <t>Gabriel Saint Cyr</t>
  </si>
  <si>
    <t>Gale Hermes</t>
  </si>
  <si>
    <t>0/8</t>
  </si>
  <si>
    <t>Garrett Shields</t>
  </si>
  <si>
    <t>Gene Costa</t>
  </si>
  <si>
    <t>Geoff St. Marie</t>
  </si>
  <si>
    <t>Gigi Glover</t>
  </si>
  <si>
    <t>Gillian Ware</t>
  </si>
  <si>
    <t>3/9</t>
  </si>
  <si>
    <t>Grace Yoo</t>
  </si>
  <si>
    <t>Greg Carroll</t>
  </si>
  <si>
    <t>Grigori Martirosyan</t>
  </si>
  <si>
    <t>Guha Sriram</t>
  </si>
  <si>
    <t>Hailey Caudill</t>
  </si>
  <si>
    <t>Hannah Duliere</t>
  </si>
  <si>
    <t>Hannah Ervitz</t>
  </si>
  <si>
    <t>Hannah Lodge</t>
  </si>
  <si>
    <t>Heather Tuck</t>
  </si>
  <si>
    <t>5/13</t>
  </si>
  <si>
    <t>Himshikha Nath</t>
  </si>
  <si>
    <t>Isaiah De La Torre</t>
  </si>
  <si>
    <t>Ishita Mehta</t>
  </si>
  <si>
    <t>Jacey Clifton</t>
  </si>
  <si>
    <t>3/6</t>
  </si>
  <si>
    <t>Jackson Byars</t>
  </si>
  <si>
    <t>Jackson Weier</t>
  </si>
  <si>
    <t>Jacob Karn</t>
  </si>
  <si>
    <t>Jacqueline Le</t>
  </si>
  <si>
    <t>Jake Corvino</t>
  </si>
  <si>
    <t>Jamaul Pemberton</t>
  </si>
  <si>
    <t>James Falconer</t>
  </si>
  <si>
    <t>Jason Keller</t>
  </si>
  <si>
    <t>Jason Noble</t>
  </si>
  <si>
    <t xml:space="preserve"> 1/8</t>
  </si>
  <si>
    <t>Jason Pranaitis</t>
  </si>
  <si>
    <t>Jayna Boaz</t>
  </si>
  <si>
    <t>Jennifer Hernandez</t>
  </si>
  <si>
    <t>Jesse Squires</t>
  </si>
  <si>
    <t>8/9</t>
  </si>
  <si>
    <t>6/11</t>
  </si>
  <si>
    <t>Jessica Menkhus</t>
  </si>
  <si>
    <t>Jessica Milner</t>
  </si>
  <si>
    <t>Jessica Peterson</t>
  </si>
  <si>
    <t>Jessica Wall</t>
  </si>
  <si>
    <t>Jia Yin</t>
  </si>
  <si>
    <t>Jill Watson</t>
  </si>
  <si>
    <t>Jimmy Works</t>
  </si>
  <si>
    <t>Jocelyne Nolasco</t>
  </si>
  <si>
    <t>Joe Rotondo</t>
  </si>
  <si>
    <t>Johan Falconi</t>
  </si>
  <si>
    <t>Johann Shetti</t>
  </si>
  <si>
    <t>John Corbett</t>
  </si>
  <si>
    <t>John Licitra</t>
  </si>
  <si>
    <t>2/13</t>
  </si>
  <si>
    <t>John Olmos</t>
  </si>
  <si>
    <t>John Salcedo</t>
  </si>
  <si>
    <t>7/20</t>
  </si>
  <si>
    <t>Johnny Kaplan</t>
  </si>
  <si>
    <t>Jon Cathapermal</t>
  </si>
  <si>
    <t>15/18</t>
  </si>
  <si>
    <t>11/11</t>
  </si>
  <si>
    <t>Jonathan Getscher</t>
  </si>
  <si>
    <t>Jonathan Grams</t>
  </si>
  <si>
    <t>Jose Falconi</t>
  </si>
  <si>
    <t>Joshua Duff</t>
  </si>
  <si>
    <t>Joy Chen</t>
  </si>
  <si>
    <t>Joyraj D'souza</t>
  </si>
  <si>
    <t>Juan Nunez</t>
  </si>
  <si>
    <t>11/13</t>
  </si>
  <si>
    <t>Judi Abo Hana</t>
  </si>
  <si>
    <t>Julia Saderholm</t>
  </si>
  <si>
    <t>0/13</t>
  </si>
  <si>
    <t>Julie Byrom</t>
  </si>
  <si>
    <t>Justin Hill</t>
  </si>
  <si>
    <t>Kai Tsung</t>
  </si>
  <si>
    <t>Kailot Harris</t>
  </si>
  <si>
    <t>6/9</t>
  </si>
  <si>
    <t>Karen Gonzalez</t>
  </si>
  <si>
    <t xml:space="preserve"> 2/7</t>
  </si>
  <si>
    <t>Karleigh Arrington</t>
  </si>
  <si>
    <t>18/21</t>
  </si>
  <si>
    <t>Kate Haldeman</t>
  </si>
  <si>
    <t>Katherine Clarke</t>
  </si>
  <si>
    <t>Katherine Dickerson</t>
  </si>
  <si>
    <t>Katie Lykens</t>
  </si>
  <si>
    <t>Katie Soller</t>
  </si>
  <si>
    <t>Kayleigh Puliafico</t>
  </si>
  <si>
    <t>Kiersten Guetlein</t>
  </si>
  <si>
    <t>Kira Lioto</t>
  </si>
  <si>
    <t>Kris Gamble</t>
  </si>
  <si>
    <t>Krishna Rastogi</t>
  </si>
  <si>
    <t>0/9</t>
  </si>
  <si>
    <t>Kristen Fox</t>
  </si>
  <si>
    <t>4/8</t>
  </si>
  <si>
    <t>Kristen Luigart</t>
  </si>
  <si>
    <t>Lana Kargetta</t>
  </si>
  <si>
    <t>Laurel Turner</t>
  </si>
  <si>
    <t xml:space="preserve"> 5/8</t>
  </si>
  <si>
    <t>Lauren Seidl</t>
  </si>
  <si>
    <t>Levi Fox</t>
  </si>
  <si>
    <t>Lilly Kellogg</t>
  </si>
  <si>
    <t>Linda Hindi</t>
  </si>
  <si>
    <t>Lisa Bartle</t>
  </si>
  <si>
    <t>Lisa Berkman</t>
  </si>
  <si>
    <t>Liz Garcia</t>
  </si>
  <si>
    <t>Liz Pirie</t>
  </si>
  <si>
    <t xml:space="preserve"> 8/9</t>
  </si>
  <si>
    <t>Loren Lijewski</t>
  </si>
  <si>
    <t>Luc Freiburg</t>
  </si>
  <si>
    <t>Luke Sellmayer</t>
  </si>
  <si>
    <t>11/17</t>
  </si>
  <si>
    <t>Machaela Verhage</t>
  </si>
  <si>
    <t>Madia Banda</t>
  </si>
  <si>
    <t>Madison Sandquist</t>
  </si>
  <si>
    <t>Maia Gerlinger</t>
  </si>
  <si>
    <t>Marcela Castanos</t>
  </si>
  <si>
    <t>Margaret Webb</t>
  </si>
  <si>
    <t>10/10</t>
  </si>
  <si>
    <t>10/14</t>
  </si>
  <si>
    <t>Mariah Lutz</t>
  </si>
  <si>
    <t>8/8</t>
  </si>
  <si>
    <t>Mark Duncan</t>
  </si>
  <si>
    <t>Mary Felix</t>
  </si>
  <si>
    <t>Mary Logan</t>
  </si>
  <si>
    <t>Matthew Urso</t>
  </si>
  <si>
    <t>Matthew Wert</t>
  </si>
  <si>
    <t>Matty Burge</t>
  </si>
  <si>
    <t>Mauricio (Maui) Monroy</t>
  </si>
  <si>
    <t>Maximilian Tsimerman</t>
  </si>
  <si>
    <t xml:space="preserve"> 2/9</t>
  </si>
  <si>
    <t>McKenzie Coleman</t>
  </si>
  <si>
    <t>Megan Hoelting</t>
  </si>
  <si>
    <t>Megan Ingle</t>
  </si>
  <si>
    <t>Megan Osgood</t>
  </si>
  <si>
    <t>Melanie Leong</t>
  </si>
  <si>
    <t>Melinda Mergendahl</t>
  </si>
  <si>
    <t>Michael Haddad</t>
  </si>
  <si>
    <t>Michelle Testerman</t>
  </si>
  <si>
    <t>Mike Davis</t>
  </si>
  <si>
    <t>Mike Gilb</t>
  </si>
  <si>
    <t xml:space="preserve"> 3/8</t>
  </si>
  <si>
    <t>Miki Cornwell</t>
  </si>
  <si>
    <t>4/10</t>
  </si>
  <si>
    <t>Mitchell Mabanag</t>
  </si>
  <si>
    <t>Molly Rhodes</t>
  </si>
  <si>
    <t>Morgan Wiley</t>
  </si>
  <si>
    <t>Myles Oldroyd</t>
  </si>
  <si>
    <t>Naima Chaudhry</t>
  </si>
  <si>
    <t>Nando Reyes</t>
  </si>
  <si>
    <t>Natalie Angstadt</t>
  </si>
  <si>
    <t>Nathanuel Dixon</t>
  </si>
  <si>
    <t>Nayely Rolon-Gomez</t>
  </si>
  <si>
    <t>Nestor Hernandez</t>
  </si>
  <si>
    <t>Nicholas Ulfik</t>
  </si>
  <si>
    <t>Nick Kocik</t>
  </si>
  <si>
    <t>Nick Lucido</t>
  </si>
  <si>
    <t>2/16</t>
  </si>
  <si>
    <t>Nicole Bishop</t>
  </si>
  <si>
    <t>Nicole Kim</t>
  </si>
  <si>
    <t>Nik Kososik</t>
  </si>
  <si>
    <t>Nisan Hubbard</t>
  </si>
  <si>
    <t>Nisha Fletcher</t>
  </si>
  <si>
    <t>Noah Robinson</t>
  </si>
  <si>
    <t>Ore Williams</t>
  </si>
  <si>
    <t>Parthav Elangovan</t>
  </si>
  <si>
    <t>Patricia Flores</t>
  </si>
  <si>
    <t>Patrick Bell</t>
  </si>
  <si>
    <t>Pearl Chen</t>
  </si>
  <si>
    <t>Penny Russell</t>
  </si>
  <si>
    <t>Philip Thomas</t>
  </si>
  <si>
    <t>Preston Peoples</t>
  </si>
  <si>
    <t>Q. MonÃ©t Travis</t>
  </si>
  <si>
    <t>Q. Monét Travis</t>
  </si>
  <si>
    <t>Qualondra Kimber</t>
  </si>
  <si>
    <t>Rachel Daku</t>
  </si>
  <si>
    <t>Rafi Overton</t>
  </si>
  <si>
    <t>Rain Real</t>
  </si>
  <si>
    <t>26/31</t>
  </si>
  <si>
    <t>16/19</t>
  </si>
  <si>
    <t>Ralph Strope</t>
  </si>
  <si>
    <t>Raymond Elliot</t>
  </si>
  <si>
    <t>Raymond Serrano</t>
  </si>
  <si>
    <t>Rebekah Cole</t>
  </si>
  <si>
    <t>Rebekah Nachian</t>
  </si>
  <si>
    <t>Rehan Zaib</t>
  </si>
  <si>
    <t>Richard Kralik</t>
  </si>
  <si>
    <t>Ries Scerbin</t>
  </si>
  <si>
    <t>River Nunez</t>
  </si>
  <si>
    <t>15/15</t>
  </si>
  <si>
    <t>Robert Nantze</t>
  </si>
  <si>
    <t>Robert Sawyer</t>
  </si>
  <si>
    <t>Rooa Abdelmagid</t>
  </si>
  <si>
    <t>Ruth Cisneros</t>
  </si>
  <si>
    <t>Ryan Cauwenberghs</t>
  </si>
  <si>
    <t>Saahithi Punnam</t>
  </si>
  <si>
    <t>Samantha Hudson</t>
  </si>
  <si>
    <t>Samantha Wetz</t>
  </si>
  <si>
    <t>Sana Saqibo</t>
  </si>
  <si>
    <t>Sandra Solis</t>
  </si>
  <si>
    <t>Sarah Goodstein</t>
  </si>
  <si>
    <t>Sarah Johnston</t>
  </si>
  <si>
    <t>Sarah Vollero</t>
  </si>
  <si>
    <t>Savannah Padgett</t>
  </si>
  <si>
    <t>Schon Gonzalez</t>
  </si>
  <si>
    <t>Scott Boyd</t>
  </si>
  <si>
    <t>Scott Greathouse</t>
  </si>
  <si>
    <t>Scott Holdcraft</t>
  </si>
  <si>
    <t>Sean Ulfik</t>
  </si>
  <si>
    <t>Shannon Huang</t>
  </si>
  <si>
    <t>Sharon Vincuilla</t>
  </si>
  <si>
    <t>Shaun Leonard</t>
  </si>
  <si>
    <t>Shaun O'Neil</t>
  </si>
  <si>
    <t>Shawn Kane</t>
  </si>
  <si>
    <t>Silvester Harrison</t>
  </si>
  <si>
    <t>Skye Silmenna</t>
  </si>
  <si>
    <t>5/9</t>
  </si>
  <si>
    <t>Sofia Munoz</t>
  </si>
  <si>
    <t>Sonja Tomasko</t>
  </si>
  <si>
    <t>Stacey Jones</t>
  </si>
  <si>
    <t>Stephanie Robey</t>
  </si>
  <si>
    <t>Steven Colome</t>
  </si>
  <si>
    <t>Sunho Kum</t>
  </si>
  <si>
    <t>Susanna Strotz</t>
  </si>
  <si>
    <t>9/11</t>
  </si>
  <si>
    <t>Sydney Hawkins</t>
  </si>
  <si>
    <t>Syrae Jennings</t>
  </si>
  <si>
    <t>Szabi Varga</t>
  </si>
  <si>
    <t>Taryn Parks</t>
  </si>
  <si>
    <t>Tea Stewart</t>
  </si>
  <si>
    <t>Teresa Fuller</t>
  </si>
  <si>
    <t>Tim Page</t>
  </si>
  <si>
    <t>Tim Schlotzhauer</t>
  </si>
  <si>
    <t>Tina Stegmann</t>
  </si>
  <si>
    <t>Tom Pluth</t>
  </si>
  <si>
    <t>Tommaso Marsella</t>
  </si>
  <si>
    <t>Traevon Cole</t>
  </si>
  <si>
    <t>Trevor Ferguson</t>
  </si>
  <si>
    <t>Tyler Greer</t>
  </si>
  <si>
    <t>4/12</t>
  </si>
  <si>
    <t>Tyler Henry</t>
  </si>
  <si>
    <t>7/12</t>
  </si>
  <si>
    <t>Tyler Thornton</t>
  </si>
  <si>
    <t>9/13</t>
  </si>
  <si>
    <t>Valdenis Iancu</t>
  </si>
  <si>
    <t>Valerie Duran</t>
  </si>
  <si>
    <t>0/15</t>
  </si>
  <si>
    <t>Valerie Morris</t>
  </si>
  <si>
    <t>Victor Prado</t>
  </si>
  <si>
    <t xml:space="preserve"> 1/6</t>
  </si>
  <si>
    <t>Vincent Cross</t>
  </si>
  <si>
    <t>Will Clashe</t>
  </si>
  <si>
    <t>Yvanna Ramirez</t>
  </si>
  <si>
    <t>Yvrine Nguiwenga-Nketcha</t>
  </si>
  <si>
    <t>Zach McFatridge</t>
  </si>
  <si>
    <t>7/15</t>
  </si>
  <si>
    <t>Zachary Doenges</t>
  </si>
  <si>
    <t>Zack Anthony</t>
  </si>
  <si>
    <t>Zack Robertson</t>
  </si>
  <si>
    <t xml:space="preserve"> 7/8</t>
  </si>
  <si>
    <t>Zoe Shanley</t>
  </si>
  <si>
    <t>update_id</t>
  </si>
  <si>
    <t>sent_at</t>
  </si>
  <si>
    <t>tutor</t>
  </si>
  <si>
    <t>team</t>
  </si>
  <si>
    <t>course_id</t>
  </si>
  <si>
    <t>student_name</t>
  </si>
  <si>
    <t>body</t>
  </si>
  <si>
    <t>score</t>
  </si>
  <si>
    <t>Row Labels</t>
  </si>
  <si>
    <t>Average of score</t>
  </si>
  <si>
    <t>(blank)</t>
  </si>
  <si>
    <t>Grand Total</t>
  </si>
  <si>
    <t>Bottom Range Lower Than</t>
  </si>
  <si>
    <t>Current Tier</t>
  </si>
  <si>
    <t>Faculty Leader Name</t>
  </si>
  <si>
    <t>Hire Date</t>
  </si>
  <si>
    <t xml:space="preserve">Delivery Target </t>
  </si>
  <si>
    <t>Avg. Delivery Actual</t>
  </si>
  <si>
    <t>Availability Target</t>
  </si>
  <si>
    <t>Avg. Availability Actual</t>
  </si>
  <si>
    <t>Prep Time %</t>
  </si>
  <si>
    <t>% of Active Students with Progress Updates Completed</t>
  </si>
  <si>
    <t># of NPS Scores</t>
  </si>
  <si>
    <t>Avg. NPS Score</t>
  </si>
  <si>
    <t>Autoattendance</t>
  </si>
  <si>
    <t>New 1 on 1 Students</t>
  </si>
  <si>
    <t>total 1 on 1 students</t>
  </si>
  <si>
    <t>Average AI Score for Progress Updates</t>
  </si>
  <si>
    <t>Distinguished</t>
  </si>
  <si>
    <t>Ian Plamondon</t>
  </si>
  <si>
    <t>Kristin Haase-Alvey</t>
  </si>
  <si>
    <t>Premium</t>
  </si>
  <si>
    <t>Ela Cross</t>
  </si>
  <si>
    <t>Annelies de Groot</t>
  </si>
  <si>
    <t>Advanced</t>
  </si>
  <si>
    <t>Katherine Marino</t>
  </si>
  <si>
    <t>Nikki Pencak</t>
  </si>
  <si>
    <t>Full Name</t>
  </si>
  <si>
    <t>Professional/Adjunct</t>
  </si>
  <si>
    <t>4/19/26 - 5/16/26</t>
  </si>
  <si>
    <t>Adjunct</t>
  </si>
  <si>
    <t>Professional</t>
  </si>
  <si>
    <t>Caitlin Tytler</t>
  </si>
  <si>
    <t>Conifer Oâ€™Sullivan</t>
  </si>
  <si>
    <t>Jason Anderson</t>
  </si>
  <si>
    <t>Jenn Thompson</t>
  </si>
  <si>
    <t>Timothy LeViness</t>
  </si>
  <si>
    <t>10/13</t>
  </si>
  <si>
    <t>8/11</t>
  </si>
  <si>
    <t>8-Mar</t>
  </si>
  <si>
    <t>4-Apr</t>
  </si>
  <si>
    <t>4-Jan</t>
  </si>
  <si>
    <t>4-Feb</t>
  </si>
  <si>
    <t>5-May</t>
  </si>
  <si>
    <t>3-Jan</t>
  </si>
  <si>
    <t>2-Jan</t>
  </si>
  <si>
    <t>1-Jan</t>
  </si>
  <si>
    <t>2-Feb</t>
  </si>
  <si>
    <t>3-Mar</t>
  </si>
  <si>
    <t>6-Apr</t>
  </si>
  <si>
    <t>3-Feb</t>
  </si>
  <si>
    <t>11-Aug</t>
  </si>
  <si>
    <t>5-Apr</t>
  </si>
  <si>
    <t>12-Jan</t>
  </si>
  <si>
    <t>13-Oct</t>
  </si>
  <si>
    <t>6-May</t>
  </si>
  <si>
    <t>7-Jul</t>
  </si>
  <si>
    <t>5-Jan</t>
  </si>
  <si>
    <t>5-Mar</t>
  </si>
  <si>
    <t>4-Mar</t>
  </si>
  <si>
    <t>5-Feb</t>
  </si>
  <si>
    <t>9-May</t>
  </si>
  <si>
    <t>6-Mar</t>
  </si>
  <si>
    <t>6-Feb</t>
  </si>
  <si>
    <t>10-Jul</t>
  </si>
  <si>
    <t>9-Jun</t>
  </si>
  <si>
    <t>8-Jan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</si>
</sst>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0.0%"/>
    <numFmt numFmtId="166" formatCode="0.0"/>
  </numFmts>
  <fonts count="8" x14ac:knownFonts="1">
    <font>
      <sz val="11"/>
      <color theme="1"/>
      <name val="Aptos Narrow"/>
      <family val="2"/>
      <scheme val="minor"/>
    </font>
    <font>
      <b/>
      <sz val="11"/>
      <color rgb="FF000000"/>
      <name val="Calibri"/>
      <family val="2"/>
    </font>
    <font>
      <sz val="11"/>
      <color rgb="FF000000"/>
      <name val="Calibri"/>
      <family val="2"/>
    </font>
    <font>
      <sz val="10"/>
      <color rgb="FF000000"/>
      <name val="Arial"/>
      <family val="2"/>
    </font>
    <font>
      <b/>
      <sz val="11"/>
      <color theme="1"/>
      <name val="Aptos Narrow"/>
      <family val="2"/>
      <scheme val="minor"/>
    </font>
    <font>
      <sz val="11"/>
      <color rgb="FF000000"/>
      <name val="Aptos Narrow"/>
      <family val="2"/>
      <scheme val="minor"/>
    </font>
    <font>
      <sz val="11"/>
      <color theme="1"/>
      <name val="Aptos Narrow"/>
      <family val="2"/>
      <scheme val="minor"/>
    </font>
    <font>
      <sz val="10"/>
      <color rgb="FF242424"/>
      <name val="Aptos Narrow"/>
      <family val="2"/>
      <scheme val="minor"/>
    </font>
  </fonts>
  <fills count="4">
    <fill>
      <patternFill patternType="none"/>
    </fill>
    <fill>
      <patternFill patternType="gray125"/>
    </fill>
    <fill>
      <patternFill patternType="solid">
        <fgColor rgb="FF31C1FF"/>
        <bgColor rgb="FF000000"/>
      </patternFill>
    </fill>
    <fill>
      <patternFill patternType="solid">
        <fgColor rgb="FFFFFF0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indexed="64"/>
      </left>
      <right/>
      <top/>
      <bottom/>
      <diagonal/>
    </border>
  </borders>
  <cellStyleXfs count="2">
    <xf numFmtId="0" fontId="0" fillId="0" borderId="0"/>
    <xf numFmtId="9" fontId="6" fillId="0" borderId="0" applyFont="0" applyFill="0" applyBorder="0" applyAlignment="0" applyProtection="0"/>
  </cellStyleXfs>
  <cellXfs count="56">
    <xf numFmtId="0" fontId="0" fillId="0" borderId="0" xfId="0"/>
    <xf numFmtId="0" fontId="1" fillId="0" borderId="0" xfId="0" applyFont="1" applyAlignment="1">
      <alignment wrapText="1"/>
    </xf>
    <xf numFmtId="0" fontId="3" fillId="0" borderId="0" xfId="0" applyFont="1"/>
    <xf numFmtId="0" fontId="3" fillId="0" borderId="0" xfId="0" applyFont="1" applyAlignment="1">
      <alignment wrapText="1"/>
    </xf>
    <xf numFmtId="14" fontId="0" fillId="0" borderId="0" xfId="0" applyNumberFormat="1"/>
    <xf numFmtId="0" fontId="1" fillId="0" borderId="0" xfId="0" applyFont="1" applyAlignment="1">
      <alignment horizontal="center" wrapText="1"/>
    </xf>
    <xf numFmtId="0" fontId="0" fillId="0" borderId="0" xfId="0" applyAlignment="1">
      <alignment horizontal="center"/>
    </xf>
    <xf numFmtId="12"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164" fontId="2" fillId="0" borderId="0" xfId="0" applyNumberFormat="1" applyFont="1" applyAlignment="1">
      <alignment horizontal="center"/>
    </xf>
    <xf numFmtId="9" fontId="0" fillId="0" borderId="0" xfId="0" applyNumberFormat="1" applyAlignment="1">
      <alignment horizontal="center" vertical="center"/>
    </xf>
    <xf numFmtId="0" fontId="0" fillId="0" borderId="0" xfId="0" applyAlignment="1">
      <alignment horizontal="center" vertical="center"/>
    </xf>
    <xf numFmtId="0" fontId="0" fillId="0" borderId="3" xfId="0" applyBorder="1" applyAlignment="1">
      <alignment horizontal="center"/>
    </xf>
    <xf numFmtId="0" fontId="5" fillId="0" borderId="0" xfId="0" applyFont="1" applyAlignment="1">
      <alignment horizontal="center"/>
    </xf>
    <xf numFmtId="165" fontId="0" fillId="0" borderId="0" xfId="0" applyNumberFormat="1" applyAlignment="1">
      <alignment horizontal="center"/>
    </xf>
    <xf numFmtId="13" fontId="0" fillId="0" borderId="0" xfId="0" applyNumberFormat="1" applyAlignment="1">
      <alignment horizontal="center"/>
    </xf>
    <xf numFmtId="0" fontId="4" fillId="3" borderId="3" xfId="0" applyFont="1" applyFill="1" applyBorder="1" applyAlignment="1">
      <alignment horizontal="center"/>
    </xf>
    <xf numFmtId="0" fontId="0" fillId="0" borderId="0" xfId="0" applyAlignment="1">
      <alignment horizontal="center" vertical="center" wrapText="1"/>
    </xf>
    <xf numFmtId="0" fontId="5" fillId="0" borderId="0" xfId="0" applyFont="1" applyAlignment="1">
      <alignment horizontal="center" vertical="center" wrapText="1"/>
    </xf>
    <xf numFmtId="12" fontId="0" fillId="0" borderId="0" xfId="0" applyNumberFormat="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xf>
    <xf numFmtId="14" fontId="5" fillId="0" borderId="0" xfId="0" applyNumberFormat="1" applyFont="1" applyAlignment="1">
      <alignment horizontal="center" vertical="center"/>
    </xf>
    <xf numFmtId="165" fontId="0" fillId="0" borderId="0" xfId="0" applyNumberFormat="1" applyAlignment="1">
      <alignment horizontal="center" vertical="center"/>
    </xf>
    <xf numFmtId="49" fontId="0" fillId="0" borderId="0" xfId="0" applyNumberFormat="1" applyAlignment="1">
      <alignment horizontal="center" vertical="center"/>
    </xf>
    <xf numFmtId="166" fontId="0" fillId="0" borderId="0" xfId="0" applyNumberFormat="1" applyAlignment="1">
      <alignment horizontal="center"/>
    </xf>
    <xf numFmtId="0" fontId="5" fillId="0" borderId="3" xfId="0" applyFont="1" applyBorder="1" applyAlignment="1">
      <alignment horizontal="center" vertical="top" wrapText="1"/>
    </xf>
    <xf numFmtId="0" fontId="5" fillId="0" borderId="0" xfId="0" applyFont="1" applyAlignment="1">
      <alignment horizontal="center" vertical="top"/>
    </xf>
    <xf numFmtId="14" fontId="5" fillId="0" borderId="0" xfId="0" applyNumberFormat="1" applyFont="1" applyAlignment="1">
      <alignment horizontal="center" vertical="top"/>
    </xf>
    <xf numFmtId="49" fontId="0" fillId="0" borderId="0" xfId="0" applyNumberFormat="1" applyAlignment="1">
      <alignment horizontal="center"/>
    </xf>
    <xf numFmtId="0" fontId="5" fillId="0" borderId="0" xfId="0" applyFont="1" applyAlignment="1">
      <alignment vertical="center"/>
    </xf>
    <xf numFmtId="0" fontId="5" fillId="0" borderId="3" xfId="0" applyFont="1" applyBorder="1" applyAlignment="1">
      <alignment horizontal="center"/>
    </xf>
    <xf numFmtId="14" fontId="5" fillId="0" borderId="0" xfId="0" applyNumberFormat="1" applyFont="1" applyAlignment="1">
      <alignment horizontal="center"/>
    </xf>
    <xf numFmtId="14" fontId="0" fillId="0" borderId="0" xfId="0" applyNumberFormat="1" applyAlignment="1">
      <alignment horizontal="center"/>
    </xf>
    <xf numFmtId="0" fontId="4" fillId="3" borderId="3" xfId="0" applyFont="1" applyFill="1" applyBorder="1" applyAlignment="1">
      <alignment horizontal="left"/>
    </xf>
    <xf numFmtId="9" fontId="1" fillId="0" borderId="0" xfId="0" applyNumberFormat="1" applyFont="1" applyAlignment="1">
      <alignment horizontal="center" vertical="center" wrapText="1"/>
    </xf>
    <xf numFmtId="9" fontId="0" fillId="0" borderId="1" xfId="0" applyNumberFormat="1" applyBorder="1" applyAlignment="1">
      <alignment horizontal="center"/>
    </xf>
    <xf numFmtId="0" fontId="0" fillId="0" borderId="1" xfId="0" applyBorder="1" applyAlignment="1">
      <alignment horizontal="center"/>
    </xf>
    <xf numFmtId="12" fontId="0" fillId="0" borderId="1" xfId="0" applyNumberFormat="1" applyBorder="1" applyAlignment="1">
      <alignment horizontal="center"/>
    </xf>
    <xf numFmtId="164" fontId="2" fillId="0" borderId="1" xfId="0" applyNumberFormat="1" applyFont="1" applyBorder="1" applyAlignment="1">
      <alignment horizontal="center"/>
    </xf>
    <xf numFmtId="9" fontId="1" fillId="0" borderId="0" xfId="0" applyNumberFormat="1" applyFont="1" applyAlignment="1">
      <alignment horizontal="center" wrapText="1"/>
    </xf>
    <xf numFmtId="0" fontId="1" fillId="2" borderId="2" xfId="0" applyFont="1" applyFill="1" applyBorder="1" applyAlignment="1">
      <alignment horizontal="center"/>
    </xf>
    <xf numFmtId="0" fontId="1" fillId="2" borderId="2" xfId="0" applyFont="1" applyFill="1" applyBorder="1" applyAlignment="1">
      <alignment horizontal="center" wrapText="1"/>
    </xf>
    <xf numFmtId="0" fontId="4" fillId="0" borderId="0" xfId="0" applyFont="1"/>
    <xf numFmtId="9" fontId="0" fillId="0" borderId="0" xfId="1" applyFont="1" applyAlignment="1">
      <alignment horizontal="center"/>
    </xf>
    <xf numFmtId="49" fontId="2" fillId="0" borderId="0" xfId="0" applyNumberFormat="1" applyFont="1" applyAlignment="1">
      <alignment horizontal="center"/>
    </xf>
    <xf numFmtId="49" fontId="2" fillId="0" borderId="1" xfId="0" applyNumberFormat="1" applyFont="1" applyBorder="1" applyAlignment="1">
      <alignment horizontal="center"/>
    </xf>
    <xf numFmtId="0" fontId="0" fillId="0" borderId="0" xfId="0" pivotButton="1"/>
    <xf numFmtId="0" fontId="0" fillId="0" borderId="0" xfId="0" applyAlignment="1">
      <alignment horizontal="left"/>
    </xf>
    <xf numFmtId="14" fontId="4" fillId="0" borderId="0" xfId="0" applyNumberFormat="1" applyFont="1"/>
    <xf numFmtId="0" fontId="5" fillId="0" borderId="3" xfId="0" quotePrefix="1" applyFont="1" applyBorder="1" applyAlignment="1">
      <alignment horizontal="center" vertical="center" wrapText="1"/>
    </xf>
    <xf numFmtId="164" fontId="0" fillId="0" borderId="1" xfId="0" applyNumberFormat="1" applyBorder="1" applyAlignment="1">
      <alignment horizontal="center"/>
    </xf>
    <xf numFmtId="9" fontId="0" fillId="0" borderId="0" xfId="0" applyNumberFormat="1"/>
    <xf numFmtId="0" fontId="0" fillId="0" borderId="0" xfId="0" applyAlignment="1">
      <alignment wrapText="1"/>
    </xf>
    <xf numFmtId="0" fontId="7" fillId="0" borderId="0" xfId="0" applyFont="1"/>
  </cellXfs>
  <cellStyles count="2">
    <cellStyle name="Normal" xfId="0" builtinId="0"/>
    <cellStyle name="Percent" xfId="1" builtinId="5"/>
  </cellStyles>
  <dxfs count="20">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34.600605555555" createdVersion="8" refreshedVersion="8" minRefreshableVersion="3" recordCount="5007" xr:uid="{7ACA4B6B-726C-405A-AAD0-E81DCB43E0D0}">
  <cacheSource type="worksheet">
    <worksheetSource ref="A1:H1048576" sheet="ProgressUpdateEmails"/>
  </cacheSource>
  <cacheFields count="8">
    <cacheField name="update_id" numFmtId="0">
      <sharedItems containsString="0" containsBlank="1" containsNumber="1" containsInteger="1" minValue="11007026" maxValue="11028546"/>
    </cacheField>
    <cacheField name="sent_at" numFmtId="14">
      <sharedItems containsNonDate="0" containsDate="1" containsString="0" containsBlank="1" minDate="2026-03-22T00:00:00" maxDate="2026-04-19T00:00:00"/>
    </cacheField>
    <cacheField name="tutor" numFmtId="0">
      <sharedItems containsBlank="1" count="205">
        <s v="Nicholas Ulfik"/>
        <s v="Tyler Greer"/>
        <s v="Sunho Kum"/>
        <s v="Elliot Emadian"/>
        <s v="Q. MonÃ©t Travis"/>
        <s v="Nik Kososik"/>
        <s v="Jon Cathapermal"/>
        <s v="Julie Byrom"/>
        <s v="Alexis Boucher"/>
        <s v="Kailot Harris"/>
        <s v="Rebekah Nachian"/>
        <s v="Brittany Drew"/>
        <s v="Gigi Glover"/>
        <s v="Lana Kargetta"/>
        <s v="Rain Real"/>
        <s v="Samantha Wetz"/>
        <s v="Ralph Strope"/>
        <s v="Sean Ulfik"/>
        <s v="Myles Oldroyd"/>
        <s v="Daniel Severance"/>
        <s v="Eden Rasmussen"/>
        <s v="Amber Maldonado"/>
        <s v="John Corbett"/>
        <s v="Matthew Wert"/>
        <s v="Parthav Elangovan"/>
        <s v="Gabriel Saint Cyr"/>
        <s v="Brandon Engle"/>
        <s v="Alison Trumbull"/>
        <s v="Colin Cody"/>
        <s v="Andrew Brown"/>
        <s v="Christian Collins"/>
        <s v="Preston Peoples"/>
        <s v="Zach McFatridge"/>
        <s v="Zack Robertson"/>
        <s v="Jose Falconi"/>
        <s v="Allison Peck"/>
        <s v="Taryn Parks"/>
        <s v="Syrae Jennings"/>
        <s v="Jennifer Hernandez"/>
        <s v="Liz Garcia"/>
        <s v="Jason Keller"/>
        <s v="Tim Schlotzhauer"/>
        <s v="Ashley Scorsone"/>
        <s v="Karleigh Arrington"/>
        <s v="Annie Sylvester"/>
        <s v="Armand Brouty"/>
        <s v="Robert Nantze"/>
        <s v="Nayely Rolon-Gomez"/>
        <s v="Elijah Ramirez"/>
        <s v="Blake Maly"/>
        <s v="Mary Logan"/>
        <s v="Cristina Ascenzi Pettenuzzo"/>
        <s v="Mariah Lutz"/>
        <s v="James Falconer"/>
        <s v="Alexa Pinera"/>
        <s v="Diana Hoyer"/>
        <s v="Clark Howard"/>
        <s v="Alexandra Berrios"/>
        <s v="Jonathan Grams"/>
        <s v="Margaret Webb"/>
        <s v="Shannon Huang"/>
        <s v="Casey Young"/>
        <s v="Joyraj D'souza"/>
        <s v="Edwin West"/>
        <s v="Liz Pirie"/>
        <s v="Autumn Reed"/>
        <s v="Ayman Smoot"/>
        <s v="Brandon Lora"/>
        <s v="Amelia Sain"/>
        <s v="Jacob Karn"/>
        <s v="Brenna Hubnik"/>
        <s v="Chris Prouty"/>
        <s v="Bryant Salinas"/>
        <s v="Matthew Urso"/>
        <s v="Ernie Chu"/>
        <s v="Nando Reyes"/>
        <s v="Nisan Hubbard"/>
        <s v="Cheyanne Jones"/>
        <s v="Gale Hermes"/>
        <s v="Katherine Clarke"/>
        <s v="Lisa Bartle"/>
        <s v="Jill Watson"/>
        <s v="Juan Nunez"/>
        <s v="Katherine Dickerson"/>
        <s v="Rehan Zaib"/>
        <s v="Zoe Shanley"/>
        <s v="Jessica Peterson"/>
        <s v="Dehavion Knight"/>
        <s v="Nicole Bishop"/>
        <s v="Eddie Cayia"/>
        <s v="John Licitra"/>
        <s v="Daniel Esquivel-Reynoso"/>
        <s v="Trevor Ferguson"/>
        <s v="Chelsea Kobea"/>
        <s v="Cara Rabaev (McLaughlin)"/>
        <s v="Saahithi Punnam"/>
        <s v="Faith Rogers"/>
        <s v="Akshiv Gulati"/>
        <s v="Zack Anthony"/>
        <s v="John Olmos"/>
        <s v="Akeema Williams"/>
        <s v="Jason Noble"/>
        <s v="Brock Dilley"/>
        <s v="Tyler Thornton"/>
        <s v="Ben Taylor"/>
        <s v="Andres Jarquin"/>
        <s v="Ava Robledo"/>
        <s v="Shaun Leonard"/>
        <s v="Camryn To"/>
        <s v="Matty Burge"/>
        <s v="Sharon Vincuilla"/>
        <s v="Zachary Doenges"/>
        <s v="Ore Williams"/>
        <s v="Tyler Henry"/>
        <s v="Sonja Tomasko"/>
        <s v="Jesse Squires"/>
        <s v="Judi Abo Hana"/>
        <s v="Kristen Fox"/>
        <s v="Maia Gerlinger"/>
        <s v="Daniel Olson"/>
        <s v="Ana Heiser"/>
        <s v="Machaela Verhage"/>
        <s v="Chazlee Myers"/>
        <s v="Brian Cohen"/>
        <s v="Valdenis Iancu"/>
        <s v="Kristen Luigart"/>
        <s v="Kiersten Guetlein"/>
        <s v="Hannah Ervitz"/>
        <s v="Anna Gilbert"/>
        <s v="Melanie Leong"/>
        <s v="Eric Chang"/>
        <s v="Melinda Mergendahl"/>
        <s v="Megan Osgood"/>
        <s v="River Nunez"/>
        <s v="Carina Shanahan"/>
        <s v="Christian Steiner"/>
        <s v="Rachel Daku"/>
        <s v="Levi Fox"/>
        <s v="Yvanna Ramirez"/>
        <s v="Brian James"/>
        <s v="Maximilian Tsimerman"/>
        <s v="Scott Holdcraft"/>
        <s v="Mary Felix"/>
        <s v="Skye Silmenna"/>
        <s v="Elain Ng"/>
        <s v="Hannah Lodge"/>
        <s v="Ries Scerbin"/>
        <s v="Cameron Hojecki"/>
        <s v="Jimmy Works"/>
        <s v="Andrew League"/>
        <s v="Krishna Rastogi"/>
        <s v="Madia Banda"/>
        <s v="Raymond Elliot"/>
        <s v="Mark Duncan"/>
        <s v="Naima Chaudhry"/>
        <s v="Diamond Anderson"/>
        <s v="David Keder"/>
        <s v="David Alcantara"/>
        <s v="Amy Kim"/>
        <s v="Andrew Gehlot"/>
        <s v="Stacey Jones"/>
        <s v="Sarah Goodstein"/>
        <s v="Nick Lucido"/>
        <s v="Scott Boyd"/>
        <s v="Yvrine Nguiwenga-Nketcha"/>
        <s v="Christelle Rocha"/>
        <s v="Michelle Testerman"/>
        <s v="Julia Saderholm"/>
        <s v="Derek Fox"/>
        <s v="Heather Tuck"/>
        <s v="Eddie Rodriguez"/>
        <s v="Tom Pluth"/>
        <s v="Brian Johnson"/>
        <s v="Raymond Serrano"/>
        <s v="Tommaso Marsella"/>
        <s v="Hannah Duliere"/>
        <s v="Silvester Harrison"/>
        <s v="Jayna Boaz"/>
        <s v="Loren Lijewski"/>
        <m/>
        <s v="Nick Kocik" u="1"/>
        <s v="Richard Kralik" u="1"/>
        <s v="Schon Gonzalez" u="1"/>
        <s v="Delphine Hintz" u="1"/>
        <s v="Kai Tsung" u="1"/>
        <s v="Ben Chamberlain" u="1"/>
        <s v="Jacey Clifton" u="1"/>
        <s v="Miki Cornwell" u="1"/>
        <s v="Jessica Menkhus" u="1"/>
        <s v="Alex Small" u="1"/>
        <s v="Christine Santos" u="1"/>
        <s v="Jessica Wall" u="1"/>
        <s v="Shawn Kane" u="1"/>
        <s v="Dorothy McDaniel" u="1"/>
        <s v="Megan Hoelting" u="1"/>
        <s v="Jamaul Pemberton" u="1"/>
        <s v="Charlie Anderson" u="1"/>
        <s v="Cait White" u="1"/>
        <s v="Tea Stewart" u="1"/>
        <s v="Scott Greathouse" u="1"/>
        <s v="Shaun O'Neil" u="1"/>
        <s v="Patricia Flores" u="1"/>
        <s v="Gillian Ware" u="1"/>
        <s v="Alexandra Laus" u="1"/>
        <s v="Noah Robinson" u="1"/>
      </sharedItems>
    </cacheField>
    <cacheField name="team" numFmtId="0">
      <sharedItems containsBlank="1"/>
    </cacheField>
    <cacheField name="course_id" numFmtId="0">
      <sharedItems containsString="0" containsBlank="1" containsNumber="1" containsInteger="1" minValue="13946" maxValue="104151"/>
    </cacheField>
    <cacheField name="student_name" numFmtId="0">
      <sharedItems containsBlank="1"/>
    </cacheField>
    <cacheField name="body" numFmtId="0">
      <sharedItems containsBlank="1" longText="1"/>
    </cacheField>
    <cacheField name="score" numFmtId="0">
      <sharedItems containsString="0" containsBlank="1" containsNumber="1" containsInteger="1" minValue="1" maxValue="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7">
  <r>
    <n v="11007026"/>
    <d v="2026-03-22T00:00:00"/>
    <x v="0"/>
    <s v="Team Haase-Alvey"/>
    <n v="39884"/>
    <s v="Mohammed Alzaben"/>
    <s v="Hi Mohammed and Yahya,_x000a__x000a_I hope you are having a great spring season. Itâ€™s been great working with you and Mohammed over the past couple of months (years!). I wanted to touch base to share some of the progress weâ€™ve made so far and share my thoughts on the plan moving forward._x000a__x000a_I have seen significant improvements in Mohammedâ€™s ability to structure analytical essays, particularly in organizing complex arguments and eliminating repetition to create a clearer narrative. He has also made strong progress in developing deeper literary analysis, especially in connecting thematic ideas (such as identity, trauma, and folklore) to specific textual evidence in his Japanese essay on Ghost of Yotai. _x000a__x000a_Additionally, Mohammed has demonstrated growth in applying critical frameworks to his writing, as seen in his â€œJust Dig Itâ€ essay, where he effectively analyzed assumptions, omissions, and competing perspectives using outside sources. He has also improved in planning and drafting longer essays, including working toward proper citation formats and integrating research more effectively. They have shown consistent progress in completing drafts, revising essays, and preparing for upcoming deadlines. This consistent improvement has been evident in the completion of a full essay draft, increased clarity in his arguments, and his ability to revise work using structured outlines._x000a__x000a_Mo is always really good at scheduling sessions, so he'll continue to take care of that._x000a__x000a_He and I will meet tomorrow /today to discuss next semester._x000a__x000a_Please let me know if you have any questions or if there are any adjustments you would like to make to our plan. Iâ€™m happy to schedule a time to talk by phone if that would be helpful. I look forward to supporting Mohammed in his continued academic journey._x000a__x000a_Nicholas U._x000a_nicholas.ulfik@revolutionprep.com_x000a_+19712582791"/>
    <n v="2"/>
  </r>
  <r>
    <n v="11007063"/>
    <d v="2026-03-22T00:00:00"/>
    <x v="1"/>
    <s v="Team Haase-Alvey"/>
    <n v="79878"/>
    <s v="Chloe Mosley"/>
    <s v="Greetings All, _x000a__x000a_I hope all is well! It is unfortunate that we could not meet this week. Chloe and I will attempt to schedule a time that will work for us in the future. _x000a__x000a__x000a_Tyler G._x000a_tyler.greer@revolutionprep.com_x000a_+17085895029"/>
    <n v="1"/>
  </r>
  <r>
    <n v="11007087"/>
    <d v="2026-03-22T00:00:00"/>
    <x v="2"/>
    <s v="Team Cross"/>
    <n v="98236"/>
    <s v="Daiwik Jasti"/>
    <s v="Dear Girish,_x000a__x000a__x000a_I'm excited to reach out to celebrate Daiwik â€™s amazing progress. Daiwik  has worked diligently, and as a result, they have achieved mastering volume of composite figures, understanding and writing expressions, and solving using PEMDAS. I am so proud of Daiwik ._x000a__x000a_While we want to celebrate this success, we also know there is still work to do to improve his math skills. I am looking forward to continuing to work with Daiwik  towards further improvements. I recommend continuing our weekly hour long sessions in order to continue their progress towards their next goals. During our upcoming sessions, I plan to continue working on number patterns, graphing and data._x000a__x000a_I would highly suggest scheduling out Daiwik's sessions until the end of the school year as the calendar tends to fill up faster end of year._x000a__x000a_Please let me know if you have any questions. Iâ€™m happy to schedule a time to talk by phone if that would be helpful. I am always available to support Daiwik  in their continued academic journey._x000a__x000a__x000a_Best regards,_x000a_Sunho K._x000a_sunho.kum@revolutionprep.com_x000a_+14084750988"/>
    <n v="4"/>
  </r>
  <r>
    <n v="11007098"/>
    <d v="2026-03-22T00:00:00"/>
    <x v="3"/>
    <s v="Team De Groot"/>
    <n v="96675"/>
    <s v="Aida Spangler"/>
    <s v="Hi team Aida!_x000a__x000a_I hope springtime is coming quickly and brings lots of flowers and sunshine! It's been great working with y'all over the last few months. I wanted to reach out and send a quick progress update since it's been a while. _x000a__x000a_Aida is doing really well in math, and honestly, that confidence is extending into her other subjects. (She reported that she got a 100 on her most recent bio test!) Her consistent efforts in studying and completing her assignments is paying off as she demonstrates quick mastery of new topics and accurate mathematical and arithmetic skills. We most recently worked on factoring polynomials. While Aida sometimes struggles with vocabulary in math and with expressing how she wants to complete an algebraic task, she usually knows what to do practically, which is a huge first step. We will keep working on building mathematical language as we continue to work._x000a__x000a_At the moment, our trajectory seems to be right on target. Alternating between meeting 1x-2x weekly has been an effective way to stay on top of homework without getting too bogged down. I recommend we continue this timing, adding sessions as needed if there are additional tests or assessments that need support through the end of the year._x000a__x000a_Please let me know if you have any questions. I'd be happy to make adjustments to this plan, or let me know if you'd like to speak via phone or Zoom, I'm happy to set something up._x000a__x000a_Best,_x000a__x000a_Elliot E._x000a_elliot.emadian@revolutionprep.com_x000a_+15409682458"/>
    <n v="3"/>
  </r>
  <r>
    <n v="11007105"/>
    <d v="2026-03-22T00:00:00"/>
    <x v="3"/>
    <s v="Team De Groot"/>
    <n v="98601"/>
    <s v="Audrey Zimmerman"/>
    <s v="Hi team Audrey!_x000a__x000a_Happy spring to you all and happy &quot;new year&quot;! I wanted to reach out with a progress update on how Physics is going since we are approaching the exam preparation time. _x000a__x000a_Audrey is definitely finding a challenge with physics this year. We've been working really hard to supplement lessons that she has missed due to travel or power outages. This has involved resources across subjects including rotational dynamics, work and energy, momentum and impulse, and fluids. Most recently, we began to learn the fundamentals of density and pressure in order to prepare for her upcoming unit 8 exam. Audrey has a very keen brain and a lot of mathematical intuition, but physics can present a particular challenge because of the combination of complex systems and complex algebraic formulas. AP Physics in particular asks us to consider a lot of conceptual questions that very rarely involve numerical calculations. We are working to identify how the given and unknown variables that are present in a question lead us to a formula (or formulas) in order to efficiently solve questions. This will be an extensive process of working to develop that dexterity across all 8 units. _x000a__x000a_Audrey has expressed that the AP exam is not necessarily intended to replace college physics, so we're more concerned about ensuring to the best of our ability that the semester-end grade is satisfactory. We will continue working on studying as well as making up missing and low-scoring assignments as the semester wraps up._x000a__x000a_At this time, Audrey might need additional support to feel confident with all of the material that is left to learn for the AP exam, which would indicate to me that we could be meeting for 3-4 hours weekly with plenty to cover in each session. We can review concepts, practice multiple choice and free-response style questions, and still have time to study for any quizzes or tests. If you'd like to proceed with increasing your velocity, please let me know so we can find a time that will work._x000a__x000a_I'm happy to make adjustments to this plan, as needed. Please don't hesitate to reach out with any questions or concerns. I'm also happy to set up a phone or Zoom, if that would be useful._x000a__x000a_Take care!_x000a__x000a_Elliot E._x000a_elliot.emadian@revolutionprep.com_x000a_+15409682458"/>
    <n v="4"/>
  </r>
  <r>
    <n v="11007121"/>
    <d v="2026-03-22T00:00:00"/>
    <x v="4"/>
    <s v="Team Cross"/>
    <n v="94397"/>
    <s v="Amaelle Plouzeau"/>
    <s v="Dear Penda and Sebastien,_x000a__x000a_I hope you are having a great weekend! It has been a pleasure working with Amaelle over the past few weeks, and I wanted to share an update on what weâ€™ve been focusing on and the plan moving forward._x000a__x000a_Amaelle has been practicing a range of language arts skills during our sessions. She has worked on identifying parts of speech, including common and proper nouns and verbs, applying subject-verb agreement, and using prefixes such as in- and im-. She has also focused on building vocabulary by identifying and defining unknown words. In reading, she has practiced both fiction and informational passages, answering comprehension questions and identifying the main idea. The passages we have read and the questions we have answered are similar to those found on the New York State end-of-year assessment. We have also been working on reading fluency and accuracy, as Ama sometimes skips or slightly changes words while reading. We are practicing strategies to ensure closer attention to the text._x000a__x000a_Our current short-term goals for Ama include strengthening reading fluency and accuracy, continuing to build vocabulary and grammar skills, and improving comprehension through consistent passage work and written responses. The overall goal remains preparing her for third-grade end-of-year expectations and increasing her confidence with reading and writing tasks. Based on her current work, I recommend that Ama complete released New York State assessment passages, particularly those that include extended written responses, to build stamina and familiarity with test-style questions. I also recommend maintaining one hour of language arts tutoring each week._x000a__x000a_At this time, Amaelle does not have any additional sessions scheduled with me. If you would like to continue working together to achieve these goals, please to reach out to me directly or feel free to schedule more sessions online. I am happy to continue supporting Amaelle's learning._x000a__x000a_Q. MonÃ©t T._x000a_quinnisha.travis@revolutionprep.com_x000a_+18502123552"/>
    <n v="4"/>
  </r>
  <r>
    <n v="11007127"/>
    <d v="2026-03-22T00:00:00"/>
    <x v="2"/>
    <s v="Team Cross"/>
    <n v="99374"/>
    <s v="Ajay Jagasia"/>
    <s v="Dear Pragya ,_x000a__x000a__x000a_I'm excited to reach out to celebrate Ajayâ€™s amazing progress. Ajay has worked diligently, and as a result, they have achieved being able to describe text structures, identify narrators' points of views, and compare stories with differing details. I am so proud of Ajay._x000a__x000a_While we want to celebrate this success, we also know there is still work to do in Ajay's reading and writing responses. I am looking forward to continuing to work with Ajay towards further improvements. I recommend continuing our two one hour sessions weekly in order to continue their progress towards their next goals. During our upcoming sessions, I plan to continue working on making connections in historical, scientific, and technical texts; determining  meaning of unfamiliar multisyllabic words in context; and using syllables, prefixes, suffixes ._x000a__x000a__x000a_Please let me know if you have any questions. Iâ€™m happy to schedule a time to talk by phone if that would be helpful. I am always available to support Ajay in their continued academic journey._x000a__x000a__x000a_Best regards,_x000a_Sunho K._x000a_sunho.kum@revolutionprep.com_x000a_+14084750988"/>
    <n v="3"/>
  </r>
  <r>
    <n v="11007222"/>
    <d v="2026-03-22T00:00:00"/>
    <x v="5"/>
    <s v="Team St. Marie"/>
    <n v="90954"/>
    <s v="Lavyansh Ravulapalli"/>
    <s v="Dear Bala,_x000a__x000a_I hope you are having a great start to your Spring. Itâ€™s been great working with you and Lavyansh over the past couple of months. I wanted to touch base to share some of the progress weâ€™ve made so far and share my thoughts on the plan moving forward._x000a__x000a_I have seen significant improvements in Lavyansh's retention of key scientific facts involving animal classification, as well as describing the solar system. He has shown consistent progress in retaining his focus during our sessions. This consistent improvement is evident in the increasing number of worksheets we can work through, as well as his growing academic confidence across the various sciences he has shown interest in. He has really taken to some of our ecology work together!_x000a__x000a_Our current short-term goals for Lavyansh include increasing work on the retention of scientific facts and how to approach scientific terms he may not know, with his prefix knowledge in mind. The overall goal remains improving his overall academic confidence. Based on Lavyansh's progress, I recommend we continue with meeting at least once a week, in tandem with his other tutors._x000a__x000a_As a reminder, Lavyansh's credits expire at the end of this week, and it looks like they are fully booked! If you'd like to continue working together on achieving these goals after these credits expire, you can redeem more credits through your Bright Horizon portal. After you redeem your credits, you will receive an email from Revolution Prep to add the hours to your account. If you have any issues booking sessions on my schedule, please don't hesitate to reach out!_x000a__x000a_Please let me know if you have any questions or if there are any adjustments you would like to make to our plan. Iâ€™m happy to schedule a time to talk by phone if that would be helpful. I look forward to supporting Lavyansh in their continued academic journey._x000a__x000a_Best regards,_x000a__x000a_Nik K._x000a_nik.kososik@revolutionprep.com_x000a_+12086027214"/>
    <n v="4"/>
  </r>
  <r>
    <n v="11007241"/>
    <d v="2026-03-22T00:00:00"/>
    <x v="6"/>
    <s v="Team St. Marie"/>
    <n v="77433"/>
    <s v="Akash Mattoo"/>
    <s v="Dear Mr. and Mrs. Mattoo,_x000a__x000a_I hope you are having a great week. It's been great working with you and Akash over the past couple of months. I wanted to touch base to share some of the progress we've made so far and share my thoughts on the plan moving forward._x000a__x000a_So far we've worked on Algebra topics including quadratic equations, exponential equations, and most recently rational equations. I recommend Akash review the quadratic FOIL and factoring methods as well as how to evaluate exponential equations. I also recommend he review graphing these types of functions since they will come up again in Algebra 2. In our recent sessions we've worked on rational equations (polynomial divided by another polynomial). In the upcoming lessons, we'll further work on simplifying rational equations as well as graphing them._x000a__x000a_Akash still has 31 hours of tutoring remaining for the semester to be used among 3 tutors. If he wants to have classes over the summer, I recommend adding 12 - 24 hours of tutoring.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Eloise in her continued academic journey._x000a__x000a_Best regards,_x000a_Jon C._x000a_jon.cathapermal@revolutionprep.com_x000a_+17049758359"/>
    <n v="5"/>
  </r>
  <r>
    <n v="11007242"/>
    <d v="2026-03-22T00:00:00"/>
    <x v="7"/>
    <s v="Team Cross"/>
    <n v="71549"/>
    <s v="Sophie Bremm"/>
    <s v="Hi everyone,_x000a__x000a__x000a_Just wanted to check in with a progress update on my first month of sessions with Sophie and our plans going forward. Happy to answer any questions via email or set up a time to chat this week, just let me know!_x000a__x000a__x000a_In our first few sessions, Sophie and I have focused on strategies for the three sections of the test. For math, weâ€™ve done some work on Desmos tips and tricks to help make certain math questions easier/faster and give her some extra time for the harder questions later in the test. For grammar, we made a start on punctuation rules and strategies for identifying full sentences, which Sophie did really great with._x000a__x000a__x000a_Based on the practice test she took, we spent a couple of sessions doing a deep dive on the iCARE reading strategy for anticipating answers and eliminating wrong answers with rationale. This is something weâ€™ll continue working on along with focusing on implementing this for more specific questions types like data based reading questions, etc. A couple other areas I want to focus on in upcoming weeks are words in context strategies, more Desmos work and some initial discussion of the â€œconstantsâ€ questions for math, and starting to review some of the more statistics-based topics._x000a__x000a__x000a_Weâ€™ve got our Sunday sessions booked out for the rest of this semester at the moment, and we can also look at getting hours booked into summer if Sophie knows any days/times that might work best. Iâ€™d also recommend we plan on keeping up a once a month practice test routine for the rest of spring, ramping up to every 2-3 weeks as we get into summer._x000a__x000a__x000a_Itâ€™s been great working with Sophie this month, and I look forward to seeing her continued progress - have a great week!_x000a__x000a__x000a_Julie B._x000a_julie.byrom@revolutionprep.com_x000a_+15129250963"/>
    <n v="3"/>
  </r>
  <r>
    <n v="11007356"/>
    <d v="2026-03-22T00:00:00"/>
    <x v="8"/>
    <s v="Team Plamondon"/>
    <n v="94041"/>
    <s v="Emma Auth"/>
    <s v="Hi Melissa, _x000a__x000a_I wanted to share a quick update following Emmaâ€™s SAT this past weekend. She went into the test in a really strong position, having already achieved her goal score of 1500+ on a full-length practice test, which is a huge accomplishment and a clear reflection of the progress sheâ€™s made._x000a__x000a_In our final sessions, we focused on reinforcing her strategies so she could stay accurate on high-confidence questions, manage her time effectively, and approach more challenging passages with precision rather than rushing. She has been scoring consistently in the mid-1400s and above, and she went into the test feeling prepared and confident._x000a__x000a_At this point, weâ€™re just waiting on official results, which should be released at the end of this week. Iâ€™d love to hear how she did once scores come in._x000a__x000a_You also have 7 hours remaining on your account, which can be used toward anything moving forwardâ€”whether thatâ€™s preparing for another SAT, working on AP exams, or getting a head start on college essays. Just let me know what would be most helpful, and we can plan next steps._x000a__x000a_Emma has worked incredibly hard, and Iâ€™m really proud of the progress sheâ€™s made. This was a strong and well-earned test day._x000a__x000a_Please feel free to reach out if you have any questions. _x000a__x000a_Best,_x000a__x000a_Alexis B._x000a_alexis.boucher@revolutionprep.com_x000a_+17544224388"/>
    <n v="2"/>
  </r>
  <r>
    <n v="11007364"/>
    <d v="2026-03-22T00:00:00"/>
    <x v="8"/>
    <s v="Team Plamondon"/>
    <n v="98925"/>
    <s v="Dashiell Messinger"/>
    <s v="Hi Dave, _x000a__x000a_I wanted to share a quick update following Dashiellâ€™s SAT this past March. He went into the test having made strong progress, with his highest practice test reaching a 1350, and notable improvement on the Reading section in particular, where he demonstrated the ability to score in the mid-700s._x000a__x000a_In our sessions leading up to the exam, we focused on strengthening his math consistencyâ€”especially reducing careless errors and improving precision in geometry and data analysisâ€”while also reinforcing his reading and writing strategies so he could avoid rushing through familiar question types. He showed a solid understanding of the content and made meaningful strides in both accuracy and strategy._x000a__x000a_At this point, I look forward to hearing how he did once scores are released. Please feel free to share his results when they come in._x000a__x000a_You currently have 2 hours remaining on your account, so if youâ€™d like to continue working together, we can absolutely use that time. If Dashiell is planning to take another SAT and would like additional prep beyond those hours, just let me know and Iâ€™d be happy to help you plan next steps. Please note that those hours remaining could be used for anything, from AP prep to college essays. _x000a__x000a_Dashiell has put in great effort, and Iâ€™m really proud of the progress heâ€™s made leading into this test. Please let me know if you have any questions._x000a__x000a_Best,_x000a__x000a_Alexis B._x000a_alexis.boucher@revolutionprep.com_x000a_+17544224388"/>
    <n v="2"/>
  </r>
  <r>
    <n v="11007370"/>
    <d v="2026-03-22T00:00:00"/>
    <x v="9"/>
    <s v="Team Haase-Alvey"/>
    <n v="97978"/>
    <s v="Jacob Andow"/>
    <s v="Dear Rich, _x000a__x000a_I hope you are having a great start to Spring! Itâ€™s been great working with you and Jacob over the past several months. I wanted to touch base to share some of the progress weâ€™ve made so far and share my thoughts on the plan moving forward. _x000a__x000a_I have seen significant improvements in Jacob's command of several concepts areas within Chemistry and Algebra. Jacob has shown consistent progress in factoring quadratics using the big-X method and the grouping method. Jacob has also demonstrated strong proficiency with significant figure determinations and ensuring his calculations have the appropriate number of digits. This consistent improvement has been evident in Jacob's strong performance on in-class assignments and his increasing confidence in both Math and Chemistry. _x000a__x000a_Our current short-term goals for Jacob include developing his strengths with linear equations and functions. The overall goal remains supporting Jacobâ€™s growth as he works toward his target grades in Chemistry and Algebra. Based on Jacob's progress, I recommend maintaining a weekly schedule of one-two 60-minute lessons per week. This velocity will ensure we have ample time to cover topics in both core subjects. _x000a__x000a_Please let me know if you have any questions or if there are any adjustments you would like to make to our plan. Iâ€™m happy to schedule a time to talk by phone if that would be helpful. I look forward to supporting Jacob in his continued academic journey. _x000a__x000a_Best wishes, _x000a__x000a_Kailot Harris _x000a__x000a_ _x000a__x000a_Kailot H._x000a_kailot.harris@revolutionprep.com_x000a_+16674150151"/>
    <n v="3"/>
  </r>
  <r>
    <n v="11007397"/>
    <d v="2026-03-22T00:00:00"/>
    <x v="10"/>
    <s v="Team De Groot"/>
    <n v="99062"/>
    <s v="Jane Morgan Cantor"/>
    <s v="Hi Katharyn, _x000a__x000a_Itâ€™s been great working with Jane over the past few weeks! As we get closer to her upcoming SAT, I wanted to share a quick update and what to expect moving forward._x000a__x000a_Iâ€™ve seen strong improvement in both her math and reading and writing skills. Sheâ€™s made especially good progress in Advanced Math and Craft and Structure, and that growth has shown up not only in her practice test results but also in how confidently she approaches problems during our sessions._x000a__x000a_For this test, our goal is to break into the 1300s. While we canâ€™t guarantee a specific score, weâ€™ve been working toward that target by building solid strategies like TRAP, ICARE, and MAPS, along with focusing on the areas where she can gain the most points. One important factor to keep in mind is the testing environment. Making sure she gets consistent, good sleep throughout the week leading up to the exam can make a real difference, not just the night before._x000a__x000a_Iâ€™m looking forward to seeing how she does on this SAT. As we think ahead to the May test, I recommend continuing with 90-minute sessions once per week. This will give us enough time to keep building consistency, reinforce strategies, and spend more time on areas like Geometry and Problem Solving and Data Analysis._x000a__x000a_If youâ€™d like to continue, you can use this link to add 12 hours to your account: https://my.revolutionprep.com/s/opJgpdg9LS_x000a__x000a_Please feel free to reach out with any questions or if youâ€™d like to adjust the plan. Iâ€™d also be happy to set up a time to talk over Zoom if that would be helpful. Iâ€™m excited to keep supporting Jane as she works toward her goals._x000a__x000a_Best regards,_x000a__x000a_Rebekah Nachian_x000a_rebekah.nachian@revolutionprep.com"/>
    <n v="5"/>
  </r>
  <r>
    <n v="11007418"/>
    <d v="2026-03-22T00:00:00"/>
    <x v="11"/>
    <s v="Team Cross"/>
    <n v="101513"/>
    <s v="Star Ryman"/>
    <s v="Dear Lauren,_x000a__x000a_Itâ€™s been great working with you and Star over the past couple of weeks. As we prepare for Star's upcoming SAT, I wanted to share what weâ€™ve been working on so far and what to expect._x000a__x000a_Star and I have reviewed application of the MAPS strategy, as well as how to approach different constants problems.Her growth in identifying the fastest approach and her in depth analysis of questions is clear from her increased test scores from a 1470 to a 1530 on practice tests, confidence, and homework completion. I applaud her consistent effort in class to be present with each question and apply the specific strategy we are focusing on._x000a__x000a_While a specific score isnâ€™t guaranteed, Star has been diligent in working toward her goal of achieving a 1500. Specifically, Starâ€™s use of Desmos, focusing on slowing down when answering questions, and increasing application of equations. It's important to consider the impact of the test zone on Star's performance. Ensuring a good night's sleep throughout the week leading up to the test is crucial, as just the night before isn't enough. We have also discussed strategies to manage test anxiety, which can impact scores._x000a__x000a__x000a_I am looking forward to hearing how Star performs on this test. Looking ahead, I recommend continuing one 60 minute session per week. This would give us an opportunity to continue working on applying the MAPS strategy to more difficult questions._x000a__x000a_If you'd like to continue working together on achieving these goals, you can easily use this link to add the hours to your account today: _x000a__x000a_https://my.revolutionprep.com/s/ErufnZ5nFF.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also able to schedule a time to talk by phone if that would be helpful. I am happy to support Star in her continued academic journey._x000a__x000a_Best regards,_x000a__x000a_Brittany D._x000a_brittany.drew@revolutionprep.com_x000a_+16037189623"/>
    <n v="4"/>
  </r>
  <r>
    <n v="11007425"/>
    <d v="2026-03-22T00:00:00"/>
    <x v="12"/>
    <s v="Team Plamondon"/>
    <n v="72430"/>
    <s v="Kiersten Tang"/>
    <s v="Dear Ed,_x000a__x000a_I hope that youâ€™re doing well and enjoying the warming weather! I'm excited to be able to reach out to let you know about Kiersten's continued progress so far this school year with both her Algebra coursework and her work preparing for her SAT exam._x000a__x000a_Kiersten continues to become more and more confident with math even as she improves in remembering the many math topics and strategies that sheâ€™s been learning, including work with graphing and radicals. _x000a__x000a_The SAT includes a wide variety of math topics, so being able to identify whatâ€™s being tested will help her to be more efficient as she works through the range of SAT questions. Kiersten is benefiting from review of these materials, which is also helping to solidify her understanding for her Algebra course. In addition, Kiersten is becoming more and more adept with the Desmos graphing calculator that she will have access to during her SAT exam._x000a__x000a_I recommend that Kiersten continue with our 60 minute class per week through the school year and into the summer when we will be able to focus more on her SAT, including Reading and Writing and composition of practice SAT exams. Iâ€™ve been somewhat hesitant to assign practice SAT exams during the school year because Iâ€™m concerned that the time involved might negatively impact Kierstenâ€™s ability to maintain her grades; however, if you feel that she currently has time in her schedule to fit in the 2+ hours needed to complete an SAT practice exam, Iâ€™m happy to assign that to her for homework._x000a__x000a_Our current short-term goals for Kiersten are for Kiersten to maintain her grades while reviewing and practicing SAT math content. The overall goal remains for Kiersten to be able to remember what sheâ€™s been learning, to take notes, and to develop the confidence, timing, and skills which will help her on her SAT exam._x000a__x000a_Please let me know if you have any questions. I'm happy to schedule a time to talk via phone or Zoom if you'd like. I am always happy to support Kiersten as she works towards her goals!_x000a__x000a_Thank you so much for supporting Kierstenâ€™s education!_x000a_Gigi Glover_x000a_gigi.glover@revolutionprep.com_x000a_+18087853751"/>
    <n v="4"/>
  </r>
  <r>
    <n v="11007441"/>
    <d v="2026-03-22T00:00:00"/>
    <x v="13"/>
    <s v="Team St. Marie"/>
    <n v="90954"/>
    <s v="Lavyansh Ravulapalli"/>
    <s v="Dear Bala,_x000a__x000a_I hope you are having a great spring Itâ€™s been great getting to meet you and Lavyansh recently. I wanted to touch base to share some of the progress weâ€™ve made so far and share my thoughts on the plan moving forward._x000a__x000a_During our last session, Lavyansh discussed how full sentences are different from sentence fragments and identified subjects and predicates. Lavyansh also analyzed cause-and-effect relationships._x000a__x000a_Our current short-term goals for Lavyansh include to improve reading comprehension skills and practice grammar. Based on Lavyansh's current ELA skills, I recommend maintaining the current velocity of three sessions per week, ensuring at least one ELA session per week._x000a__x000a_Please let me know if you have any questions or if there are any adjustments you would like to make to our plan. Iâ€™m happy to schedule a time to talk by phone if that would be helpful. I look forward to supporting Lavyansh in his continued academic journey._x000a__x000a_Best regards,_x000a__x000a_Lana K._x000a_lana.kargetta@revolutionprep.com_x000a_+19106915048"/>
    <n v="3"/>
  </r>
  <r>
    <n v="11007443"/>
    <d v="2026-03-22T00:00:00"/>
    <x v="12"/>
    <s v="Team Plamondon"/>
    <n v="100039"/>
    <s v="Griffin Truslow"/>
    <s v="Dear Jim,_x000a__x000a_I hope that you are enjoying the longer warming days of Spring! Itâ€™s been so great to get to work with you and Griffin over the past months. I wanted to take this opportunity to touch base and share some of the progress Griffin has made so far and to discuss the plans moving forward._x000a__x000a_I have seen significant improvements in Griffinâ€™s confidence, attention to details, and mastery of punctuation rules. He has shown consistent progress in applying the strategies heâ€™s been practicing and in analyzing and learning from his practice exam results. Not only did Griffin increase his practice test score by 130 points overall (with a 100 point increase in Reading and Writing!), but he also recognized that he could do even better by slowing down and paying careful attention to what specifically the questions are asking. We also realized that Griffin will benefit from additional work with Geometry. Moving forward, Iâ€™d also like to work more with Griffin on SAT Constants and Command of Evidence questions._x000a__x000a_Between now and Griffinâ€™s test date, Iâ€™d like to recommend that Griffin take at least 2 more practice exams. If he had a less hectic schedule, Iâ€™d recommend that he complete 3 or more; however, given his schedule, I think that 2 might be more reasonable. We also want to consider the possibility of meeting for an additional session the week leading up to his exam._x000a__x000a_Please let me know if you have any questions or if there are any adjustments to our plan. Iâ€™m also able to schedule a time to meet via Zoom or to chat via phone if that would be helpful. Working with Griffin and supporting him in his academic journey is truly an honor! Thank you for raising such wonderful citizens!_x000a__x000a_Best regards, _x000a_Gigi Glover_x000a__x000a_gigi.glover@revolutionprep.com_x000a_+18087853751"/>
    <n v="2"/>
  </r>
  <r>
    <n v="11007445"/>
    <d v="2026-03-22T00:00:00"/>
    <x v="13"/>
    <s v="Team St. Marie"/>
    <n v="92951"/>
    <s v="Pete Christiano"/>
    <s v="Dear Baskar,_x000a__x000a_I hope you are having a great spring. Itâ€™s been great getting to meet you and Pete recently. I wanted to touch base to share some of the progress weâ€™ve made so far and share my thoughts on the plan moving forward._x000a__x000a_During our session, Pete worked on describing a passage's main idea and writing a short summary. Since explaining the author's purpose and the main idea are fundamental ELA concepts, Pete will benefit from regular practice of reading comprehension exercises._x000a__x000a_Our current short-term goals for Pete include improving reading comprehension, finding the main idea and supporting details, and summarizing using one's own words. The overall goal remains maintaining or increasing the letter grade. Based on Pete's progress, I recommend reducing the current velocity to two 60-minute ELA sessions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Pete in his continued academic journey._x000a__x000a_Best regards,_x000a__x000a_Lana K._x000a_lana.kargetta@revolutionprep.com_x000a_+19106915048"/>
    <n v="4"/>
  </r>
  <r>
    <n v="11007446"/>
    <d v="2026-03-22T00:00:00"/>
    <x v="13"/>
    <s v="Team St. Marie"/>
    <n v="97399"/>
    <s v="Jaiden Patel"/>
    <s v="Dear Binal,_x000a__x000a_I hope you are having a great spring. Itâ€™s been great working with you and Jaiden over the past couple of months. I wanted to touch base to share some of the progress weâ€™ve made so far and share my thoughts on the plan moving forward._x000a__x000a_I have seen significant improvements in Jaiden's understanding of DNA structure and genetics (Mendelian and non-Mendelian). He has shown consistent progress in creating and following a study schedule and engages proactively in sessions. This consistent improvement has been evident in homework completion. Moreover, Jaiden is very motivated to reach his academic goals and try out for the sports team next year! _x000a__x000a_Our current short-term goals for Jaiden include achieving better understanding of current biology topics (ex., the Central Dogma, inheritance patterns, etc.). The overall goal remains to raise the letter grade and improve confidence. Based on Jaiden's progress, I recommend maintaining the current velocity of one 60-minutre session per week as the minimum through the end of the school yea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Jaiden in his continued academic journey._x000a__x000a_Best regards,_x000a__x000a_Lana K._x000a_lana.kargetta@revolutionprep.com_x000a_+19106915048"/>
    <n v="5"/>
  </r>
  <r>
    <n v="11007447"/>
    <d v="2026-03-22T00:00:00"/>
    <x v="13"/>
    <s v="Team St. Marie"/>
    <n v="97526"/>
    <s v="Shanaya Jolly"/>
    <s v="Dear Shalini,_x000a__x000a_I hope you are having a great spring. Itâ€™s been great working with you and Shanaya over the past couple of months. I wanted to touch base to share some of the progress weâ€™ve made so far and share my thoughts on the plan moving forward._x000a__x000a_I have seen significant improvements in Shanaya's math fluency. She has shown consistent progress in solving word problems, adding and subtracting fractions, multiplying and dividing fractions, simplifying fractions, and converting between mixed numbers and improper fractions. Throughout our tutoring sessions, Shanaya also reviewed and built upon key math topics, like how to approach a word problem and how to find a number's factors._x000a__x000a_Shanaya also improved her reading comprehension skills, working on assessing a character's motivations, summarizing a passage, and discussing the author's purpose. This consistent improvement in ELA and math has been evident in assessment completion during sessions and an increase in grades._x000a__x000a_Our current short-term goals for Shanaya include improving her math and ELA fluency. The overall goal remains maintaining high grades in those classes. Based on Shanaya's progress, I recommend reducing the velocity to two 60-minute sessions per week, one for math and for English. This arrangement will provide Shanaya with weekly support in both topics while giving time for extracurriculars and homework completion.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Shanaya in her continued academic journey._x000a__x000a_Best regards,_x000a__x000a_Lana K._x000a_lana.kargetta@revolutionprep.com_x000a_+19106915048"/>
    <n v="4"/>
  </r>
  <r>
    <n v="11007459"/>
    <d v="2026-03-22T00:00:00"/>
    <x v="13"/>
    <s v="Team St. Marie"/>
    <n v="97705"/>
    <s v="Jaina Anne"/>
    <s v="Dear Aruroli,_x000a__x000a_I hope you are having a great spring. Itâ€™s been great working with you and Jaina over the past couple of months. I wanted to touch base to share some of the progress weâ€™ve made so far and share my thoughts on the plan moving forward._x000a__x000a_I have seen significant improvements in Jaina's fluency of biology topics, from cellular metabolism to the Central Dogma. She has shown consistent progress in implementing and following through a study plan, completing practice questions, and asking questions in sessions. This consistent improvement has been evident in her recent test scores (an A!! Congratulations!) and confidence._x000a__x000a_Our current short-term goals for Jaina include providing ongoing support with current biology objectives. The overall goal remains to raise the letter grade and improve confidence. Based on Jaina's progress, I recommend maintaining our velocity of one 60-minute session per week through the end of the semester. I look forward to many more sessions with Jaina and watching her grow._x000a__x000a_Please let me know if you have any questions or if there are any adjustments you would like to make to our plan. Iâ€™m happy to schedule a time to talk by phone if that would be helpful. I look forward to supporting Jaina in her continued academic journey._x000a__x000a_Best regards,_x000a__x000a_Lana K._x000a_lana.kargetta@revolutionprep.com_x000a_+19106915048"/>
    <n v="3"/>
  </r>
  <r>
    <n v="11007460"/>
    <d v="2026-03-22T00:00:00"/>
    <x v="2"/>
    <s v="Team Cross"/>
    <n v="99294"/>
    <s v="Alessandra Carranza"/>
    <s v="Dear Traci,_x000a__x000a__x000a_I'm excited to reach out to celebrate Alessandraâ€™s amazing progress. Alessandra has worked diligently, and as a result, they have achieved learning strategies for Standard English Conventions for the SAT. I am so proud of Alessandra ._x000a__x000a_While we want to celebrate this success, we also know there is still work to do on the SAT. I am looking forward to continuing to work with Alessandra towards further improvements. I recommend continuing our weekly hour long sessions in order to continue their progress towards their next goals. During our upcoming sessions, I plan to continue working on strategies for reading questions such as text structure and purpose, and command of evidence ._x000a__x000a__x000a_Please let me know if you have any questions. Iâ€™m happy to schedule a time to talk by phone if that would be helpful. I am always available to support Alessandra in their continued academic journey._x000a__x000a__x000a_Best regards,_x000a_Sunho K._x000a_sunho.kum@revolutionprep.com_x000a_+14084750988"/>
    <n v="3"/>
  </r>
  <r>
    <n v="11007462"/>
    <d v="2026-03-22T00:00:00"/>
    <x v="2"/>
    <s v="Team Cross"/>
    <n v="100660"/>
    <s v="Diya Iyengar"/>
    <s v="Dear Sandeep ,_x000a__x000a__x000a_I'm excited to reach out to celebrate Diya's amazing progress. Diya has worked diligently, and as a result, they have achieved getting acquainted with strategies for the SSAT sections: quantitative, verbal, and reading. I am so proud of Diya ._x000a__x000a__x000a_While we want to celebrate this success, we also know there is still work to do on the SSAT. I am looking forward to continuing to work with Diya towards further improvements. I recommend continuing our two one hour sessions weekly in order to continue their progress towards their next goals. During our upcoming sessions, I plan to continue working on understanding math concepts such as finding averages, solving equations and word problems._x000a__x000a__x000a_Please let me know if you have any questions. Iâ€™m happy to schedule a time to talk by phone if that would be helpful. I am always available to support Diya in their continued academic journey._x000a__x000a__x000a_Best regards,_x000a_Sunho K._x000a_sunho.kum@revolutionprep.com_x000a_+14084750988"/>
    <n v="3"/>
  </r>
  <r>
    <n v="11007464"/>
    <d v="2026-03-22T00:00:00"/>
    <x v="13"/>
    <s v="Team St. Marie"/>
    <n v="98548"/>
    <s v="Robert Kuzhuget"/>
    <s v="Dear Andrey,_x000a__x000a_I hope you are having a great spring Itâ€™s been great working with you and Robert over the past few weeks. I wanted to touch base to share some of the progress weâ€™ve made so far and share my thoughts on the plan moving forward._x000a__x000a_Robert has worked diligently in tutoring and demonstrated initiative in solving fraction problems. In our two sessions, we covered how to add and subtract fractions with like denominators. Robert would also benefit from practicing reading comprehension exercises regularly. Robert should focus on identifying a passage's main idea and answering free-response questions (ex., Write a two-sentence summary of this passage)._x000a__x000a_Our current short-term goals for Robert include improving his reading comprehension skills and learning how to add/subtract fractions with unlike denominators. The overall goal remains improving fluency in ELA and math topics. Based on Robert's progress, I recommend maintaining a velocity of one to two 60-minute sessions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Robert in his continued academic journey._x000a__x000a_Best regards,_x000a__x000a_Lana K._x000a_lana.kargetta@revolutionprep.com_x000a_+19106915048"/>
    <n v="4"/>
  </r>
  <r>
    <n v="11007467"/>
    <d v="2026-03-22T00:00:00"/>
    <x v="13"/>
    <s v="Team St. Marie"/>
    <n v="99270"/>
    <s v="Alina Gilbert"/>
    <s v="Dear Ryan,_x000a__x000a_I hope you are having a great spring. Itâ€™s been great working with you and Alina over the past couple of months. I wanted to touch base to share some of the progress weâ€™ve made so far and share my thoughts on the plan moving forward._x000a__x000a_I have seen significant improvements in Alina's math skills, particularly in comprehension of place value, adding and subtracting tens, and adding and subtracting 2-digit numbers (without regrouping). This consistent improvement has been evident in homework completion, in-tutoring assessments, and reading skills._x000a__x000a_Our current short-term goals for Alina include supporting her with current objectives from ELA and math classes (ex., adding base tens, learning vocabulary words, etc.). The overall goal remains to improve confidence and help Alina meet or exceed grade-level standards. Based on Alina's progress, I recommend maintaining the current velocity of three 60-minute sessions per week._x000a__x000a_Please let me know if you have any questions or if there are any adjustments you would like to make to our plan. Iâ€™m happy to schedule a time to talk by phone if that would be helpful. I look forward to supporting Alina in her continued academic journey._x000a__x000a_Best regards,_x000a__x000a_Lana K._x000a_lana.kargetta@revolutionprep.com_x000a_+19106915048"/>
    <n v="3"/>
  </r>
  <r>
    <n v="11007470"/>
    <d v="2026-03-22T00:00:00"/>
    <x v="13"/>
    <s v="Team St. Marie"/>
    <n v="99290"/>
    <s v="Rio Herwin Benny Michael Canitius"/>
    <s v="Dear Sathya,_x000a__x000a_I hope you are having a great spring. Itâ€™s been great working with you and Rio over the past couple of months. I wanted to touch base to share some of the progress weâ€™ve made so far and share my thoughts on the plan moving forward._x000a__x000a_I have seen significant improvements in Rio's understanding of many biology objectives, from cellular metabolism to protein synthesis. Rio has shown consistent progress in explaining and analyzing those objectives. This consistent improvement has been evident in Rio's engagement with the topic material in sessions and his test scores._x000a__x000a_Our current short-term goals for Rio include providing support with current biology objectives. The overall goal remains maintaining/increasing the letter grade and improving confidence. Based on Rio's progress, I recommend maintaining the current velocity of one 60-minute session per week through the end of the semeste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Rio in his continued academic journey._x000a__x000a_Best regards,_x000a__x000a_Lana K._x000a_lana.kargetta@revolutionprep.com_x000a_+19106915048"/>
    <n v="5"/>
  </r>
  <r>
    <n v="11007477"/>
    <d v="2026-03-22T00:00:00"/>
    <x v="14"/>
    <s v="Team De Groot"/>
    <n v="101511"/>
    <s v="Nimona Namera"/>
    <s v="Dear Rahel,_x000a__x000a_Itâ€™s been wonderful working with Nimona over the past several weeks as we prepared for her upcoming SAT on March 27. I wanted to share an update on her progress and what to expect as she heads into the exam._x000a__x000a_Nimona has been making excellent progress throughout our sessions, particularly as she fine-tunes the small details that can make a big difference at her score level. One area where she has shown strong improvement is in her ability to analyze questions carefully and eliminate incorrect answer choices with confidence, especially in the Reading &amp;amp; Writing section. She has been doing an excellent job using structured approaches to break down medium and higher-difficulty questions and justify her reasoning clearly._x000a__x000a_We have also focused on strengthening her math strategy selection and efficiency, including the use of tools such as Desmos and recognizing the most effective approach based on problem type. During recent sessions, Nimona has shown strong growth in applying these strategies to higher-difficulty math questions, particularly in probability and multi-step problem solving._x000a__x000a_A recent highlight was her practice test score of 1520, which reflects the consistency she has been building in both accuracy and strategy use. At this level, our work has been focused on refining pacing, minimizing small errors, and maintaining focus across both modules._x000a__x000a_During todayâ€™s session, Nimona did an excellent job applying effective strategies in both math and Reading &amp;amp; Writing practice. She showed strong confidence in her annotations, effectively eliminated incorrect answers, and used efficient approaches on more challenging questions. _x000a__x000a_For the March 27 SAT, our focus is for Nimona to continue applying the approach she has been practicing and maintain steady pacing across both sections. Recognizing familiar question types, trusting her process, and avoiding unnecessary rushing will help her perform at her highest level._x000a__x000a_Nimonaâ€™s goal score is 1500+, and she has already demonstrated that she is performing at or above that level in practice. At this stage, maintaining consistency and confidence will be key._x000a__x000a_It has been great working with Nimona. If she decides to continue preparing for future SAT exams or would like additional support after the test, I would be very happy to work with her again._x000a__x000a_Please feel free to reach out if you have any questions. Iâ€™m excited to see how Nimona doesâ€”she has put in excellent work and is very well prepared._x000a__x000a_Best regards,â€¨_x000a_Rain Real_x000a_rain.real@revolutionprep.com_x000a_+14793105262"/>
    <n v="2"/>
  </r>
  <r>
    <n v="11007478"/>
    <d v="2026-03-22T00:00:00"/>
    <x v="15"/>
    <s v="Team Plamondon"/>
    <n v="71539"/>
    <s v="Alya Thabet"/>
    <s v="Dear Ashraf,_x000a__x000a_I hope you're having a great week! Itâ€™s been great working with you and Alya recently. I wanted to touch base to share some of the progress weâ€™ve made so far and share my thoughts on the plan moving forward._x000a__x000a_I have seen significant improvements in Alya's overall mastery of basic linear equations. Alya has also shown consistent progress with basic mastery of transformations. These consistent improvements have been evident in Alya's work with translations and dilations in session._x000a__x000a_Moving forward, I would likeÂ to continue building on Alya's retention of past concepts. I would also like to continue Alya's homework schedule, focusing on one new and one old subject every week. ConsistentÂ practice will reinforce concepts for larger assessments._x000a__x000a_To reach these goals,Â I recommend we continue our velocity of two 60-minute sessions per week, with extra sessions for academic support as needed. Alya currently has 51 unscheduled hours in their account and 13 scheduled sessions left with me ending 5/10.Â _x000a__x000a_PSA:Â _x000a_Please note that we will be updating our tutoring rates on April 18, 2026. To help you get ahead and secure our current pricing for your future tutoring needs, I highly recommend connecting with your advisor toÂ purchaseÂ additionalÂ hours before the change takes place.Â _x000a__x000a_Also, please schedule hours out through the rest of the school year to make sure you get your desired time slot as we often see students book large amounts of &quot;emergency sessions&quot; during the AP season.Â _x000a__x000a_PleaseÂ letÂ me know if you have any questions or if there are any adjustments you would like to make to our plan. Iâ€™m happy to schedule a time to talk by phone if that would be helpful. I look forward to supporting Alya's continued academic journey._x000a__x000a_Best regards,_x000a_Sam Wetz"/>
    <n v="5"/>
  </r>
  <r>
    <n v="11007484"/>
    <d v="2026-03-22T00:00:00"/>
    <x v="15"/>
    <s v="Team Plamondon"/>
    <n v="96610"/>
    <s v="Maya Dahan"/>
    <s v="Hi Jackie!_x000a__x000a__x000a_It was great catching up with you over the phone. I wanted to reiterate our plan and talking points in writing to confirm that we're on the same page and have a point of reference for Maya's progress during our call next week. (Don't worry, I didn't forget about Jonah. I'm sending the emails separately so they can be accessed from each of their accounts.)_x000a__x000a__x000a_Our primary focus over the next few weeks will be developing Maya's confidence and strategies in math to match her current level of success in the reading/writing sections of the ACT for the April 12th test. (We're opting out of science.) I will structure this program based on Maya's practice tests and corrections of practice tests._x000a__x000a__x000a_Also, a recent conversation with Jonah has corrected my incomplete knowledge of Sabbath restrictions, so I will add study materials to the kids' folders that do not require writing before they leave for the break (punctuation rules and formula sheets, in addition to some of their own notes).Â _x000a__x000a__x000a_Overall, we are shooting for a score of 32 for Maya to secure her a spot in one of the colleges on your list, of which U Miami seems most promising at the moment. I will continue to pick Maya's brain on that front. If necessary after April's exam, we can discuss a program starting in August, with hour-long sessions three times weekly to focus on each subject of the ACT (math, reading, writing). I also usually recommend an hour a week to review college essays, resumes, and activity lists with my seniors, as it gives them plenty of time to write and edit material between sessions.Â _x000a__x000a_Also,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 you have any questions or clarifications, please don't hesitate to reach out._x000a__x000a_Best,_x000a_Sam"/>
    <n v="5"/>
  </r>
  <r>
    <n v="11007491"/>
    <d v="2026-03-22T00:00:00"/>
    <x v="16"/>
    <s v="Team Cross"/>
    <n v="97221"/>
    <s v="Rishita Ganguli"/>
    <s v="Hi, Nilanjan!_x000a__x000a_I hope you are having a great day. Itâ€™s been great working with you and Rishita over the past couple of months. I wanted to touch base to share some of the progress weâ€™ve made so far and share my thoughts on the plan moving forward._x000a__x000a_I have seen significant improvements in Rishita's work in almost every phase of her preparation. Although her last practice exam score was a bit lower than she would have liked, her work in-session and in her homework since then has been more focused and more successful - frequently scoring over 90%, and sometimes even 100% on assigned work.  She's also asked for additional practice work, showing a determination and desire to improve that has only increased in urgency.  To that end, earlier today, I sent her nearly two dozen extra practice sets in almost every category of the test.  Many of these are not in areas where she is struggling, but I sent them anyway, in case she'd like to keep her skills sharp or just boost her confidence going into her next exam._x000a__x000a_Although I don't think she'll completely reach her goal on her next test, I think a good goal to shoot for would be somewhere in the 1200 - 1250 range, which would be a significant improvement of around 150-200 points over her December exam, and one that I believe she is capable of.  Of course, we can't guarantee a particular score, but I believe that, if all goes well, even a 1300 isn't out of the question, not necessarily due to any gains in academic knowledge, but rather a gain in confidence, which I have observed over our last several sessions._x000a__x000a_Whatever the result, if Rishita would like to continue to work toward her ultimate goal of scoring in the 1400 range, I'd be very happy to continue working with her once the results are know - probably two weeks following the exam.  If you'd like to add more hours at that time, please contact your advisor Jennifer Vasquez at (305) 503-2108._x000a__x000a_Please let me know if you have any questions or if there are any adjustments you would like to make to our plan. Iâ€™m happy to schedule a time to talk by phone if that would be helpful. I look forward to supporting Rishita in her continued academic journey._x000a__x000a_Best regards,_x000a__x000a_Ralph Strope_x000a_ralph.strope@revolutionprep.com_x000a_+12083801452"/>
    <n v="2"/>
  </r>
  <r>
    <n v="11007493"/>
    <d v="2026-03-22T00:00:00"/>
    <x v="16"/>
    <s v="Team Cross"/>
    <n v="100103"/>
    <s v="Hayden Madsen"/>
    <s v="Hi, Michael!_x000a__x000a_I hope you are having a great day. Itâ€™s been great working with you and Hayden over the past couple of months. I wanted to touch base to share some of the progress weâ€™ve made so far and share my thoughts on the plan moving forward._x000a__x000a_Over the last few weeks, we have been working on graphing and doing reductions of exponential functions.  Hayden has shown consistent progress on these types of problems - each session starting off with a decent (if imperfect) foundation of the concepts, then progressing to a much stronger grasp of the material by the session's end.  Generally, any difficulties that remain by then are merely the result of needing more practice or repetition.  He's also gotten more comfortable using the Desmos graphing calculator, which has seemingly built his confidence as well.  As far as I know, he hasn't yet been tested on this unit, so I'm not sure how well our work is paying off, though I will check this week to make sure we're still in line with our goals of maintaining a strong grade and a strong foundation in math heading into next school year_x000a__x000a_Thus, for now, I recommend maintaining our current velocity of one 60-minute session each week.  Currently, we have only 4 sessions remaining on Hayden's program, though, so if you'd like to continue working together on achieving his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Hayden in his continued academic journey._x000a__x000a_Best regards,_x000a__x000a_Ralph Strope_x000a_ralph.strope@revolutionprep.com_x000a_+12083801452"/>
    <n v="4"/>
  </r>
  <r>
    <n v="11007572"/>
    <d v="2026-03-23T00:00:00"/>
    <x v="17"/>
    <s v="Team De Groot"/>
    <n v="31961"/>
    <s v="Nathan Samuel"/>
    <s v="Dear Team Nathan,_x000a__x000a_I wanted to share an update on Nathanâ€™s progress over the past couple of months as weâ€™ve shifted our focus more fully toward his college coursework and ongoing academic responsibilities._x000a__x000a_Nathan has been doing a strong job managing a wide range of assignments across multiple classes. Weâ€™ve worked together on several substantial projects, including his Colloquium PowerPoint and presentation notes on water and air pollution, where he demonstrated a clear ability to organize complex information into a structured and engaging format. He has also made excellent progress on his AI use term paper, contributing to the introduction, methods, analysis sections, and appendices, while continuing to improve his use of APA formatting and source integration._x000a__x000a_In addition, Nathan has stayed on top of ongoing coursework, including his Discussion 3 post, Air and Water Pollution presentation, Field Study #3, and Senior Seminar annotated references and final paper. We also completed his Interpersonal Communication Journal 1 and worked through field notes from his nature trail observation, which he approached thoughtfully and with increasing attention to detail. Beyond coursework, weâ€™ve continued making progress on transfer applications and essays, ensuring that those materials are polished and submitted on time._x000a__x000a_Overall, Nathan is demonstrating solid academic growth, particularly in his ability to organize long-form writing, synthesize information from multiple sources, and follow structured formatting guidelines. His writing has become more cohesive, and he is doing a better job connecting ideas across sections of his assignments._x000a__x000a_One area we are continuing to work on is getting started on assignments independently. Like many students managing a heavy workload, Nathan can occasionally have difficulty initiating tasks without some initial structure or encouragement. However, once he gets going, he is focused, productive, and capable of completing high-quality work. With continued support and reinforcement, this is an area that should continue to improve._x000a__x000a_To maintain this strong momentum and support his academic performance across all courses, I recommend that we continue meeting three times per week for 2-hour sessions. This schedule has been highly effective in allowing us to:_x000a__x000a_Stay ahead of deadlines_x000a_Break down large assignments into manageable steps_x000a_Provide real-time feedback and revision support_x000a_Maintain organization across multiple classes_x000a__x000a_I am also happy to add additional sessions as needed, especially during heavier weeks with major assignments or exams, as we did recently. That flexibility can make a significant difference in reducing stress and maintaining quality work._x000a__x000a_Recommended Plan Moving Forward_x000a__x000a_Continue 3 sessions per week, 2 hours each, to maintain consistency and academic support across all courses_x000a_Break larger assignments into clearly defined weekly goals to support independent task initiation_x000a_Continue strengthening academic writing, APA formatting, and research integration skills_x000a_Provide ongoing support for transfer applications and long-term academic planning_x000a__x000a_Nathan is doing very well overall. He is handling a demanding workload, producing strong academic work, and continuing to build the skills heâ€™ll need for long-term success in college. With continued structure, consistency, and support, Iâ€™m confident he will keep progressing at a high level._x000a__x000a_Please feel free to reach out if there are any additional areas where support would be helpful._x000a__x000a_Warm regards,_x000a__x000a_Sean U._x000a_sean.ulfik@revolutionprep.com_x000a_+18455412219"/>
    <n v="3"/>
  </r>
  <r>
    <n v="11007580"/>
    <d v="2026-03-23T00:00:00"/>
    <x v="17"/>
    <s v="Team De Groot"/>
    <n v="64497"/>
    <s v="Jack Xenos"/>
    <s v="Dear Team Jack,_x000a__x000a_I wanted to share an update on Jackâ€™s recent progress and outline our plan as we prepare for upcoming assessments._x000a__x000a_Over the past several weeks, Jack and I have been working through some of the most conceptually important units in Psychology, particularly memory, cognition, and social psychology. He has shown strong engagement with the material and is doing a great job connecting abstract concepts to real-world examples, which is exactly what leads to deeper understanding and long-term retention._x000a__x000a_In our work on memory, we focused on how information moves through the cognitive system, including encoding, storage, and retrieval. Jack has developed a solid understanding of how these processes interact, and heâ€™s becoming more comfortable explaining not just what happens, but why memory sometimes succeeds or fails. We also explored broader topics in cognition, including how language influences thought, how information is organized mentally, and how these systems shape perception and decision-making._x000a__x000a_More recently, we shifted into social cognition and social influence, where Jack examined how behavior and self-concept are shaped by external pressures. We covered key concepts such as conformity, obedience, group dynamics, and social learning, and he worked through applications of these ideas using classic studies like the Bobo Doll experiment and the Clark Doll Study. Jack did a particularly nice job engaging with the methodology and implications of these experiments, which will be important for both exams and written responses._x000a__x000a_Jackâ€™s biggest area for growth right now is consistent recall of detailed information, especially when it comes to distinguishing between similar concepts or remembering specific study findings. He understands the material well during sessions, but continued independent review will be key to ensuring that knowledge is readily accessible under test conditions._x000a__x000a_To support this, Iâ€™ve assigned targeted homework focused on active review strategies, including:_x000a__x000a_Creating concept charts or diagrams for key topics such as memory processes and cognition_x000a_Reviewing class notes and completing assigned videos_x000a_Studying major research studies (especially the Bobo Doll and Clark Doll experiments), with attention to methodology, results, and significance_x000a__x000a_Looking ahead to finals, I strongly recommend that we continue meeting twice per week for 90-minute sessions. This schedule will allow us to:_x000a__x000a_Reinforce key concepts through repeated exposure_x000a_Practice applying ideas to exam-style questions_x000a_Review and connect major units across the course_x000a_Address any gaps in recall before test day_x000a__x000a_With finals approaching, this level of consistency will be especially important for building confidence and ensuring that Jack can recall and apply information efficiently._x000a__x000a_Overall, Jack is doing very well. He is thoughtful, engaged, and clearly capable of mastering the material. With continued structured review and the recommended session frequency, Iâ€™m confident he will be well-prepared for his upcoming exams._x000a__x000a_Please feel free to reach out with any questions._x000a__x000a_Warm regards,_x000a__x000a_Sean U._x000a_sean.ulfik@revolutionprep.com_x000a_+18455412219"/>
    <n v="3"/>
  </r>
  <r>
    <n v="11007586"/>
    <d v="2026-03-23T00:00:00"/>
    <x v="6"/>
    <s v="Team St. Marie"/>
    <n v="99343"/>
    <s v="Marina Burchill"/>
    <s v="Dear Mr. and Mrs. Burchill,_x000a__x000a_I hope you are having a great week. It's been great working with you and Marina over the past couple of months. I wanted to touch base to share some of the progress we've made so far and share my thoughts on the plan moving forward._x000a__x000a_So far we've worked on Algebra 1 concepts involving linear equations and linear word problems. Marina has some trouble with writing linear equations, so I recommend practicing writing the equations based on tables, points, graphs, and word problems. My next step is to continue with more challenging topics like quadratics and exponential equations. Afterwards, we will start to incorporate English topics like grammar and reading comprehension._x000a__x000a_Marina will run out of hours towards the end of April. I recommend adding 12 - 24 hours of tutoring if she wants to continue tutoring for the remainder of the school semester. This way she can schedule 1 - 2 sessions per week for 1hr/session. If you'd like to continue working together on achieving these goals, you can purchase those hours using the link below._x000a__x000a_https://my.revolutionprep.com/s/9nybwk2qdo._x000a__x000a_Please let me know if you have any questions or if there are any adjustments you would like to make to our plan. I'm happy to schedule a time to talk by phone if that would be helpful. I look forward to supporting Marina in her continued academic journey._x000a__x000a_Best regards,_x000a_Jon C._x000a_jon.cathapermal@revolutionprep.com_x000a_+17049758359"/>
    <n v="5"/>
  </r>
  <r>
    <n v="11007595"/>
    <d v="2026-03-23T00:00:00"/>
    <x v="6"/>
    <s v="Team St. Marie"/>
    <n v="90930"/>
    <s v="Gabe Banigan"/>
    <s v="Dear Mr. and Mrs. Banigan,_x000a__x000a_I hope you are having a great week. It's been great working with you and Gabe over the past couple of months. I wanted to touch base to share some of the progress we've made so far and share my thoughts on the plan moving forward._x000a__x000a_So far we've worked on some Algebra and English. Algebra included linear equations and linear word problems. English included grammar rules and some reading comprehension. In our most recent classes we worked on reviewing a practice test, in which we saw most mistakes in English topics. My next step is to continue with more English questions involving grammar and transition words._x000a__x000a_Gabe is about to run out of tutoring hours towards the end of April. I recommend adding 12 - 24 hours of tutoring if he wants to continue tutoring for the remainder of the school semester. This way he can schedule 1 - 2 sessions per week for 1hr/session. If you'd like to continue working together on achieving these goals, you can purchase your hours using the link below._x000a__x000a_https://my.revolutionprep.com/s/87TPmCRt7m._x000a__x000a_Please let me know if you have any questions or if there are any adjustments you would like to make to our plan. I'm happy to schedule a time to talk by phone if that would be helpful. I look forward to supporting Gabe in his continued academic journey._x000a__x000a_Best regards,_x000a_Jon C._x000a_jon.cathapermal@revolutionprep.com_x000a_+17049758359"/>
    <n v="5"/>
  </r>
  <r>
    <n v="11007597"/>
    <d v="2026-03-23T00:00:00"/>
    <x v="18"/>
    <s v="Team Plamondon"/>
    <n v="101515"/>
    <s v="Ani Spitzer"/>
    <s v="Dear David,_x000a__x000a_I hope this email finds you well. I wanted to discuss Aniâ€™s preparation for our tutoring sessions and share some insights and our plan moving forward._x000a__x000a_Firstly, I want to acknowledge that Ani has shown great progress in grammar, constants, and SAT strategies and has consistently demonstrated improvement in in-session work, which is great to see._x000a__x000a_As you know, our goal is a 1400. However, Aniâ€™s lack of preparation for our sessions is slowing progress towards this goal. It is crucial that they come to sessions prepared with the appropriate technology, completed assignments, and required materials, and to be free from distractions._x000a__x000a_Ani has been struggling with missing sessions. Ani has missed 2 sessions since we started working together. Consistent attendance is essential, as without meeting regularly, we cannot effectively work toward this goal. If there is a better time or day for our sessions, please let me know so we can establish a more reliable schedule._x000a__x000a_Based on Aniâ€™s needs, I recommend identifying and committing to a consistent session time each week. This adjustment will help ensure that Ani is prepared and able to fully engage from the start of each session._x000a__x000a_I would like to schedule a time to talk and discuss our approach to support Aniâ€™s success. Please let me know a few times that would work for you to connect via Zoom. Thank you for your continued partnership._x000a__x000a_Thank you and stay safe,_x000a_Myles O._x000a_myles.oldroyd@revolutionprep.com_x000a_+15304434701"/>
    <n v="2"/>
  </r>
  <r>
    <n v="11007602"/>
    <d v="2026-03-23T00:00:00"/>
    <x v="19"/>
    <s v="Team De Groot"/>
    <n v="92697"/>
    <s v="Ayaan Mahmud"/>
    <s v="Hi, please disregard, sending progress update for KPIs -- this student met only once before the March test. Thanks"/>
    <n v="1"/>
  </r>
  <r>
    <n v="11007618"/>
    <d v="2026-03-23T00:00:00"/>
    <x v="18"/>
    <s v="Team Plamondon"/>
    <n v="91337"/>
    <s v="Brady Ellis"/>
    <s v="Dear Brad,_x000a__x000a_I hope this email finds you well. I wanted to discuss Bradyâ€™s preparation for our tutoring sessions and share some insights and our plan moving forward._x000a__x000a_Firstly, I want to acknowledge that Brady has shown great progress in composite functions and command of quantitative evidence and has consistently demonstrated improvement in in-session work, which is great to see._x000a__x000a_As you know, our goal is a 1330. However, Bradyâ€™s lack of preparation for our sessions is slowing progress towards this goal. It is crucial that they come to sessions prepared with the appropriate technology, completed assignments, and required materials, and to be free from distractions._x000a__x000a_Brady has been struggling with homework completion. It is important for Brady to complete all of the assigned homework in order to achieve their goals. Brady has missed the last 3 assignments, and without completing these assignments, our progress will be severely limited. I understand that they have many responsibilities and my work should be low on the list, but without this effort any advancement will be stunted._x000a__x000a_Based on Bradyâ€™s needs, I recommend maintaining a consistent schedule. When it comes to preparing for standardized tests like the SAT, cramming should not be used. Cramming works when there is specific content that is being tested and is unknown to the student. For the SAT, studying should be consistent throughout the months prior to an exam. Taking a month off and hoping to make up for it with two sessions right before is far from ideal. They currently have 4 hours remaining in their account and are scheduled through no sessions currently scheduled._x000a__x000a_I would like to schedule a time to talk and discuss our approach to support Bradyâ€™s success. Please let me know a few times that would work for you to connect via Zoom. Thank you for your continued partnership._x000a__x000a_Thank you and stay safe,_x000a_Myles O._x000a_myles.oldroyd@revolutionprep.com_x000a_+15304434701"/>
    <n v="2"/>
  </r>
  <r>
    <n v="11007623"/>
    <d v="2026-03-23T00:00:00"/>
    <x v="14"/>
    <s v="Team De Groot"/>
    <n v="101138"/>
    <s v="Julia Rafkind"/>
    <s v="Dear Barry,_x000a__x000a_Itâ€™s been wonderful working with Julia over the past several weeks as we prepared for her upcoming SAT on March 26. I wanted to share an update on her progress and what to expect as she heads into the exam._x000a__x000a_Julia has made meaningful progress throughout our sessions, particularly in the Reading &amp;amp; Writing section. One area where she has shown strong improvement is in her ability to analyze answer choices more carefully and justify her reasoning, rather than relying on instinct. As weâ€™ve worked through her error log, she has become more comfortable identifying patterns in questions and thinking through why the correct answer works and why the others do not._x000a__x000a_A great milestone along the way was her score increase from 1080 to 1130, along with advancing into the harder Reading &amp;amp; Writing module. This reflects the consistency she has been building with her approach and her growing confidence when working through questions step by step._x000a__x000a_We also spent time strengthening her math strategy use, particularly with algebra topics such as linear equations and systems of equations. Julia has done a great job learning to recognize different problem types and think more strategically about how to approach them, rather than jumping straight into calculations._x000a__x000a_Juliaâ€™s biggest strength as a student is her willingness to engage with the process and think through problems carefully, especially when using visual supports and structured steps. This thoughtful approach is helping her build stronger accuracy over time._x000a__x000a_For the March 26 SAT, our focus is for Julia to apply the approach she has been practicing and manage her time effectively across both sections. Recognizing familiar question types and using the steps she has learned will help her stay consistent and avoid rushing through more challenging questions._x000a__x000a_Julia is in a strong position to reach her goal score of 1200 with continued consistency and confidence on test day._x000a__x000a_Iâ€™m looking forward to hearing how the test goes, and in our next session, we can decide what would be most helpful to focus on moving forward._x000a__x000a_Please feel free to reach out if you have any questions. I wish Julia the very best of luck on her examâ€”she has put in great work and is well prepared._x000a__x000a_Best regards,â€¨_x000a_Rain Real_x000a_rain.real@revolutionprep.com_x000a_+14793105262"/>
    <n v="2"/>
  </r>
  <r>
    <n v="11007626"/>
    <d v="2026-03-23T00:00:00"/>
    <x v="20"/>
    <s v="Team Plamondon"/>
    <n v="90163"/>
    <s v="Ellen Povzner"/>
    <s v="Dear Yuliya,_x000a__x000a_I wanted to share a brief update as Ellen and I get started with our tutoring sessions together._x000a__x000a_So far, we have met for two sessions focused on supporting preparation for the AP World History exam. During these initial sessions, we completed a Program Planning Worksheet (PPW) to set goals and establish a clear plan for how to approach preparation. We also reviewed current course content, including studying World War I and some of the major themes associated with that unit, and discussed how to structure study time effectively in the weeks leading up to the exam._x000a__x000a_Ellen has been engaged during our sessions and has responded well to the strategies we discussed. These early meetings have helped us begin identifying the most effective ways to approach studying and organizing content for the AP exam._x000a__x000a_As we continue working together, our next steps will focus on building consistent study routines, strengthening content review strategies, and practicing how to retain and organize key historical concepts. We will also continue incorporating targeted resources such as College Board materials and structured review plans to support exam preparation._x000a__x000a_We currently have three additional sessions scheduled, and continuing to use this time to build consistency in study habits and reinforce key content will be important as Ellen prepares for the AP World History exam._x000a__x000a_Please feel free to reach out if there are specific areas of the course or exam you would like us to prioritize. I look forward to continuing to support Ellen in these upcoming sessions._x000a__x000a_Best regards,_x000a_Eden R._x000a_eden.rasmussen@revolutionprep.com_x000a_+18018856501"/>
    <n v="3"/>
  </r>
  <r>
    <n v="11007627"/>
    <d v="2026-03-23T00:00:00"/>
    <x v="18"/>
    <s v="Team Plamondon"/>
    <n v="102092"/>
    <s v="Maya Peralte"/>
    <s v="Dear Maya and Kathly,_x000a__x000a_I hope you are having a great week. Itâ€™s been great working with you and Maya over the past few weeks. I wanted to touch base to share some of the progress weâ€™ve made so far and share my thoughts on the plan moving forward._x000a__x000a_I have seen significant improvements in Mayaâ€™s understanding of electrostatic forces and circuitry fundamentals. This consistent improvement has been evident in test scores and in-session performance._x000a__x000a_Our current goals for Maya include supporting her physics class. The overall goal remains supporting her physics class. Based on Mayaâ€™s progress, I recommend maintaining two sessions per week. Currently Maya is  scheduled through 5-27-26. _x000a__x000a_Please let me know if you have any questions or if there are any adjustments you would like to make to our plan. Iâ€™m happy to schedule a time to talk by phone if that would be helpful. I look forward to supporting Maya in her continued academic journey._x000a__x000a_Thank you and stay safe,_x000a_Myles O._x000a_myles.oldroyd@revolutionprep.com_x000a_+15304434701"/>
    <n v="3"/>
  </r>
  <r>
    <n v="11007630"/>
    <d v="2026-03-23T00:00:00"/>
    <x v="18"/>
    <s v="Team Plamondon"/>
    <n v="102414"/>
    <s v="Abigail Guerra"/>
    <s v="Dear Abigail and Susana,_x000a__x000a_I hope you are having a great week. Itâ€™s been great working with you and Abigail over the past few weeks. I wanted to touch base to share some of the progress weâ€™ve made so far and share my thoughts on the plan moving forward._x000a__x000a_I have seen significant improvements in Abigailâ€™s understanding of complex factoring, energy, and spectral analysis. This consistent improvement has been evident in in-session work and confidence._x000a__x000a_Our current goals for Abigail include supporting chemistry and Algebra 2. Based on Abigailâ€™s progress, I recommend maintaining twice weekly sessions. Currently Abigail is scheduled through 5/11/26._x000a__x000a_Please let me know if you have any questions or if there are any adjustments you would like to make to our plan. Iâ€™m happy to schedule a time to talk by phone if that would be helpful. I look forward to supporting Abigail in her continued academic journey._x000a__x000a_Thank you and stay safe,_x000a_Myles O._x000a_myles.oldroyd@revolutionprep.com_x000a_+15304434701"/>
    <n v="3"/>
  </r>
  <r>
    <n v="11007631"/>
    <d v="2026-03-23T00:00:00"/>
    <x v="21"/>
    <s v="Team De Groot"/>
    <n v="102669"/>
    <s v="Erin McDermott"/>
    <s v="Dear Patrick,_x000a__x000a_I hope youâ€™re having a wonderful week! As we get closer to Erinâ€™s upcoming practice test, I wanted to share a quick refresh on their progress and what we can expect next._x000a__x000a_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weeks, Iâ€™ve seen meaningful growth in her ability to list 3 strategies to maintain Two-Track Mind including annotation, pausing after 1-2 paragraphs to identify main points, and passage order. She is also able to effectively use the iCARE strategy to answer reading questions. In particular, Erin is becoming more confident and consistent with understanding when to deeply read text versus when to skim and has made clear strides in limiting overthinking._x000a__x000a_To set Erin up for success, itâ€™s important that her practice test mirrors official testing conditions as closely as possible. A quiet environment and completing the test in one sitting will give us the most accurate data to guide our next steps. Erin can take the exam on her student portal and add her time accommodations. _x000a__x000a_After the test, Iâ€™ll carefully review the results and debrief the experience with Erin. Iâ€™ll follow up with you in my next update with key takeaways, progress highlights, and a clear plan for what weâ€™ll focus on moving forward._x000a__x000a_Based on our discussions and Erin's progress, I recommend continuing to meet once per week for one hour. Once Erin'd practice test results are in, we can adjust as necessary. This plan will best set her up for success for the official test sitting in April and give us the needed time to focus on eliminating the 5 most common kinds of distractor answer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am excited to continue supporting Erin in reaching her goals._x000a__x000a_Best regards,_x000a__x000a_Amber M._x000a_amber.maldonado@revolutionprep.com_x000a_+14012698542"/>
    <n v="5"/>
  </r>
  <r>
    <n v="11007635"/>
    <d v="2026-03-23T00:00:00"/>
    <x v="20"/>
    <s v="Team Plamondon"/>
    <n v="98435"/>
    <s v="Jacob Smolarz"/>
    <s v="Dear Gabriel and Robin,_x000a__x000a_I hope you are having a wonderful spring season. It has been great working with Jacob over the past couple of months, and I wanted to share an update on the progress weâ€™ve made together as well as our plan moving forward._x000a__x000a_Since January 25th, Jacob and I have completed nine sessions focused on strengthening his essay writing skills. During our sessions, we began by revising a previous essay to help clarify his ideas and define his language more precisely. From there, we focused on building a strong writing structure, particularly developing clear claims, selecting relevant evidence, and strengthening explanations to support his ideas effectively._x000a__x000a_We have also spent time editing Jacobâ€™s writing with an emphasis on clarity and precision. A key area of growth has been helping him streamline his writing by eliminating unnecessary wording and focusing on expressing his ideas in tighter, more clearly defined sentences._x000a__x000a_Jacob is a very bright student who has been working hard to improve his writing skills. He responds especially well to structured approaches, and it has been encouraging to see his progress as he continues to refine his ability to organize his thoughts and communicate them clearly. His willingness to revise and engage thoughtfully with feedback has been a strong asset in his development._x000a__x000a_Our current short-term goals for Jacob include continuing to strengthen his claim-evidence-explanation structure, further refining his ability to write concise and precise sentences, and continuing to build clarity in his written expression. The overall goal remains helping Jacob develop strong, organized, and confident writing skills that he can apply across his coursework._x000a__x000a_Based on Jacobâ€™s progress so far, continuing to meet once per weekâ€”as you have already scheduled through early Juneâ€”is an excellent plan. This consistent structure will allow us to reinforce these skills and continue building clarity and precision in his writing over time._x000a__x000a_Please let me know if you have any questions or if there are any adjustments you would like to make to our plan. Iâ€™m happy to schedule a time to talk by phone if that would be helpful. I look forward to continuing to support Jacob in his writing development._x000a__x000a_Warmly, _x000a__x000a_Eden R._x000a_eden.rasmussen@revolutionprep.com_x000a_+18018856501"/>
    <n v="3"/>
  </r>
  <r>
    <n v="11007640"/>
    <d v="2026-03-23T00:00:00"/>
    <x v="18"/>
    <s v="Team Plamondon"/>
    <n v="99456"/>
    <s v="Sophia Gibson"/>
    <s v="Dear Sophia and Sonja,_x000a__x000a_I hope you are having a great week. Itâ€™s been great working with you and Sophia over the past month. I wanted to touch base to share some of the progress weâ€™ve made so far and share my thoughts on the plan moving forward._x000a__x000a_I have seen significant improvements in Sophiaâ€™s understanding of conservation of energy, simple harmonic motion, and hydrostatics. This consistent improvement has been evident in in-session work and confidence._x000a__x000a_Our current goals for Sophia include supporting AP Physics 1. The overall goal remains passing the AP exam. Based on Sophiaâ€™s progress, I recommend maintaining meetings once to twice a week. Currently Sophia has 19.5 hours remaining in their account, and we are scheduled through 5-7-26. _x000a__x000a_Please let me know if you have any questions or if there are any adjustments you would like to make to our plan. Iâ€™m happy to schedule a time to talk by phone if that would be helpful. I look forward to supporting Sophia in her continued academic journey._x000a__x000a_Thank you and stay safe,_x000a_Myles O._x000a_myles.oldroyd@revolutionprep.com_x000a_+15304434701"/>
    <n v="4"/>
  </r>
  <r>
    <n v="11007653"/>
    <d v="2026-03-23T00:00:00"/>
    <x v="22"/>
    <s v="Team Plamondon"/>
    <n v="99969"/>
    <s v="Julia Wood"/>
    <s v="Dear Randy,_x000a__x000a_I hope you are doing well so far this year. Itâ€™s been great working with you and Julia over the past couple of months. I wanted to touch base to share some of the progress weâ€™ve made so far and share my thoughts on the plan moving forward._x000a__x000a_During our sessions, Julia has worked through our math and reading/writing intro modules. We learned the various reading and writing questions categories in our &quot;Reading and Writing ID&quot; module. The next few session focused on &quot;sentence boundaries&quot;, or punctuation questions. This was one of Julia's weaker areas, as identified by her practice exam taken before we began. Our last session switched to mathematics. Julia worked through some &quot;Equivalent Expressions&quot; questions. This was a weak area for her in the math section of the exam._x000a__x000a_If/when Julia continues tutoring, we will continue working on Julia's weak areas, as identified by her practice exams._x000a__x000a_If you would like to discuss this via zoom or a phone call, I would be glad to do so!_x000a__x000a_John C._x000a_john.corbett@revolutionprep.com"/>
    <n v="2"/>
  </r>
  <r>
    <n v="11007654"/>
    <d v="2026-03-23T00:00:00"/>
    <x v="22"/>
    <s v="Team Plamondon"/>
    <n v="96968"/>
    <s v="Reagan Costello"/>
    <s v="Dear Meagan,_x000a__x000a_I hope you are doing well so far this year. Itâ€™s been great working with you and Reagan over the past couple of months. I wanted to touch base to share some of the progress weâ€™ve made so far and share my thoughts on the plan moving forward._x000a__x000a_Reagan started with percent. She used the counting principle to form probabilities. She has worked with rates, ratios, and proportions. She practiced solving percent problems._x000a__x000a_For the past several sessions, Reagan has been working on linear functions. She has graphed, converted to slope intercept form, and found the slope and y-intercept. She has formed the equation of a linear function by calculating slope, or understanding and using the concepts of parallel and perpendicular lines. She has used the slope intercept form equation to find the y-intercept. She has solved systems of equations, both graphically and algebraically._x000a__x000a_Short term, our goal is to continue to reinforce the concepts from Reagan's class. Long term, our goals are to help her to achieve an A in her math class._x000a__x000a_If you would like to discuss this via zoom or a phone call, I would be glad to do so!_x000a__x000a_John C._x000a_john.corbett@revolutionprep.com"/>
    <n v="2"/>
  </r>
  <r>
    <n v="11007663"/>
    <d v="2026-03-23T00:00:00"/>
    <x v="23"/>
    <s v="Team St. Marie"/>
    <n v="97248"/>
    <s v="Gabriel Lan"/>
    <s v="Hello Hueh and Gabriel,_x000a__x000a_I hope you're having a fantastic start to your week. I just wanted to send a brief update on Gabriel's progress up to this point. Gabriel and I have focused most of our time on Physics, focusing on topics such as angular motion and momentum as well as strategies for breaking down questions. Moving forward, I plan to focus on the AP exam a bit more than the class itself. We are a little over a month away from the exam. We have also noticed review has been an area where Gabriel has struggled a bit more. We will continue to discuss previous concepts with out remaining time. _x000a__x000a_At  this moment, our last session is scheduled for April 18th. It is important that we stay consistent meeting at least once a week up until the May exam. I would recommend looking at the schedule moving forward._x000a__x000a_It has been a pleasure working with Gabriel up to this point. If you have any questions, comments, or concerns, please do not hesitate to reach out. I look forward to our continued work together. Thank you so much!_x000a__x000a_Matthew W._x000a_matthew.wert@revolutionprep.com_x000a_+15708998646"/>
    <n v="3"/>
  </r>
  <r>
    <n v="11007664"/>
    <d v="2026-03-23T00:00:00"/>
    <x v="24"/>
    <s v="Team Plamondon"/>
    <n v="75509"/>
    <s v="Eric Li"/>
    <s v="Hi Eric and Yuanyuan,_x000a__x000a_I wanted to share a quick progress update regarding Ericâ€™s sessions._x000a__x000a_Unfortunately, Eric was unable to attend our most recent scheduled session, so we werenâ€™t able to cover new material this week._x000a__x000a_Once weâ€™re able to meet, my plan is to continue building Ericâ€™s problem-solving skills and strengthen his understanding of key concepts, especially focusing on areas that will support his progress in competitive programming._x000a__x000a_Parthav E._x000a_parthav.elangovan@revolutionprep.com_x000a_+12149404508"/>
    <n v="1"/>
  </r>
  <r>
    <n v="11007665"/>
    <d v="2026-03-23T00:00:00"/>
    <x v="24"/>
    <s v="Team Plamondon"/>
    <n v="103311"/>
    <s v="Kristiana Friedman"/>
    <s v="Hi Kristiana and Christina,_x000a__x000a_Completed review of Kristiana's first quiz (Algebra 2H, Units 2 &amp;amp; 3). Covered all topics from the assessment including polynomial graphing (roots, multiplicity, end behavior), factoring, and polynomial long division. Built custom practice worksheets with worked examples and answer keys for each topic. Kristiana is building stronger procedural habits and is a quick learner._x000a__x000a_Next session: review of most recent quiz on exponential and logarithmic functions, including transformations (vertical/horizontal shifts, reflections, stretches and compressions), graphing exponential functions, and interpreting function characteristics._x000a__x000a_Parthav E._x000a_parthav.elangovan@revolutionprep.com_x000a_+12149404508"/>
    <n v="1"/>
  </r>
  <r>
    <n v="11007669"/>
    <d v="2026-03-23T00:00:00"/>
    <x v="9"/>
    <s v="Team Haase-Alvey"/>
    <n v="98136"/>
    <s v="Henry Morris"/>
    <s v="Dear Melanie, _x000a__x000a_I hope you are having a great start to Spring! Itâ€™s been great working with you and Henry over the past couple of months. I wanted to touch base to share some of the progress weâ€™ve made so far and share my thoughts on the plan moving forward. _x000a__x000a_I have seen significant improvements in Henry's command of several concept domains within Chemistry. Henry has shown consistent progress in developing a strong understanding of stoichiometry, mole math, and concepts related to intermolecular forces. This consistent improvement has been evident in Henryâ€™s increasing confidence in Chemistry and strong perofrmance on in-class assessments. _x000a__x000a_Our current short-term goals for Henry include developing further understanding of limiting reactants and percent yield. The overall goal remains supporting Henryâ€™s growth as a Chemistry and Algebra student, while Henry works toward his target grades in the courses. Based on Henry's progress, I recommend maintaining a weekly meeting schedule of one 60-minute lesson per week. _x000a__x000a_Please let me know if you have any questions or if there are any adjustments you would like to make to our plan. Iâ€™m happy to schedule a time to talk by phone if that would be helpful. I look forward to supporting Henry in their continued academic journey. _x000a__x000a_Best wishes, _x000a__x000a_Kailot Harris _x000a__x000a_ _x000a__x000a_Kailot H._x000a_kailot.harris@revolutionprep.com_x000a_+16674150151"/>
    <n v="3"/>
  </r>
  <r>
    <n v="11007671"/>
    <d v="2026-03-23T00:00:00"/>
    <x v="9"/>
    <s v="Team Haase-Alvey"/>
    <n v="65434"/>
    <s v="Malika Smith"/>
    <s v="Dear Danetta, _x000a__x000a_I hope you are having a great start to Spring! Itâ€™s been great working with you and Bailey over the past several months. I wanted to touch base to share some of the progress weâ€™ve made so far and share my thoughts on the plan moving forward. _x000a__x000a_I have seen significant improvements in Bailey's understanding of the thermodynamic underpinnings of reversibility and spontaneity. Bailey has shown consistent progress in developing mathematical derivations to support her assertions about a systemâ€™s response to a given disturbance. This consistent improvement has been evident in Bailey's increasing confidence in Physical Chemistry and her strong performance on in-class assessments and homework. _x000a__x000a_Our current short-term goals for Bailey include expanding her understanding of gases to include non-idealities and treatments of real gases. The overall goal remains supporting Baileyâ€™s growth as she works toward her target grade in Physical Chemistry II. Based on Bailey's progress, I recommend maintaining our current weekly meeting schedule of one 60-minute lesson per week. _x000a__x000a_Please let me know if you have any questions or if there are any adjustments you would like to make to our plan. Iâ€™m happy to schedule a time to talk by phone if that would be helpful. I look forward to supporting Bailey in their continued academic journey. _x000a__x000a_Best wishes, _x000a__x000a_Kailot Harris _x000a__x000a_ _x000a__x000a_Kailot H._x000a_kailot.harris@revolutionprep.com_x000a_+16674150151"/>
    <n v="3"/>
  </r>
  <r>
    <n v="11007731"/>
    <d v="2026-03-23T00:00:00"/>
    <x v="25"/>
    <s v="Team St. Marie"/>
    <n v="101530"/>
    <s v="Dylan Shea"/>
    <s v="Dear Lori,_x000a__x000a_I hope you had a great weekend! Itâ€™s been great working with you and Dylan over the past few weeks. I wanted to touch base to share some of the progress weâ€™ve made and summarize the discussions weâ€™ve had so far._x000a__x000a_Dylan took the SAT on March 14th, and I was glad to hear from you that he felt much more confident on the test. In preparation, we had spent most of the time reinforcing mechanical Writing topics such as Grammar and Punctuation, though we did make sure to touch on Triangles and other Geometry topics. Heâ€™s consistently done his homework, and in our sessions, he seems able to retain these topics and apply these strategies. I would, however, like to see his results on the 28th from the March test to know for sure how he is progressing. _x000a__x000a_In addition, Iâ€™d also like to speak with him on the 28th about how he felt with the test and see if there are any other topics we can brush up on before his April testâ€”otherwise, I will probably continue using our last sessions to reinforce concepts like Verbs and Geometry. I recommend we continue meeting for 120 minutes per week in advance of that test and possibly consider another taking test in the future to make sure he meets his goal score._x000a__x000a_Please let me know if you have any questions or if there are any adjustments you would like to make to our plan. Iâ€™m happy to schedule a time to talk by phone if that would be helpful. I look forward to supporting Dylan in his continued academic journey._x000a__x000a_Best regards,_x000a__x000a_Gabriel"/>
    <n v="3"/>
  </r>
  <r>
    <n v="11007732"/>
    <d v="2026-03-23T00:00:00"/>
    <x v="25"/>
    <s v="Team St. Marie"/>
    <n v="99243"/>
    <s v="Cooper Mears"/>
    <s v="Dear Ron,_x000a__x000a_I hope you had a great weekend! Itâ€™s been great working with you and Cooper since January. I wanted to touch base to share some of the progress weâ€™ve made and summarize the discussions weâ€™ve had so far._x000a__x000a_We received his score from his February ACT, which was a 20 (18 M, 20 E, 22 R). Though weâ€™ve been focusing on English topics since that test (mostly â€œbig pictureâ€ questions involving Student as Editor), his score tells me we should continue reinforcing some of the Math weâ€™ve been over and try to find if there are any more general, fundamental concepts we should go over in session time._x000a__x000a_Since heâ€™s busy with other commitments until June, we spoke about how heâ€™s planning to take his next ACT in July and that we should hold off on the practice tests until after school is done on May 22nd._x000a__x000a_I usually find that students perform best and feel less pressure when they have taken the test several times and are familiar with the material, so if he is unable to take practice tests in the short term, perhaps he could consider taking more tests after the July to make sure he has as many opportunities to improve his score as possible. _x000a__x000a_I also recommend considering extending our sessions to at least 90 minutes per week to make sure heâ€™s getting as much support as he needs._x000a__x000a_Please let me know if you have any questions or if there are any adjustments you would like to make to our plan. Iâ€™m happy to schedule a time to talk by phone if that would be helpful. I look forward to supporting Cooper in his continued academic journey._x000a__x000a_Best regards,_x000a__x000a_Gabriel"/>
    <n v="3"/>
  </r>
  <r>
    <n v="11007733"/>
    <d v="2026-03-23T00:00:00"/>
    <x v="25"/>
    <s v="Team St. Marie"/>
    <n v="100700"/>
    <s v="Campbell McDowell"/>
    <s v="Dear Kiah,_x000a__x000a_I hope you had a great weekend! Itâ€™s been great working with you and Cam since January. I wanted to touch base to share some of the progress weâ€™ve made and summarize the discussions weâ€™ve had so far._x000a__x000a_In preparation for his test at the beginning of April, Cam and I have spent our session time going over topics for the Reading/Writing section such as Grammar and bigger picture Main Idea questions as well as Geometry topics (which he says he has not gotten much support with in school). Heâ€™s shown progress in understanding these concepts and getting nearly all but the hardest problems correct, as shown by the 1420 practice test score he received on 1SD. Though he received a 1350 on the one he took for me yesterday, I intend to spend our last session before the test going over this._x000a__x000a_In any case, since he has hours remaining on his account, I would suggest he consider planning to take another test on June 6th to make sure he has as many opportunities as possible to meet his goal score. I recommend we continue meeting for 90 minutes per week in advance of this test. _x000a__x000a_Please let me know if you have any questions or if there are any adjustments you would like to make to our plan. Iâ€™m happy to schedule a time to talk by phone if that would be helpful. I look forward to supporting Cam in his continued academic journey._x000a__x000a_Best regards,_x000a__x000a_Gabriel"/>
    <n v="4"/>
  </r>
  <r>
    <n v="11007878"/>
    <d v="2026-03-23T00:00:00"/>
    <x v="17"/>
    <s v="Team De Groot"/>
    <n v="94896"/>
    <s v="Zach Deans"/>
    <s v="Dear Team Zach,_x000a__x000a_I wanted to share an update on Zachâ€™s progress and outline some important next steps as we move into the spring and summer testing windows._x000a__x000a_Zach continues to show strong ability in sessions, particularly in math and analytical reasoning. When he is engaged, he demonstrates clear understanding of algebraic concepts and is able to work through multi-step problems effectively. Iâ€™ve also seen continued growth in his algebra skills, especially with equation manipulation and applying formulas accurately. These moments highlight his potential and reinforce that he is fully capable of performing at a high level._x000a__x000a_At the same time, two key factors have limited measurable progress over the past couple of months: inconsistent practice outside of sessions and limited continuity in scheduling._x000a__x000a_First, Zach has still not completed a full-length Revolution Prep practice test since the beginning of the program. As Iâ€™ve mentioned in prior updates, these tests are the single most important driver of score improvement. They provide essential data for lesson planning, build endurance, and develop familiarity with real test conditions. Without this data, it becomes very difficult to target instruction effectively or track progress in a meaningful way. Other practice tests are good too, provided I have access to the score reports, although I would argue that our score reports are more useful._x000a__x000a_Second, we have continued to run into challenges with session consistency. There have been several instances where sessions were scheduled and then canceled close to the 48-hour mark. While I completely understand that schedules can change, these late adjustments make it difficult to maintain momentum and also prevent those time slots from being offered to other students. Weâ€™ve also seen a similar pattern in the past, so establishing a more consistent routine will be important moving forward._x000a__x000a_Because of this, I think it would be helpful to shift toward a structure that prioritizes commitment and consistency, which are essential for results at this level._x000a__x000a_Recommended Plan Moving Forward_x000a__x000a_Zach completes one full-length Revolution Prep practice test by April 20th so we have updated data to guide instruction_x000a_Upon completion of that test, we resume a consistent schedule of two to three 60-minute sessions per week to rebuild momentum and reinforce retention_x000a_Maintain regular practice testing every 2â€“3 weeks moving forward_x000a_Incorporate short, consistent independent review between sessions (grammar, algebra, and reading)_x000a__x000a_In terms of scheduling, I will need to release the standing weekend time slots if we are not able to maintain consistent attendance, as those are in high demand. That said, I am absolutely happy to reserve and prioritize time for Zach once we have a clear, consistent plan in place._x000a__x000a_I want to emphasize that Zach has very strong potential. He understands the material when we work through it together, and he is capable of making significant gains. However, at this stage, score improvement depends heavily on consistent practice, regular testing, and reliable scheduling. With those pieces in place, I am confident we would begin to see meaningful progress._x000a__x000a_Please let me know your thoughts on this plan, and Iâ€™m happy to coordinate next steps in a way that works best for everyone._x000a__x000a_Warm regards,_x000a__x000a__x000a_Sean U._x000a_sean.ulfik@revolutionprep.com_x000a_+18455412219"/>
    <n v="4"/>
  </r>
  <r>
    <n v="11007880"/>
    <d v="2026-03-23T00:00:00"/>
    <x v="26"/>
    <s v="Team De Groot"/>
    <n v="86203"/>
    <s v="Neev Balu"/>
    <s v="Dear Mahendrakumar,_x000a__x000a_I hope you had a warm Winter season and are ready for Spring! I wanted to share an update on Neev's excellent progress as he systematically worked through advanced physics topics while preparing for finals._x000a__x000a_Neev and I worked on rotational motion, which became the major focus spanning several weeks. Neev mastered rotational kinematics, learning that rotational quantities directly mirror linear ones. He practiced problems involving calculating center of mass for rotating systems, converting between revolutions per minute and radians per second, and applying rotational kinematic equations. For non-constant acceleration scenarios, he used calculusâ€”integrating angular acceleration to find angular velocity, then integrating again for angular position._x000a__x000a_Neev worked extensively with conservation lawsâ€”momentum conservation for collisions, angular momentum conservation when system properties change (like mass moving closer to rotation axis), and energy conservation with work-energy theorem for non-conservative forces. He discovered that when mass moves inward on a rotating system, angular velocity increases to conserve angular momentumâ€”the physics behind figure skaters spinning faster when pulling arms in._x000a__x000a_Work and energy became the final major topic before finals. Neev practiced applying energy conservation for frictionless systems and the work-energy theorem when non-conservative forces like friction remove energy. He worked through complex multi-stage problems involving bullet-block-spring systems requiring both momentum conservation for collisions and energy analysis for subsequent motion._x000a__x000a_Neev should continue to practice the symbolic problem-solving approach: rather than plugging numbers in immediately, Neev learned to solve problems algebraically first before substituting values in at the end. This approach prevents calculation errors from cascading, reveals underlying physics relationships, and allows physical plausibility checks before any numbers appear. This technique proved transformative across momentum, energy, and rotational dynamics problems._x000a__x000a_I recommend continuing with two 60-minute sessions per week. This cadence has proven effective for maintaining momentum through challenging physics topics while supporting Neev's demanding academic schedule. The twice-weekly rhythm allows addressing questions from coursework promptly and provides regular practice with the symbolic problem-solving techniques that have strengthened both accuracy and conceptual understanding._x000a__x000a_If you'd like to continue working together on achieving these goals, you can redeem more credits through your Bright Horizon's portal. After you redeem your credits, you will receive an email from Revolution Prep to add the hours to your accoun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reach out if you'd like to discuss Neev'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4"/>
  </r>
  <r>
    <n v="11007887"/>
    <d v="2026-03-23T00:00:00"/>
    <x v="17"/>
    <s v="Team De Groot"/>
    <n v="98589"/>
    <s v="Hollins Mobley"/>
    <s v="Dear Team Hollins,_x000a__x000a_I wanted to share an update on Hollinsâ€™s SAT preparation and outline a clear plan moving forward._x000a__x000a_First, I completely understand and respect the goal of keeping our sessions focused on guided, in-session work, with minimal homework outside of practice exams. That structure can be very effective, especially for students balancing demanding academic schedules, and Iâ€™ve been aligning our sessions accordingly._x000a__x000a_In the time weâ€™ve worked together so far, Hollins has demonstrated strong academic ability and the capacity to grasp new concepts quickly. Although our schedule leading into the March SAT was somewhat condensedâ€”with only a few sessions beforehand and several clustered in the final weekâ€”we were able to cover a wide range of important material. This included transitions and sentence boundaries in English, as well as percentages, polygons, the Rule of 180, trigonometry, and some precalculus topics. Hollins engaged well with these topics and showed solid reasoning skills, particularly in math._x000a__x000a_At this point, the main limitation is that we do not yet have recent, reliable testing data to measure progress or guide future instruction. While practice tests have been the primary recommended form of independent work, Hollins has not yet completed one during this program. As a result, itâ€™s difficult to accurately assess his current scoring range or identify the highest-impact areas for improvement._x000a__x000a_I understand that Hollins sat for the March SAT, and I hope he felt confident going into that test. Once those results are available, they will be very helpful in shaping our next steps._x000a__x000a_Looking ahead, I believe the most effective path forward is to take advantage of the summer testing timeline, particularly the August SAT, and approach preparation with a more consistent and structured schedule. The earlier summer tests are good options as well, although I don't want to interfere with academics._x000a__x000a_Recommended Plan Moving Forward_x000a__x000a_Aim for the August SAT, when academic demands are lower and focus can be placed fully on test prep_x000a_Establish a consistent tutoring schedule of two 60â€“90 minute sessions per week throughout the summer_x000a_Complete one full-length SAT practice test every two weeks, as originally planned, to build endurance and provide essential data for lesson planning_x000a_Continue using sessions for targeted instruction, strategy, and real-time problem solving, in line with your preferred â€œworking sessionâ€ approach_x000a__x000a_This structure keeps homework minimal while ensuring that Hollins still gains the experience and repetition needed to improve. Practice tests are especially important because they allow us to simulate real testing conditions and make our sessions more precise and effective._x000a__x000a_Hollins is a capable student with a strong academic foundation, and Iâ€™m confident that with a more consistent schedule and regular practice testing, we can translate that ability into meaningful SAT score gains._x000a__x000a_Please feel free to share any March SAT results when available, and let me know if youâ€™d like help setting up a summer schedule._x000a__x000a_Warm regards,_x000a__x000a_Sean U._x000a_sean.ulfik@revolutionprep.com_x000a_+18455412219"/>
    <n v="4"/>
  </r>
  <r>
    <n v="11007889"/>
    <d v="2026-03-23T00:00:00"/>
    <x v="26"/>
    <s v="Team De Groot"/>
    <n v="89640"/>
    <s v="Gretchen Schmitt"/>
    <s v="Dear Bob,_x000a__x000a_I hope youâ€™ve had a warm Winter season and are ready for Spring! I wanted to share an update on Gretchen's excellent progress as she systematically worked through rotational motion, circular dynamics, and rotational energy concepts._x000a__x000a_In late February, Gretchen was transitioning into rotational kinematics after a conceptually challenging test. She learned that rotational kinematics directly mirrors linear kinematics using angular variables. The fundamental relationships connecting linear and angular motion became the foundation for all subsequent work. _x000a__x000a_We progressed into rotational dynamics, where an important distinction emerged: angular quantities are intrinsic to the rotation itself and identical everywhere on a rotating object, while tangential quantities like linear velocity and acceleration depend on radius. Gretchen worked through problems involving Ferris wheels, dentist drills, tractor tires, and centrifuges, discovering that centripetal acceleration is always directed toward the circle's center and is required to maintain circular motion._x000a__x000a_Circular motion deepened her understanding of centripetal force as the net force in the radial direction rather than an additional external force. Analyzing Io's orbit around Jupiter, Gretchen used the principle that gravitational acceleration equals centripetal acceleration to calculate Jupiter's mass. A toy plane problem revealed an elegant insight: the hanging mass sets the centripetal force because the tension supporting that mass is the same tension pulling the plane in a circle. She worked through this â€œconical pendulum,â€ discovering it can never achieve a perfectly horizontal path because the angle approaches 90Â° only as velocity approaches infinity._x000a__x000a_I recommend continuing with two 60-minute sessions per week. This frequency supports Gretchen's learning pace through complex physics topics while accommodating her busy schedule with frisbee, college interviews, and other commitments. The twice-weekly rhythm allows systematic progression through concepts with time for independent practice between sessions._x000a__x000a_Gretchen is a pleasure to work with, and I'm genuinely proud of the progress she's made. Her systematic approach, growing confidence, and ability to grasp both computational and conceptual aspects of physics have been impressive. Please don't hesitate to reach out if you'd like to discuss Gretchen'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_x000a__x000a_Please note that we will be updating our tutoring rates on April 18, 2026. To help you get ahead and secure our current pricing for your future tutoring needs, I highly recommend connecting with your advisor to purchase additional hours before the change takes place."/>
    <n v="4"/>
  </r>
  <r>
    <n v="11008002"/>
    <d v="2026-03-23T00:00:00"/>
    <x v="27"/>
    <s v="Team St. Marie"/>
    <n v="98135"/>
    <s v="Sophia Ramirez Pendleton"/>
    <s v="Hi, Rebecca!_x000a__x000a_Sophia and I are now due for one of our lengthier, written &quot;progress updates&quot; that we send out every 8 weeks or so, so here we go!_x000a__x000a_Sophia is doing a great job catching up in math, and we have even had a few sessions now where we were able to &quot;get ahead&quot; in class, covering what was likely coming next in class as opposed to reviewing concepts that had already become confusing. I find this works really well for students struggling in math (so much so that I encourage my academic math students to get back on my calendar a full month before school starts so we can get a 4-week head start of that year's math content!) It allows them to learn the content at their own pace in a one-on-one format, get the positive reinforcement that comes with going into class feeling like they are ahead of the game and able to answer some of those early questions, and utilize class as a time for repetition and review -- with the added benefit of having some wiggle-room for those inevitable &quot;space-out&quot; moments during a long school day! Even a 5-second space-out can be catastrophic when learning an intricate math sequence, but it can be easily absorbed if it is a review of concepts that are already in the works. _x000a__x000a_Sophia will still need to work on her processes to avoid silly mistakes, as we are seeing situations now where she is confident in her quizzes in school but now always getting the scores that reflect that confidence. That usually indicates silly mistakes are sneaking in, which sometimes also points to a little bit of weakness in the big picture concepts. We are continuing to work to address these through her weekly extra assignments that give her more repetition and review._x000a__x000a_We are currently scheduled for one hour/week for the foreseeable future, so we are good to go on the scheduling front._x000a__x000a_Let me know if there is anything you would like to discuss further and we can schedule a time to do so, and thank you for the privilege of working with Sophia!_x000a__x000a_Alison T._x000a_alison.trumbull@revolutionprep.com_x000a_+14102994478"/>
    <n v="3"/>
  </r>
  <r>
    <n v="11008022"/>
    <d v="2026-03-23T00:00:00"/>
    <x v="14"/>
    <s v="Team De Groot"/>
    <n v="98057"/>
    <s v="Aaron Thumma"/>
    <s v="Dear Sudhakar,_x000a__x000a_Itâ€™s been wonderful working with Aaron over the past several weeks as we prepared for his upcoming SAT on March 25. I wanted to share an update on his progress and what to expect as he heads into the exam._x000a__x000a_Aaron has been making steady progress throughout our sessions, with a clear focus on strengthening his performance in the Reading &amp;amp; Writing section. One area where he has shown strong improvement is in his ability to analyze passages more carefully and match his reasoning to answer choices, particularly on inference and evidence-based questions. He has done a great job slowing down to think through what each question is asking and using a more structured approach to arrive at the correct answer._x000a__x000a_We have also worked on strengthening his understanding of grammar and punctuation concepts, including modifiers, pronouns, and sentence structure. Aaron has shown strong accuracy in these areas, especially when applying clear rules and recognizing patterns in the questions._x000a__x000a_In our more recent sessions, we focused on higher-difficulty Reading &amp;amp; Writing questions, including longer passages and more complex answer choices. Aaron has been developing greater confidence in working through these questions and is continuing to improve his ability to eliminate incorrect answers and justify his selections._x000a__x000a_For the upcoming exam, the focus is for Aaron to apply the strategies he has been practicing and manage his time effectively. Recognizing familiar question types and trusting his reasoning will help him stay consistent, especially on more challenging passages._x000a__x000a_Aaronâ€™s biggest strength as a student is his ability to think logically through problems and engage with the reasoning behind each answer, which is a key skill for continued improvement at this level._x000a__x000a_It has been great working with Aaron. If he would like additional support after the test or plans to continue preparing for future ones, I would be very happy to work with him again._x000a__x000a_Please feel free to reach out if you have any questions. I wish Aaron the very best of luck on his examâ€”he has put in great work and is well prepared._x000a__x000a_Best regards,â€¨_x000a_Rain Real_x000a_rain.real@revolutionprep.com_x000a_+14793105262"/>
    <n v="2"/>
  </r>
  <r>
    <n v="11008039"/>
    <d v="2026-03-23T00:00:00"/>
    <x v="28"/>
    <s v="Team Cross"/>
    <n v="98403"/>
    <s v="Samantha Saba"/>
    <s v="Dear Alison, _x000a__x000a_I hope you are having a wonderful start to your spring. It has been such a pleasure working with Samantha over the past few months. I wanted to touch base to share some of the progress we have made so far and outline my thoughts on the plan moving forward. _x000a__x000a_Since the start of our sessions, I have seen significant improvements in Samanthaâ€™s abilities to simplify radicals, graph radical functions, determine the inverses of functions, solve for roots and zeros of quadratic functions, identify the degrees of polynomials and complex conjugates of binomials with imaginary numbers, factor polynomials, simplify expressions, and identify points of discontinuity, holes, horizontal and vertical asymptotes, and x- and y-intercepts of rational functions. She has also applied her knowledge of linear equations and systems of equations to solve distance, speed, and time problems, as well as mixture problems. She has shown consistent progress in utilizing the key strategies we have been covering to strengthen her problem-solving skills and approach Algebra II problems with greater confidence. This improvement has been evident in the completion of various assignments during our sessions. _x000a__x000a_Our current short-term goals for Samantha include catching up on missed lessons and developing strategies to prepare for upcoming exams. The overall goal remains to maintain a high level of confidence in Algebra II. Since Samantha is currently on track to achieve her goals, I recommend that we begin meeting regularly for 60 minutes each week. This will allow us to continue addressing areas of opportunity and ensure that Samantha stays on track as she prepares for upcoming exams. _x000a__x000a_Please let me know if you have any questions or if there are any adjustments you would like to make to our plan. I would be happy to schedule a time to talk by phone if that would be helpful. I look forward to continuing to support Samantha in her academic journey. _x000a__x000a_Best regards, _x000a__x000a_Colin C._x000a_colin.cody@revolutionprep.com_x000a_+19785187882"/>
    <n v="3"/>
  </r>
  <r>
    <n v="11008088"/>
    <d v="2026-03-23T00:00:00"/>
    <x v="26"/>
    <s v="Team De Groot"/>
    <n v="94163"/>
    <s v="Nicole Tong"/>
    <s v="Dear Carolyn and David,_x000a__x000a_I hope youâ€™ve had a warm Winter season and are ready for Spring! I wanted to share an update on Nicole's excellent progress as she systematically worked through Algebra 1 topics._x000a__x000a_In late February, Nicole was preparing for assessments on exponential functions. She learned to distinguish between growth and decay, practiced graphing, and worked through writing exponential equations from given points. Nicole achieved an A on her exponentials test, her second such grade in three weeks, demonstrating significant progress from her earlier B grade._x000a__x000a_We advanced into logarithms, where Nicole learned the fundamental logarithm properties. A memorable real-world application involved modeling how atmospheric pressure's exponential decay causes water's boiling point to drop at higher elevations, from 100 degrees Celsius at sea level to approximately 94 degrees in Arizona._x000a__x000a_Final exam preparation covered several key topics. Nicole mastered literal equations, learning to factor out target variables appearing in multiple terms to isolate them efficiently. She practiced absolute value equations, worked with integer inequalities, and simplified complex fractions using the &quot;sandwich method.&quot;_x000a__x000a_Most recently, Nicole has been working with polynomial operationsâ€”adding, subtracting, multiplying, and factoring. She's mastered combining like terms and writing expressions in standard form with highest powers first. Factoring practice revealed common error patterns: incomplete greatest common factor extraction, forgetting to write the factor outside parentheses, and sign errors when factoring out negatives. Polynomial classification by degree and number of terms emerged as the most challenging aspect, so we're focusing practice there before her March 30 quiz. Nicole scored a 3 (A-) on her recent factoring quiz and felt good about her performance._x000a__x000a_I recommend continuing with two 60-minute sessions per week. This frequency has proven effective for maintaining momentum through diverse Algebra 1 topics while supporting Nicole's busy schedule with volleyball and other commitments. The twice-weekly rhythm allows addressing quiz preparation promptly and provides regular practice with increasingly complex polynomial concepts._x000a__x000a_Please don't hesitate to reach out if you'd like to discuss Nicole'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3"/>
  </r>
  <r>
    <n v="11008127"/>
    <d v="2026-03-24T00:00:00"/>
    <x v="9"/>
    <s v="Team Haase-Alvey"/>
    <n v="95695"/>
    <s v="Layla Lattimore"/>
    <s v="Dear Ayana, _x000a__x000a_I hope you are having a great start to Spring! Itâ€™s been great working with you and Layla over the past couple of months. I wanted to touch base to share some of the progress weâ€™ve made so far and share my thoughts on the plan moving forward. _x000a__x000a_I have seen significant improvements in Layla's command of trigonometry, particularly in applying inverse functions and the laws of sines and cosines. Layla has shown consistent progress in decomposing word problems into equations and variables, carrying out calculations to determine the unknown quantity. This consistent improvement has been evident in Layla's strong performance on in-class assignments and her increasingly high confidence in Precalc. _x000a__x000a_Our current short-term goals for Layla include building her strength in vector word problems. The overall goal remains supporting Laylaâ€™s growth as a Precalculus student while she works toward her target grade. Based on Layla's progress, I recommend maintaining our weekly meeting schedule of one 60-minute per lesson. Looking ahead to the weeks before finals, I recommend a schedule of two or three meetings per week to ensure we have ample time to review the curriculum and prepare for the exam. _x000a__x000a_Please let me know if you have any questions or if there are any adjustments you would like to make to our plan. Iâ€™m happy to schedule a time to talk by phone if that would be helpful. I look forward to supporting Layla in their continued academic journey. _x000a__x000a_Best wishes, _x000a__x000a_Kailot Harris _x000a__x000a_ _x000a__x000a_Kailot H._x000a_kailot.harris@revolutionprep.com_x000a_+16674150151"/>
    <n v="4"/>
  </r>
  <r>
    <n v="11008128"/>
    <d v="2026-03-24T00:00:00"/>
    <x v="9"/>
    <s v="Team Haase-Alvey"/>
    <n v="84607"/>
    <s v="Lilyanne Sullivan"/>
    <s v="Dear John and Allison, _x000a__x000a_I hope you are all having a great start to Spring! Itâ€™s been great working with you and Lilyanne over the past several months. I wanted to touch base to share some of the progress weâ€™ve made recently and share my thoughts on the plan moving forward. _x000a__x000a_I have seen significant improvements in Lilyanne's command of quadratic equations and rational equations. Lilyanne has shown consistent progress in developing a sharp understanding of how various forms of quadratics can be related. This consistent improvement has been evident in Lilyanneâ€™s strong performance on in-class assessments and her increasing confidence in Algebra. _x000a__x000a_Our current short-term goals for Lilyanne include expanding her knowledge of higher-order polynomials and how to sketch their graphs. The overall goal remains supporting Lilyanneâ€™s growth as an Algebra student while she works toward her goal grade in the course. Based on Lilyanne's progress, I recommend maintaining our weekly meeting frequency of two to three 60-minute lessons. As finals approach, I encourage increasing this frequency to four meetings per week so that Lilyanne can review the curricula for both Algebra and Chemistry.  _x000a__x000a_Please let me know if you have any questions or if there are any adjustments you would like to make to our plan. Iâ€™m happy to schedule a time to talk by phone if that would be helpful. I look forward to supporting Lilyanne in her continued academic journey. _x000a__x000a_Best wishes, _x000a__x000a_Kailot Harris _x000a__x000a_ _x000a__x000a_Kailot H._x000a_kailot.harris@revolutionprep.com_x000a_+16674150151"/>
    <n v="4"/>
  </r>
  <r>
    <n v="11008129"/>
    <d v="2026-03-24T00:00:00"/>
    <x v="9"/>
    <s v="Team Haase-Alvey"/>
    <n v="94982"/>
    <s v="Landon Macaulay"/>
    <s v="Dear Rosaly, _x000a__x000a_I hope you are having a great start to Spring! Itâ€™s been great working with you and Landon over the past couple of months. I wanted to touch base to share some of the progress weâ€™ve made recently and share my thoughts on the plan moving forward. _x000a__x000a_I have seen significant improvements in Landon's command of higher-order polynomials and how to determine their roots, the leading coefficient, and the degree. Landon has shown consistent progress in applying these findings to describe the nature of the polynomial, including sketching the functionsâ€™ graphs. This consistent improvement has been evident in Landonâ€™s strong performance on in-class assessments and his increasingly high confidence in Algebra. _x000a__x000a_Our current short-term goals for Landon include categorizing polynomials as odd, even, or neither depending on the form. The overall goal remains supporting Landonâ€™s growth as an Algebra student while he works toward his goal grade in Algebra. Based on Landon's progress, I recommend maintaining our weekly meeting frequency of one to two 60-minute lessons per week. _x000a__x000a_Please let me know if you have any questions or if there are any adjustments you would like to make to our plan. Iâ€™m happy to schedule a time to talk by phone if that would be helpful. I look forward to supporting Landon in his continued academic journey. _x000a__x000a_Best wishes, _x000a__x000a_Kailot Harris _x000a__x000a_ _x000a__x000a_Kailot H._x000a_kailot.harris@revolutionprep.com_x000a_+16674150151"/>
    <n v="3"/>
  </r>
  <r>
    <n v="11008130"/>
    <d v="2026-03-24T00:00:00"/>
    <x v="9"/>
    <s v="Team Haase-Alvey"/>
    <n v="97096"/>
    <s v="Siena Butler"/>
    <s v="Dear Jennifer, _x000a__x000a_I hope you are having a great start to Spring! Itâ€™s been great working with you and Siena over the past couple of months. I wanted to touch base to share some of the progress weâ€™ve made recently and share my thoughts on the plan moving forward. _x000a__x000a_I have seen significant improvements in Siena's command of thermochemistry. Siena has shown consistent progress in interpreting a word problem, determining the important quantities, and then applying the appropriate equation to solve for the unknown. This consistent improvement has been evident in Siena's increasing confidence in Chemistry and her strong performance on in-class assessments. _x000a__x000a_Our current short-term goals for Siena include applying the various gas laws to find how pressure, volume, and temperature relate. The overall goal remains supporting Sienaâ€™s growth as a Chemistry student while she works toward her target grade in the course. Based on Siena's progress, I recommend maintaining our weekly meeting frequency of one 60-minute lesson per week. _x000a__x000a_Please let me know if you have any questions or if there are any adjustments you would like to make to our plan. Iâ€™m happy to schedule a time to talk by phone if that would be helpful. I look forward to supporting Siena in her continued academic journey. _x000a__x000a_Best wishes, _x000a__x000a_Kailot Harris _x000a__x000a_ _x000a__x000a_Kailot H._x000a_kailot.harris@revolutionprep.com_x000a_+16674150151"/>
    <n v="3"/>
  </r>
  <r>
    <n v="11008132"/>
    <d v="2026-03-24T00:00:00"/>
    <x v="9"/>
    <s v="Team Haase-Alvey"/>
    <n v="94874"/>
    <s v="Sophia Lara"/>
    <s v="Dear Nadjah, _x000a__x000a_I hope you are having a great start to Spring! Itâ€™s been great working with you and Sophia over the past couple of months. I wanted to touch base to share some of the progress weâ€™ve made so far and share my thoughts on the plan moving forward. _x000a__x000a_I have seen significant improvements in Sophia's command of oscillations, including how to determine the speed of a mass attached to a spring and the speed of a pendulum bob. Sophia has shown consistent progress in applying appropriate equations from the reference sheet to determine unknown quantities in practice problems. This consistent improvement has been evident in her strong perforamnce on in-class assessments and her increasingly high confidence in AP Physics. _x000a__x000a_Our current short-term goals for Sophia include developing a strong foundation in Fluids, and then reviewing the entire yearâ€™s curriculum in preparation for the AP. The overall goal remains supporting Sophiaâ€™s growth as a Physics student while she works toward her goals in the course and on the AP exam. Based on Sophia's progress, I recommend meeting once per week for 60-minute lessons in the next few weeks, and then two to three times in the weeks leading up to the AP. This will ensure we have ample time to review all the units covered by the AP exam and can spend time practicing multiple-choice and free-response questions. _x000a__x000a_Please let me know if you have any questions or if there are any adjustments you would like to make to our plan. Iâ€™m happy to schedule a time to talk by phone if that would be helpful. I look forward to supporting Sophia in her continued academic journey. _x000a__x000a_Best wishes, _x000a__x000a_Kailot Harris _x000a__x000a_ _x000a__x000a_Kailot H._x000a_kailot.harris@revolutionprep.com_x000a_+16674150151"/>
    <n v="4"/>
  </r>
  <r>
    <n v="11008135"/>
    <d v="2026-03-24T00:00:00"/>
    <x v="9"/>
    <s v="Team Haase-Alvey"/>
    <n v="85954"/>
    <s v="Justin Layegh"/>
    <s v="Dear Pouyan, _x000a__x000a_I hope you are having a great start to Spring! Itâ€™s been great working with you and Justin over the past couple of months. I wanted to touch base to share some of the progress weâ€™ve made so far and share my thoughts on the plan moving forward. _x000a__x000a_I have seen significant improvements in Justin's command of integrals and the application of integration to solve problems in AB Calculus. Justin has shown consistent progress in identifying the unknown quantities in a problem and devising a method to utilize the tools of calculus to compute the necessary values. This consistent improvement has been evident in Justin's strong performance on in-class assessments and his increasingly high confidence in AB Calculus. _x000a__x000a_Our current short-term goals for Justin include reviewing the yearâ€™s curriculum from derivatives to applications of integration. The overall goal remains supporting Justin's growth as he works toward his target score on the AP. Based on Justin's progress, I recommend increasing our meeting frequency in the weeks before the AP to two to three 60-minute lessons per week. _x000a__x000a_Please let me know if you have any questions or if there are any adjustments you would like to make to our plan. Iâ€™m happy to schedule a time to talk by phone if that would be helpful. I look forward to supporting Justin in his continued academic journey. _x000a__x000a_Best wishes, _x000a__x000a_Kailot Harris _x000a__x000a_ _x000a__x000a_Kailot H._x000a_kailot.harris@revolutionprep.com_x000a_+16674150151"/>
    <n v="4"/>
  </r>
  <r>
    <n v="11008137"/>
    <d v="2026-03-24T00:00:00"/>
    <x v="9"/>
    <s v="Team Haase-Alvey"/>
    <n v="92708"/>
    <s v="Neha Gondi"/>
    <s v="Dear Kalyan, _x000a__x000a_I hope you are having a great start to Spring! Itâ€™s been great working with you and Neha over the past couple of months. I wanted to touch base to share some of the progress weâ€™ve made so far and share my thoughts on the plan moving forward. _x000a__x000a_I have seen significant improvements in Neha's command of many topics within the Chemistry domain, and in particular, stoichiometry. Neha has shown consistent progress in identifying the known and unknown quantities in a problem statement, determining the appropriate molar conversions to apply, and then performing the calculations to determine the desired quantity. This consistent improvement has been evident in Neha's strong performance on in-class assessments and her increasingly high confidence in Chemistry. _x000a__x000a_Our current short-term goals for Neha include expanding her strengths in solution chemistry, and eventually acid-base chemistry. The overall goal remains supporting Neha's growth as she works toward her target grade in Chemistry. Based on Neha's progress, I recommend maintaining a weekly meeting frequency of two to three 60-minute lessons. _x000a__x000a_Please let me know if you have any questions or if there are any adjustments you would like to make to our plan. Iâ€™m happy to schedule a time to talk by phone if that would be helpful. I look forward to supporting Neha in her continued academic journey. _x000a__x000a_Best wishes, _x000a__x000a_Kailot Harris _x000a__x000a_ _x000a__x000a_Kailot H._x000a_kailot.harris@revolutionprep.com_x000a_+16674150151"/>
    <n v="3"/>
  </r>
  <r>
    <n v="11008140"/>
    <d v="2026-03-24T00:00:00"/>
    <x v="9"/>
    <s v="Team Haase-Alvey"/>
    <n v="96386"/>
    <s v="Sarah Withanage"/>
    <s v="Dear Buddhika, _x000a__x000a_I hope you are having a great start to Spring! Itâ€™s been great working with you and Sarah over the past couple of months. I wanted to touch base to share some of the progress weâ€™ve made so far and share my thoughts on the plan moving forward. _x000a__x000a_I have seen significant improvements in Sarah's command of the concepts and applications of equilibrium. Sarah has shown consistent progress in calculating equilibrium constants and reaction quotients, as well as utilizing Le Chatlierâ€™s principle to explain equilibrium shifts due to disturbances. This consistent improvement has been evident in Sarah's strong performance on in-class assessments and her increasingly high confidence in AP Chemistry. _x000a__x000a_Our current short-term goals for Sarah include beginning to prepare for the upcoming AP exam. The overall goal remains supporting Sarah's growth as an AP Chemistry student while she works toward her target score on the AP exam and her goal grade in the course. Based on Sarah's progress, I recommend increasing our meeting frequency to two to three lessons per week in the weeks before the AP exam. This will ensure we have ample time to review all the units covered by the exam and practice with example multiple-choice and free-response questions. _x000a__x000a_Please let me know if you have any questions or if there are any adjustments you would like to make to our plan. Iâ€™m happy to schedule a time to talk by phone if that would be helpful. I look forward to supporting Sarah in her continued academic journey. _x000a__x000a_Best wishes, _x000a__x000a_Kailot Harris _x000a__x000a_ _x000a__x000a_Kailot H._x000a_kailot.harris@revolutionprep.com_x000a_+16674150151"/>
    <n v="3"/>
  </r>
  <r>
    <n v="11008141"/>
    <d v="2026-03-24T00:00:00"/>
    <x v="9"/>
    <s v="Team Haase-Alvey"/>
    <n v="97986"/>
    <s v="Soraya Fleming"/>
    <s v="Dear Quynda, _x000a__x000a_I hope you are having a great start to Spring! Itâ€™s been great working with you and Soraya over the past couple of months. I wanted to touch base to share some of the progress weâ€™ve made so far and share my thoughts on the plan moving forward. _x000a__x000a_I have seen significant improvements in Soraya's command of gravitation and rotational motion. Soraya has shown consistent progress in determining the known and unknown quantities in a problem statement, devising a problem-solving path to calculate the desired quantity, and applying relevant equations from the reference sheet to solve the problem. This consistent improvement has been evident in Soraya's strong performance on in-class assessments and her increasingly high confidence in AP Physics. _x000a__x000a_Our current short-term goals for Soraya include developing her strengths in the Fluids unit and then beginning preparations for the AP exam. The overall goal remains supporting Sorayaâ€™s growth as a Physics student while she works toward her target score on the AP exam and her goal grade in the course. Based on Soraya's progress, I recommend increasing our meeting frequency in the weeks leading up to the exam to two to three 60-minute lessons per week. This will ensure we have sufficient time to review the entire yearâ€™s curriculum and practice with example free-response and multiple-choice questions. _x000a__x000a_Please let me know if you have any questions or if there are any adjustments you would like to make to our plan. Iâ€™m happy to schedule a time to talk by phone if that would be helpful. I look forward to supporting Soraya in their continued academic journey. _x000a__x000a_Best wishes, _x000a__x000a_Kailot Harris _x000a__x000a_ _x000a__x000a_Kailot H._x000a_kailot.harris@revolutionprep.com_x000a_+16674150151"/>
    <n v="4"/>
  </r>
  <r>
    <n v="11008145"/>
    <d v="2026-03-24T00:00:00"/>
    <x v="9"/>
    <s v="Team Haase-Alvey"/>
    <n v="89821"/>
    <s v="Alexa Camp"/>
    <s v="Dear Tina, _x000a__x000a_I hope you are having a great start to Spring! Itâ€™s been great working with you and Alexa over the past couple of months. I wanted to touch base to share some of the progress weâ€™ve made recently and share my thoughts on the plan moving forward. _x000a__x000a_I have seen significant improvements in Alexa's understanding of trigonometry, as well as her command of the unit circle and its representations in polar coordinates. Alexa has shown consistent progress in applying sine, cosine, tangent, and the reciprocal functions to solve precalculus problems of increasing difficulty. This consistent improvement has been evident in Alexa's strong performance on in-class assessments and her increasingly high confidence in AP Precalculus. _x000a__x000a_Our current short-term goals for Alexa include introducing vectors, vector manipulations, and vector-based functions before we begin preparations for the AP exam. The overall goal remains supporting Alexaâ€™s growth as a Precalculus student while she works toward her target score on the AP exam and her goal grade in the course. Based on Alexa's progress, I recommend increasing our meeting frequency in the weeks leading up to the AP to three to four 60-minute lessons per week. This will ensure we have ample time to review the entire yearâ€™s curriculum and can practice with example multiple-choice and free-response questions. _x000a__x000a_Please let me know if you have any questions or if there are any adjustments you would like to make to our plan. Iâ€™m happy to schedule a time to talk by phone if that would be helpful. I look forward to supporting Alexa in her continued academic journey. _x000a__x000a_Best wishes, _x000a__x000a_Kailot Harris _x000a__x000a_ _x000a__x000a_Kailot H._x000a_kailot.harris@revolutionprep.com_x000a_+16674150151"/>
    <n v="4"/>
  </r>
  <r>
    <n v="11008200"/>
    <d v="2026-03-24T00:00:00"/>
    <x v="29"/>
    <s v="Team Plamondon"/>
    <n v="98460"/>
    <s v="Christian Cook"/>
    <s v="Hi Amber,_x000a_It was a pleasure working with Christian for the last few weeks. Since he just took his test, I wanted to give you an update on the progress we made, what's left to cover, and our plans moving forward._x000a__x000a_In the reading section, our main focus was on grammar. We covered the punctuation rules, which I think he did well memorizing and well enough applying. We were also able to grab a few easy points with the modifier problems, which were straightforward once Christian knew what to look for. Finally, we were able to cover some strategies for transition problems, picking out key context clues and categorizing the relation between the clauses. _x000a__x000a_In math, we went over some tricks to use the DESMOS calculator. It's a very general tool that's helpful for much of the algebra, so that gives him a shortcut and a fallback for questions he's unsure of. For the rest of the algebra, we covered how to solve equations by reducing the instances of the variable and then isolating it. We also covered the three major forms of quadratics and how to use them to answer questions about the graph. The rest of our work was focused on geometry, which DESMOS can't help out with as much. We worked a lot on triangles, ranging from applying the Pythagorean equation to solving simple trig problems with SOHCAHTOA. The trig ratios tied in nicely with similar triangles, which I hope reinforced the lesson. Lastly, we worked on the formulas for area and how to combine the basic shapes to solve more complex ones._x000a__x000a_Overall, I think Christian has made a lot of progress.  His initial goal was 1300, which he's reached on his recent practice tests, and although nothing's guaranteed, it means he's got a good shot of reaching his goal on the real thing. If he doesn't, or he just wants to keep pushing, we'll have plenty in math to review to help him build up to the more creative solutions on the hard problems. We can also work on passage analysis, which wasn't as pressing a topic but does have some room to improve, while we review and refine his grammar skills. _x000a__x000a_On the other hand, if he gets the score he wants and is happy with it, I'd also offer that we can help with any academic classes he has. If you don't go the room of buying more hours and continue to work on test prep, he's still got two hours on his account that I wouldn't want to see wasted. At least, I'd recommend using them for some supplementary practice on finals. _x000a__x000a_If you do want to continue with us, those two hours will go quickly if we keep meeting once per week, so I'll post a link here to buy more, or you can reach out to your advisor: https://my.revolutionprep.com/s/36kZkQj49y._x000a__x000a_Please let me know if you have any questions, and have a wonderful day._x000a__x000a__x000a_Andrew B._x000a_andrew.brown@revolutionprep.com_x000a_+13176650121"/>
    <n v="4"/>
  </r>
  <r>
    <n v="11008243"/>
    <d v="2026-03-24T00:00:00"/>
    <x v="9"/>
    <s v="Team Haase-Alvey"/>
    <n v="97253"/>
    <s v="Maeven Sprenger"/>
    <s v="Dear Joshua, _x000a__x000a_I hope you are having a great start to Spring! Itâ€™s been great working with you and Maeve over the past couple of months. I wanted to touch base to share some of the progress weâ€™ve made so far and share my thoughts on the plan moving forward. _x000a__x000a_I have seen significant improvements in Maeve's understanding of many topics in Chemistry, and in particular, stoichiometry. Maeve has shown consistent progress in identifying unknown quantities from a problem statement, devising a method to solve the problem, and then following through with appropriate calculations. This consistent improvement has been evident in Maeveâ€™s strong performance on homework and in-class assessments, as well as her increasingly high confidence in Chemistry. _x000a__x000a_Our current short-term goals for Maeve include applying gas laws to determine properties of gases and gaseous mixtures. The overall goal remains supporting Maeve's growth as a Chemistry student while she works toward her target grade in the course. Based on Maeve's progress, I recommend maintaining a weekly schedule of one 60-minute lesson per week. _x000a__x000a_Please let me know if you have any questions or if there are any adjustments you would like to make to our plan. Iâ€™m happy to schedule a time to talk by phone if that would be helpful. I look forward to supporting Maeve in her continued academic journey. _x000a__x000a_Best wishes, _x000a__x000a_Kailot Harris _x000a__x000a_ _x000a__x000a_Kailot H._x000a_kailot.harris@revolutionprep.com_x000a_+16674150151"/>
    <n v="3"/>
  </r>
  <r>
    <n v="11008247"/>
    <d v="2026-03-24T00:00:00"/>
    <x v="9"/>
    <s v="Team Haase-Alvey"/>
    <n v="97971"/>
    <s v="Sydney-Grace Ntim"/>
    <s v="Dear Esther, _x000a__x000a_I hope you are having a great start to Spring! Itâ€™s been great working with you and Sydney-Grace over the past several weeks. I wanted to touch base to share some of the progress weâ€™ve made so far and share my thoughts on the plan moving forward. _x000a__x000a_I have seen significant improvements in Sydney-Grace's command of several strategies for solving PSAT Math problems, including using Desmos to visualize equations, the back-solving method, and the MAPS approach. Sydney-Grace has shown consistent progress in identifying the important quantities in a problem statement, developing relationships between the known and unknown quantities, and then performing calculations or algebraic manipulations to solve the problem. This consistent improvement has been evident in Sydney-Grace's increasing confidence in PSAT Math and her strong performance on homework and in-class assessments. _x000a__x000a_Our current short-term goals for Sydney-Grace include developing her strength in applying the Plug and Chug strategy to solve symbolic equivalent equation problems. The overall goal remains supporting Sydney-Grace's growth in her PSAT studies while she works toward her target score. Based on Sydney-Grace's progress, I recommend maintaining our weekly meeting frequency of two to three 60-minute lessons per week. _x000a__x000a_Please let me know if you have any questions or if there are any adjustments you would like to make to our plan. Iâ€™m happy to schedule a time to talk by phone if that would be helpful. I look forward to supporting Sydney-Grace in her continued academic journey. _x000a__x000a_Best wishes, _x000a__x000a_Kailot Harris _x000a__x000a_ _x000a__x000a_Kailot H._x000a_kailot.harris@revolutionprep.com_x000a_+16674150151"/>
    <n v="3"/>
  </r>
  <r>
    <n v="11008249"/>
    <d v="2026-03-24T00:00:00"/>
    <x v="9"/>
    <s v="Team Haase-Alvey"/>
    <n v="98992"/>
    <s v="Nicole Liendo"/>
    <s v="Dear Vanessa, _x000a__x000a_I hope you are having a great start to Spring! Itâ€™s been great working with you and Nicole over the past couple of months. I wanted to touch base to share some of the progress weâ€™ve made so far and share my thoughts on the plan moving forward. _x000a__x000a_I have seen significant improvements in Nicole's understanding of atomic structure and how differences in protons and electrons can impact chemical properties. Nicole has shown consistent progress in solving Chemistry problems in multiple domains, from Lewis structures and VSEPR to intermolecular forces. This consistent improvement has been evident in Nicoleâ€™s strong performance on in-class assessments and her increasing confidence in Chemistry. _x000a__x000a_Our current short-term goals for Nicole include developing her strengths in applying gas laws to solve problems involving gaseous mixtures. The overall goal remains supporting Nicoleâ€™s growth as a Chemistry student while she works toward her target grade in the course. Based on Nicole's progress, I recommend maintaining a weekly meeting frequency of one 60-minute lesson per week. _x000a__x000a_Please let me know if you have any questions or if there are any adjustments you would like to make to our plan. Iâ€™m happy to schedule a time to talk by phone if that would be helpful. I look forward to supporting Nicole in her continued academic journey. _x000a__x000a_Best wishes, _x000a__x000a_Kailot Harris _x000a__x000a_ _x000a__x000a_Kailot H._x000a_kailot.harris@revolutionprep.com_x000a_+16674150151"/>
    <n v="3"/>
  </r>
  <r>
    <n v="11008254"/>
    <d v="2026-03-24T00:00:00"/>
    <x v="9"/>
    <s v="Team Haase-Alvey"/>
    <n v="99762"/>
    <s v="Veronica Zielinski"/>
    <s v="Dear Anne, _x000a__x000a_I hope you are having a great start to Spring! Itâ€™s been great working with you and Veronica over the past couple of months. I wanted to touch base to share some of the progress weâ€™ve made so far and share my thoughts on the plan moving forward. _x000a__x000a_I have seen significant improvements in Veronica's command of conic sections, and in particular parabolas. Veronica has shown consistent progress in determining the nature of a conic section from its equation, including the center, foci, and axis lengths. This consistent improvement has been evident in Veronica's strong performance on in-class assessments and her increasingly high confidence in Algebra. _x000a__x000a_Our current short-term goals for Veronica include investigating higher-order polynomials and their properties. The overall goal remains supporting Veronicaâ€™s growth as an Algebra student while she works toward her target score on the Regents. Based on Veronica's progress, I recommend maintaining our weekly meeting frequency of one 60-minute lesson per week. _x000a__x000a_Please let me know if you have any questions or if there are any adjustments you would like to make to our plan. Iâ€™m happy to schedule a time to talk by phone if that would be helpful. I look forward to supporting Veronica in her continued academic journey. _x000a__x000a_Best wishes, _x000a__x000a_Kailot Harris _x000a__x000a_ _x000a__x000a_Kailot H._x000a_kailot.harris@revolutionprep.com_x000a_+16674150151"/>
    <n v="3"/>
  </r>
  <r>
    <n v="11008274"/>
    <d v="2026-03-24T00:00:00"/>
    <x v="30"/>
    <s v="Team Plamondon"/>
    <n v="95470"/>
    <s v="Caroline Ault"/>
    <s v="Hi Katherine &amp;amp; Dave,_x000a__x000a_It was great catching up with you yesterday! I wanted to loop our advisor Diane in._x000a__x000a_We switched to the ACT for the last month and half. Caroline likes it quite a bit more than the SAT, especially the reading passage format. She has been making great progress on the math and English sections too! _x000a__x000a_We are going to target the April test, for a first official attempt. Then plan on taking the June test for her second attempt with a goal of 34+ on the June test. _x000a__x000a_Moving forward I recommend that we keep up the 2x 1 hour a week schedule. This will allow us time to learn new math topics, practice strategies for trickier science and reading passages, and refine her skills in the English section. _x000a__x000a_She is currently out of hours. I suggest adding the below to your account to ensure we stay on track through the June ACT test date._x000a__x000a_â€¢ 24 Hours of Premium Tutoring for Caroline Ault with Christian Collins_x000a__x000a_If you'd like to continue working together on achieving these goals, you can easily use this link to add the hours to your account today: https://my.revolutionprep.com/s/AJHYYoMQLS_x000a__x000a_Let Diane or me know if you have any questions.  I'll  work with Caroline to get the new hours scheduled at times that work with her soccer game schedule._x000a__x000a_Best, _x000a__x000a_Christian C._x000a_christian.collins@revolutionprep.com_x000a_+13035190358"/>
    <n v="5"/>
  </r>
  <r>
    <n v="11008342"/>
    <d v="2026-03-24T00:00:00"/>
    <x v="31"/>
    <s v="Team De Groot"/>
    <n v="95131"/>
    <s v="Alejandro Zapata-Lucio"/>
    <s v="Hi Alex and Ramon and Alejandra,_x000a__x000a_Alex has brought a strong work ethic and engaging energy to each session, making the learning process both productive and enjoyable. His willingness to lean into challenging material and stay committed to growth made his progress especially rewarding to support. The reflections below highlight the development he demonstrated during our time working together._x000a__x000a_He made meaningful strides in understanding and graphing slope fields, as well as applying Eulerâ€™s Method to approximate solutions and interpret their behavior. His work with derivatives showed increased depth, particularly in using them to determine extrema and analyze function values. Alex also demonstrated growing fluency when navigating problems that required a blended application of differentiation and integration._x000a__x000a_He strengthened his approach to related rates by improving how he set up and organized each step, leading to clearer and more accurate solutions. In addition, his understanding of the Mean Value Theorem improved, along with his ability to map out and retain the sequence of operations needed to solve multi-step problems. Overall, his progress reflected increased structure, confidence, and mathematical awareness._x000a__x000a_Looking ahead, if additional support is helpful, I am always available to reconnect and build on the foundation he has established. We can return to our previous velocity of meeting for a minimum of once a week for 60 minutes, continuing to strengthen his problem-solving toolkit as he moves toward AP-level expectations. In the meantime, it has been a pleasure working with Alex, and I wish him continued success and a strong start to his college journey._x000a__x000a_Please let me know if you have any questions or if there are any adjustments you would like to make to our plan. Iâ€™m also able to schedule a time to talk by phone if that would be helpful. I am happy to support Alex on his continued academic journey._x000a__x000a_Best,_x000a_Preston P._x000a_preston.peoples@revolutionprep.com_x000a_+19293709722"/>
    <n v="3"/>
  </r>
  <r>
    <n v="11008343"/>
    <d v="2026-03-24T00:00:00"/>
    <x v="31"/>
    <s v="Team De Groot"/>
    <n v="77842"/>
    <s v="Carson Hignight"/>
    <s v="Hi Carson and Shannon,_x000a__x000a_Working with Carson has been a joy during our recent time together. Carson approaches each session with a strong sense of focus and determination, creating a productive environment for meaningful academic growth. The reflections below highlight his progress and the areas that will continue supporting his advancement._x000a__x000a_He has demonstrated solid development across key AP Statistics concepts, particularly with chi-square goodness-of-fit tests and one-way ANOVA. Carson shows increasing confidence in both solving and interpreting ANOVA results, including completing and analyzing summary tables with greater accuracy. His exposure to two-way ANOVA is beginning to expand his analytical range, and he is building a clearer understanding of when to apply each statistical method._x000a__x000a_Additionally, he has strengthened his ability to distinguish between independent and two-sample t-tests, showing improved conceptual clarity in selecting the appropriate approach. A notable strength in his growth is his ability to connect current material to previously learned concepts, allowing for more cohesive understanding across units. He also remains open to exploring alternative solution paths, which supports deeper comprehension and flexibility in problem-solving._x000a__x000a_Looking ahead as we approach the AP exam, I recommend we keep our same velocity of meeting for a minimum of once a week for 60 minutes. This will allow us to strengthen organization in his memory recall, ensuring key concepts, conditions, and procedures are readily accessible under exam conditions. Continued focus on applying statistical reasoning across varied scenarios â€” especially in free-response style questions â€” will support both accuracy and efficiency. Reinforcing structured thinking and clear communication of results will help translate his understanding into strong performance on the AP exam._x000a__x000a_Please let me know if you have any questions or if there are any adjustments you would like to make to our plan. Iâ€™m also able to schedule a time to talk by phone if that would be helpful. I am happy to support Carson on his continued academic journey._x000a__x000a_Best,_x000a_Preston P._x000a_preston.peoples@revolutionprep.com_x000a_+19293709722"/>
    <n v="4"/>
  </r>
  <r>
    <n v="11008349"/>
    <d v="2026-03-24T00:00:00"/>
    <x v="31"/>
    <s v="Team De Groot"/>
    <n v="98388"/>
    <s v="Edoardo Ricciardiello"/>
    <s v="Hi Edoardo and Luigi,_x000a__x000a_Edoardo brings a dynamic and driven presence to each session, combining determination with a sharp, inquisitive approach to learning. His ability to navigate challenging material with both persistence and creativity makes his progress especially compelling. The reflections below highlight his development and the areas that will continue to support his advancement._x000a__x000a_He has shown strong growth in connecting procedural steps to underlying concepts, allowing him to move through computations with greater clarity and intention. One of his key strengths is his willingness to ask targeted, smaller questions, which helps refine his understanding and close gaps efficiently. Edoardo has built solid momentum with derivative applications, including related rates, and demonstrates increasing fluency when working through geometric and arithmetic series using formula-based approaches._x000a__x000a_His work with trigonometric identities and formulas reflects growing flexibility, particularly in mixed-operation settings. He has also strengthened his ability to solve systems of equations and build equations from contextual scenarios, showing improved translation from words to mathematical form. Additionally, his work with arc length and more complex geometric relationships highlights expanding depth in both reasoning and execution._x000a__x000a_Looking ahead, I recommend we return to the velocity of meeting for a minimum of 60 minutes twice a week, particularly within the two to three weeks leading up to his IB Mathematics AI SL Mock Exam. This structure will give us the opportunity to reinforce formula recall, sharpen operational fluency, and strengthen his ability to apply concepts across a range of topics. Continued focus on connecting ideas across units and executing with precision will position him well for strong performance on the exam._x000a__x000a_Please let me know if you have any questions or if there are any adjustments you would like to make to our plan. Iâ€™m also able to schedule a time to talk by phone if that would be helpful. I am happy to support Edoardo on his continued academic journey._x000a__x000a_Best,_x000a_Preston P._x000a_preston.peoples@revolutionprep.com_x000a_+19293709722"/>
    <n v="4"/>
  </r>
  <r>
    <n v="11008360"/>
    <d v="2026-03-24T00:00:00"/>
    <x v="31"/>
    <s v="Team De Groot"/>
    <n v="99012"/>
    <s v="Maya Grover"/>
    <s v="Hi Maya and Tony,_x000a__x000a_Maya brings a genuine sense of curiosity and engagement to each session, making the learning process both enjoyable and productive. Her willingness to explore new ideas and stay engaged throughout problem-solving has contributed to steady academic growth. The reflections below highlight her progress and the areas that will continue supporting her development._x000a__x000a_She has shown strong ability to grasp new concepts and translate them into application, building reliable patterns through repetition and practice. Her work with linear equations and SAT math fundamentals reflects increasing confidence, and she is becoming more comfortable applying exponential models, including growth, decay, and half-life scenarios. Maya has also demonstrated growing familiarity with transitioning between exponential and logarithmic forms, strengthening her conceptual understanding across representations._x000a__x000a_Additionally, she is developing effective problem-solving habits by integrating theory, structured work, and tools such as Desmos to support her reasoning. Her ability to apply foundational skills to more advanced math topics continues to expand, reflecting both adaptability and increasing mathematical awareness._x000a__x000a_Looking ahead, I recommend we keep the same velocity of meeting once a week for 60 minutes. This will allow us to strengthen her ability to track and organize operational steps, improving overall computational accuracy. Continued focus on algebraic reasoning and recall will support more efficient problem-solving, while reinforcing her ability to solve for variables across different representations. Building confidence and consistency will remain a priority, alongside developing a clearer understanding of variable relationships. As we progress, beginning early SAT-focused preparation would also be a strong transition to support future exam readiness._x000a__x000a_Please let me know if you have any questions or if there are any adjustments you would like to make to our plan. Iâ€™m also able to schedule a time to talk by phone if that would be helpful. I am happy to support Maya on her continued academic journey._x000a__x000a_Best,_x000a_Preston P._x000a_preston.peoples@revolutionprep.com_x000a_+19293709722"/>
    <n v="3"/>
  </r>
  <r>
    <n v="11008365"/>
    <d v="2026-03-24T00:00:00"/>
    <x v="32"/>
    <s v="Team De Groot"/>
    <n v="100415"/>
    <s v="Heitor Sartorelli Carvalho"/>
    <s v="Dear Leandro,_x000a__x000a_I hope you're having a good week. I wanted to share a progress update for Heitor before we don't have a session next week and outline our plan as we prepare for the June 6 test._x000a__x000a_Heitor scored a 1220 on his first practice test (640 Reading/Writing and 580 Math), and he is aiming for a 1400. Since then, I've seen clear and meaningful progress, particularly on the Reading/Writing side. For example, he originally scored 1/6 on Text Structure and Purpose, 1/5 on Command of Textual Evidence, and 0/2 on Central Ideas and Details. After learning and applying the iCARE strategy, he is now regularly getting these question types correct in session and practice, which is a strong indicator that his approach is becoming more consistent and effective._x000a__x000a_More broadly, Heitor has been increasingly confident in how he approaches passages. He is slowing down when needed, identifying what the question is asking more precisely, and making more deliberate decisions when eliminating answer choices. This kind of shift in process is exactly what we want to see at this stage of the program._x000a__x000a_On the Math side, we will need to continue building across all major areas. At this point, the focus will be on strengthening both foundational skills and consistency under timed conditions so that his performance becomes more reliable across the full section._x000a__x000a_It's also important to keep in mind that score increases are not always immediate or linear. As Heitor continues to apply new strategies and refine his approach, we may see some fluctuation in practice test results, which is a normal part of the process._x000a__x000a_Looking ahead, I've asked Heitor to complete a full-length practice test (a different version, not 1SD) before our next session on April 12. Taking this test under realistic conditions will give us valuable data to guide our next phase of preparation._x000a__x000a_Given Heitor's goal of reaching a 1400 by the June 6 SAT, I recommend increasing to two 60-minute sessions per week through the test date, along with at least one hour of targeted homework per week. This will allow us to continue reinforcing Reading/Writing gains while dedicating sufficient time to improving Math, which will be critical for reaching his overall score goal. An additional email detailing work to be done before our next session will be sent soon._x000a__x000a_Important: I wanted to share a quick update regarding scheduling. Due to a recent platform change, Bright Horizons families are unable to book sessions directly with me. Though this may change, I will now be coordinating and scheduling sessions on my end. I'll ensure we continue meeting at consistent times that work well for your schedule, and I'm happy to adjust as needed. Just let me know your availability or any changes, and I'll take care of the rest._x000a__x000a_If scheduling does not allow for additional sessions, maintaining at least one consistent session per week with dedicated homework will still support progress, but a higher weekly time investment will give us a stronger chance of reaching his target score. _x000a__x000a_If you'd like to continue working together toward these goals, you can redeem additional credits through your Bright Horizons portal. After redeeming the credits, you'll receive an email from Revolution Prep with instructions for adding the hours to Heitor's account._x000a__x000a_I've really enjoyed working with Heitor. He's been engaged, thoughtful, and clearly putting in the effort to improve. Please feel free to reach out if you have any questions or would like to talk through the plan in more detail. I'd be happy to schedule a quick call if that would be helpful._x000a__x000a_Best regards,_x000a_Zach_x000a__x000a_Zach M._x000a_zach.mcfatridge@revolutionprep.com_x000a_+17572987511"/>
    <n v="5"/>
  </r>
  <r>
    <n v="11008367"/>
    <d v="2026-03-24T00:00:00"/>
    <x v="31"/>
    <s v="Team De Groot"/>
    <n v="99059"/>
    <s v="Maya Ben Ari"/>
    <s v="Greetings Maya and Ehud, _x000a__x000a_Maya brings a genuine sense of curiosity and engagement to each session, making the learning process both enjoyable and productive. Her willingness to explore new ideas and stay engaged throughout problem-solving has contributed to steady academic growth. The reflections below highlight her progress and the areas that will continue supporting her development._x000a__x000a_She has shown strong ability to grasp new concepts and translate them into application, building reliable patterns through repetition and practice. Her work with linear equations and SAT math fundamentals reflects increasing confidence, and she is becoming more comfortable applying exponential models, including growth, decay, and half-life scenarios. Maya has also demonstrated growing familiarity with transitioning between exponential and logarithmic forms, strengthening her conceptual understanding across representations._x000a__x000a_Additionally, she is developing effective problem-solving habits by integrating theory, structured work, and tools such as Desmos to support her reasoning. Her ability to apply foundational skills to more advanced math topics continues to expand, reflecting both adaptability and increasing mathematical awareness._x000a__x000a_Looking ahead, I recommend we keep the same velocity of meeting once a week for 60 minutes. This will allow us to strengthen her ability to track and organize operational steps, improving overall computational accuracy. Continued focus on algebraic reasoning and recall will support more efficient problem-solving, while reinforcing her ability to solve for variables across different representations. Building confidence and consistency will remain a priority, alongside developing a clearer understanding of variable relationships. As we progress, beginning early SAT-focused preparation would also be a strong transition to support future exam readiness._x000a__x000a_Please let me know if you have any questions or if there are any adjustments you would like to make to our plan. Iâ€™m also able to schedule a time to talk by phone if that would be helpful. I am happy to support Maya on her continued academic journey._x000a__x000a_Best,_x000a_Preston P._x000a_preston.peoples@revolutionprep.com_x000a_+19293709722"/>
    <n v="3"/>
  </r>
  <r>
    <n v="11008377"/>
    <d v="2026-03-24T00:00:00"/>
    <x v="31"/>
    <s v="Team De Groot"/>
    <n v="99012"/>
    <s v="Maya Grover"/>
    <s v="Hi Maya and Kristie,_x000a__x000a_Apologies the last email was a mis-send.  _x000a__x000a_Working with Maya has been a truly enjoyable experience, as she brings a natural sense of curiosity and openness to each session. Her willingness to explore unfamiliar concepts and lean into the learning process has made her progress both meaningful and rewarding to support. The reflections below highlight her development during our time working together._x000a__x000a_She demonstrated strong engagement with SAT strategies, particularly in Words in Context and transition-based questions, where she learned to identify and apply key patterns with increasing confidence. Maya showed a thoughtful approach to Rhetorical Synthesis, becoming more intentional in how she evaluates structure and purpose within passages. In Math, she built a solid foundation through the introduction and application of core Theory and Desmos strategies, gradually extending these fundamentals into more advanced problem types._x000a__x000a_A notable strength in her growth has been her ability to ask clarifying questions and adapt strategies to fit her own thinking style, which supported stronger recall and application. As her algebraic reasoning developed, she became more comfortable navigating multi-step problems and making logical deductions._x000a__x000a_Looking ahead, as Maya takes a break, I recommend considering summer SAT preparation as a natural next step. A structure of 60â€“90 minute sessions at least once a week would allow her to continue building a strong foundation in a lower-pressure setting, giving her the space to refine strategies, strengthen core skills, and approach the exam with greater confidence. This approach would position her well to return with momentum and clarity._x000a__x000a_Please let me know if you have any questions or if there are any adjustments you would like to make to our plan. Iâ€™m also able to schedule a time to talk by phone if that would be helpful. I am happy to support Maya on her continued academic journey._x000a__x000a_Best,_x000a_Preston P._x000a_preston.peoples@revolutionprep.com_x000a_+19293709722"/>
    <n v="3"/>
  </r>
  <r>
    <n v="11008398"/>
    <d v="2026-03-24T00:00:00"/>
    <x v="29"/>
    <s v="Team Plamondon"/>
    <n v="84724"/>
    <s v="Juliette Badeaux"/>
    <s v="Hi JenÃ©,_x000a_It's been a pleasure working with Juliette for the last few months. As you know, it's been hard to fit work in with her tennis schedule, but we've still managed to cover a lot for the time we've had. With her test coming up in a few weeks, I wanted to give you an update on our progress and make sure we have plans laid out moving forward._x000a__x000a_Our time has continued to be focused on the ACT. In English, we've worked on the various grammar rules regarding punctuation, verbs, and pronouns. Being able to break down the parts of the sentence has improved her ability to identify and classify clauses, although she still needs practice to perfect it. We made similar progress on the words in context problems. She did a good job picking up how to identify the key context clues and use them to guide her answer. My only concern was how long she spent doing so, but I think with practice, she'll become more confident doing them more quickly._x000a__x000a_In the science section, we've focused on finding the key concepts in each question and matching that with the appropriate info in the passage or data to find the answer. Along with this, we've been working on reading data from charts and graphs and even connecting multiple graphs together. This technique has improved her pace, and I think she's consistently getting closer to 35 of the 40 questions in time rather than 25 or 30. She still has some way to go before she's getting through the full section without having to rush on any of the problems, but she's getting closer. _x000a__x000a_Finally, we've put some work into the math section. There was a little overlap with her precalc class in solving logarithms, and she got mostly comfortable with the concept of using them to solve for the exponent. It's still difficult when the exponent is negative or fractional, but she got the basics down as well as some of the properties of logarithms. We also reviewed some of the more fundamental topics of solving and interpreting linear equations and systems of equations. _x000a__x000a_We haven't put much time into the reading section, given that it was her strongest section on the practice test, but I'll probably spend the last session we have on the 7th on the section, given that the practice scores have not translated to the real thing in the past. I think she knows how to answer them, but needs to have a better mentality on test day to make sure she doesn't forget what she's doing. _x000a__x000a_Given her practice scores, I think we're hoping she can score at least in the mid-20s. I doubt she'll hit her ultimate goal of 30 on this test, but her English and math sections especially look like they'll go a lot better this time and bring that score up. _x000a__x000a_Juliette currently has another five and a half hours on her account. I'd be happy to help her with precalc if she wants it as the class wraps up and she has to review for finals. There should be plenty of overlap with the ACT math, so I think it'd be a great use of our time. Otherwise, we should try to keep meeting as consistently as we can, hopefully at least once per week, over the summer to continue improving her ACT skills. The hours on her account should last through mid-May if you schedule them out now. If you want to purchase more hours to get through the rest of the season, you can use this link or reach out to Juliette's advisor: https://my.revolutionprep.com/s/NXxLOW86ef._x000a__x000a_If you've got any questions, please let me know!_x000a__x000a__x000a_Andrew B._x000a_andrew.brown@revolutionprep.com_x000a_+13176650121"/>
    <n v="4"/>
  </r>
  <r>
    <n v="11008409"/>
    <d v="2026-03-24T00:00:00"/>
    <x v="23"/>
    <s v="Team St. Marie"/>
    <n v="75747"/>
    <s v="Logan Sarza"/>
    <s v="Hi Veronica and Logan,_x000a__x000a_I hope your week is off to a great start and yesterday's volleyball game went well! I just wanted to reach out to send the latest update on Logan's progress. Logan has been hard at work covering beyond what he has covered in class. We've discussed topics such as heredity, cell cycle, and Meiosis. We have also covered some strategies that will help in the AP exam.  In future sessions, we will begin to focus more on previous topics and questions in order to give Logan a review in those areas. _x000a__x000a_At this moment, our final session is scheduled for April 6th. I would recommend continuing with tutoring once a week leading up to the AP exam. Time is extremely tight right now so if you are unable to find time let me know and I'll do my best to work something out that works for the both of us._x000a__x000a_As always, if you have any questions, comments, or concerns, please do not hesitate to reach out. Thank you!_x000a__x000a_Matthew W._x000a_matthew.wert@revolutionprep.com_x000a_+15708998646"/>
    <n v="3"/>
  </r>
  <r>
    <n v="11008423"/>
    <d v="2026-03-24T00:00:00"/>
    <x v="3"/>
    <s v="Team De Groot"/>
    <n v="81662"/>
    <s v="Desmond Kim"/>
    <s v="Hi team Desmond! _x000a__x000a_I hope your spring is going well! I wanted to reach out with a progress update since we're about to hit Spring Break. It's been awesome working with your team for the last few months. Here's what we've been up to:_x000a__x000a_Desmond is progressing really well with developing his algebra skills! We have been especially focused in recent months on developing linear models including slope, slope-intercept form, graphing, and linear inequalities. Desmond has a deeply keen mathematical intuition! For instance, when working on writing equations, he can often intuit what the answer for a given relationship is without writing down the algebra. This is pretty impressive, but it can also lead to some difficulty if Desmond forgets to practice a specific algebra skill when he is so confident with the concept._x000a__x000a_We're working on being very consistent with our mathematical algorithms. I ask Desmond to walk me through the general process for solving a question for each homework at the beginning of every session in order to reinforce the idea that practicing the algorithm is just as important as knowing it. _x000a__x000a_I believe our velocity is effective right now, meeting twice a week consistently for one hour each time allows us to stay on top of Desmond's homework, which at this time seems to be an effective method for keeping Desmond on top of the concepts as well as his work for class._x000a__x000a_Please let me know if there is anything that you would like to do to make any adjustments to our plans. I'm happy to meet via phone or Zoom as needed, as well._x000a__x000a_Best,_x000a__x000a_Elliot E._x000a_elliot.emadian@revolutionprep.com_x000a_+15409682458"/>
    <n v="3"/>
  </r>
  <r>
    <n v="11008778"/>
    <d v="2026-03-25T00:00:00"/>
    <x v="33"/>
    <s v="Team Haase-Alvey"/>
    <n v="101831"/>
    <s v="Haley Higgins"/>
    <s v="Dear Angela,_x000a_It has been great working with you and Haley over the past few weeks. As we prepare for Haley's official SAT, I wanted to share what weâ€™ve been working on so far and what to expect._x000a__x000a_Haley and I have reviewed solving difficult math problems efficiently on the Desmos calculator, identifying the subject for proper subject-verb agreement, and efficiently identifying two independent clauses for punctuation problems. We also discussed managing the allotted time better to give the best chance at answering the faster problems on each harder module. Their growth in reducing simple mistakes is evident from the most recent practice test score of 1240, which is a 20 point increase; Haley still made quite a few small mistakes, so further reducing those would result in a larger score increase._x000a__x000a_While a specific score isnâ€™t guaranteed, Haley has been diligent in working toward their goal of achieving 1300+ for Georgetown admission. Specifically, Haleyâ€™s more efficient approach to Standard English Convention problem greatly improved, and we discussed how she should ensure she has enough time to answer them because they are simpler than long Information and Ideas passages. _x000a__x000a_I am looking forward to hearing how Haley performs on this test. Looking ahead, I recommend adding at least one additional test date later this spring or summer and adding one 60-minute session per week from mid-April (after she receives the official scores from this test) through the test date she chooses. This would give us an opportunity to continue working on consistently reducing simple mistakes, overall time management, and answering the most difficult problems in each section to give Haley the best chance of achieving her goal. We briefly discussed the deadline for Georgetownâ€™s required 1300+, and Haley mentioned her signing date is this November._x000a__x000a_Please let me know if you have any questions or if there are any adjustments you would like to make to our plan. Iâ€™m also able to schedule a time to talk by phone if that would be helpful. It is a pleasure working with Haley, and I would be happy to support Haley in their continued academic journey._x000a__x000a_Cheers,_x000a_Zack R._x000a_zack.robertson@revolutionprep.com_x000a_+15098598579"/>
    <n v="4"/>
  </r>
  <r>
    <n v="11008780"/>
    <d v="2026-03-25T00:00:00"/>
    <x v="33"/>
    <s v="Team Haase-Alvey"/>
    <n v="90706"/>
    <s v="Robert Reeser"/>
    <s v="Hi Pam,_x000a_I hope you are having a great start to spring. It has been great working with you and Robert over the past couple of months. I wanted to touch base to share some of the progress weâ€™ve made so far and share my thoughts on the plan moving forward._x000a__x000a_I have seen improvements in Robert's use of integration rules, finding implicit derivatives, and writing initial equations for word problems to then take either the derivative or integral based on the question._x000a__x000a_Since Robert is achieving their goals, I recommend we continue with our one 60 minute class per week as needed before any quiz or test._x000a__x000a_Please let me know if you have any questions or if there are any adjustments you would like to make to our plan. Iâ€™m happy to schedule a time to talk by phone if that would be helpful. It is a pleasure working with you both, and I look forward to supporting Robert in their continued academic journey._x000a__x000a_Cheers,_x000a_Zack R._x000a_zack.robertson@revolutionprep.com_x000a_+15098598579"/>
    <n v="3"/>
  </r>
  <r>
    <n v="11008803"/>
    <d v="2026-03-25T00:00:00"/>
    <x v="19"/>
    <s v="Team De Groot"/>
    <n v="92389"/>
    <s v="Henry Siegel"/>
    <s v="Hi Karen,_x000a__x000a_Happy Spring! I hope all is well. Below is a comprehensive update on Henryâ€™s SAT prep followed by my recommendations for the future. _x000a__x000a_I did want to confirm, is Henry definitely going to take the May 2nd and June 6th SAT test dates? He said he thought yes, but I wanted to check with you. There are already Sunday sessions scheduled through May 31st. _x000a__x000a_Also, did Henry get his SAT score back? _x000a__x000a_Henry has been positive and productive in tutoring sessions as usual! Going into the March test, we worked heavily on Standard English Conventions, Algebra, and Quadratics. Since we restarted tutoring, weâ€™ve been doing Geometry, Rewriting Equations, and overall math review. _x000a__x000a_Henryâ€™s most recent practice test was taken in early/mid February â€” the score was 1370, with the Reading/Writing at 700 and the Math at 670. This is a very solid score and shows real progress overall. Our goal in this next stage is to help Henry be confident with the harder and hardest iterations of various problems, work on rarer question types, and to keep analyzing and improving the strategies so they work specifically for Henry. _x000a__x000a_The current pace of 1.5 hours a week is a good start but I would recommend increasing to three or two hours a week given Henryâ€™s goal score of scoring in the 1400s. It is challenging for us to have enough time cover all of the topics needed as we often need to work on one question type over multiple sessions. Furthermore, to hit a 1450 is a different process than hitting a 1350 or a 1400 and requires a lot of time. _x000a__x000a_One former area of growth we should keep an eye on is homework completion after every session and practice tests every 2-3 weeks. He has been doing well  with completing homework most recently but itâ€™ll be vital that he stay consistent into the May and June tests. _x000a__x000a_Thanks for reading! Iâ€™d be happy to discuss any of this further on the phone if youâ€™d like. Itâ€™s a pleasure to work with you both and I look forward to continuing to help Henry work toward his goals. _x000a__x000a_Have a great rest of your week!_x000a__x000a_Best,_x000a__x000a_Daniel Severanceâ€¨Professional Tutor, Revolution Prepâ€¨daniel.severance@revolutionprep.com | www.revolutionprep.comâ€¨Customer Service: 877-738-7737 | Direct Line: 269-303-9396â€¨Better Results. Less Stress."/>
    <n v="4"/>
  </r>
  <r>
    <n v="11008811"/>
    <d v="2026-03-25T00:00:00"/>
    <x v="19"/>
    <s v="Team De Groot"/>
    <n v="98085"/>
    <s v="Riley DeFusco"/>
    <s v="Hi Bryn,_x000a__x000a_Happy Spring! I hope all is well. Below is a comprehensive update on Rileyâ€™s ACT prep followed by my recommendations for the future. _x000a__x000a_Thus far, weâ€™ve worked on wide range of topics, including Quadratics, using Desmos, Words in Context, Exponents, Percentages, Probability, Geometry, Law of Sines/Law of Cosines, Purpose Reading questions, the MAPS Math strategy, Patterns Math questions, and more. Riley is of course very focused and driven. With that said, one of her biggest opportunities is to slow down and think about how to approach a question before jumping into the answers. We are trying to set habits for every question type and to make the strategies work for her. Her most recent practice test was taken just a couple days ago and scored at a 34! English 36, Math 32, Reading 33. She tied her highest practice test Math score at a 32 (and Math has been our main priority so far), which we will call a win because she just took a two week break from tutoring._x000a__x000a_Overall, weâ€™ve gotten a good amount of hours in, but our pace of tutoring has been irregular. That would be one of the only things we can still improve on to make sure Riley is set up for success. She needs time to work on the wide range of material with enough repetition, which is especially true on the very diverse ACT Math section. I recommend we meet for 2.5 hours every week going into the April 11th ACT if at all possible, especially considering that Rileyâ€™s goal score is high. It is also generally a good idea to add 1-2 extra hours the week or so before the April 11th test. _x000a__x000a_Going forward, Iâ€™d like to see Riley complete one more practice test before the April 11th ACT. As always, consistent homework completion will be vital._x000a__x000a_I do also believe that Riley can keep improving into the June and/or July ACT test dates. _x000a__x000a_Thanks for reading! Iâ€™d be happy to discuss any of this further on the phone if youâ€™d like. Itâ€™s been a pleasure working with you both and I look forward to continuing to help Riley work toward her goals. _x000a__x000a_Have a great rest of your week!_x000a__x000a_Best,_x000a__x000a_Daniel Severanceâ€¨Professional Tutor, Revolution Prepâ€¨daniel.severance@revolutionprep.com | www.revolutionprep.comâ€¨Customer Service: 877-738-7737 | Direct Line: 269-303-9396â€¨Better Results. Less Stress."/>
    <n v="4"/>
  </r>
  <r>
    <n v="11008839"/>
    <d v="2026-03-25T00:00:00"/>
    <x v="31"/>
    <s v="Team De Groot"/>
    <n v="91918"/>
    <s v="Nicholas Proudlove"/>
    <s v="Hi Nick and Sascha,_x000a__x000a_Nick brings a steady confidence and analytical presence to each session, allowing him to approach problems with clarity and intention. His ability to trust his reasoning and follow through on his decisions has made his progress both consistent and impactful. The reflections below highlight his development and the areas that will continue supporting his advancement._x000a__x000a_He has shown strong growth in applying a structured approach to problem-solving, effectively using theory, scratch paper, and Desmos across a range of topics, including percent applications, probability, ratios, and interval-based reasoning. His work with one-variable and two-variable data has become more precise, particularly in statistical inference, where he is developing stronger interpretation and decision-making skills._x000a__x000a_Nick has also refined his approach to multi-step problems, improving both efficiency and accuracy through better organization of his work. His continued practice with geometry strategies and scratch paper modeling reflects growing discipline in setup and execution. In advanced math, he has built confidence solving systems of equations, identifying solutions, and working with equivalent expressions. Overall, his ability to apply strategies across varied contexts demonstrates increasing control and adaptability._x000a__x000a_Looking ahead, as we approach the May and summer exams â€” along with the release of his March scores â€” I recommend we keep our current velocity of meeting for at least 60 minutes once a week. This will allow us to focus on meeting or exceeding his target score while reinforcing core problem-solving foundations and advancing his work in higher-level math concepts. Continued development of Conventions of Standard English and refinement of reading strategies, particularly through stronger annotation and text connections, will support balanced growth across sections. As his March results become available, we can also make targeted adjustments to ensure his preparation remains aligned with his performance data._x000a__x000a_Please let me know if you have any questions or if there are any adjustments you would like to make to our plan. Iâ€™m also able to schedule a time to talk by phone if that would be helpful. I am happy to support Nick on his continued academic journey._x000a__x000a_Best,_x000a_Preston P._x000a_preston.peoples@revolutionprep.com_x000a_+19293709722"/>
    <n v="3"/>
  </r>
  <r>
    <n v="11008844"/>
    <d v="2026-03-25T00:00:00"/>
    <x v="31"/>
    <s v="Team De Groot"/>
    <n v="97898"/>
    <s v="Ryan Reynolds"/>
    <s v="Hi Ryan and Peter,_x000a__x000a_Ryan has consistently shown a strong level of determination and reliability, even during longer sessions and demanding days. He approaches each meeting with a readiness to engage and a willingness to push through challenging material, which has made his progress both steady and meaningful. The reflections below highlight his development as he completed his SAT preparation._x000a__x000a_He built a solid foundation by first understanding core fundamentals and then extending them into more advanced applications. In Math, Ryan demonstrated growth in applying theory and Desmos to solve systems of equations and inequalities, while also refining his scratch paper strategies for clearer and more efficient problem-solving. His work in geometry â€” including area, volume, and perimeter â€” reflected improved organization and execution._x000a__x000a_In English, he developed stronger awareness of sentence-level conventions, applying strategies for verbs, pronouns, misplaced modifiers, and punctuation with increasing accuracy. His Reading approach also evolved, as he applied â€œReading with a Purposeâ€ strategies across key question types, including Command of Evidence, Text Structure and Purpose, inference, and cross-text connections. His use of annotation and highlighting became more intentional, supporting stronger comprehension and answer selection._x000a__x000a_Looking ahead, as we anticipate the release of his March exam scores, it will be exciting to see how his effort and preparation translate into results. It has been a pleasure supporting Ryan throughout this process. As he transitions into his freshman year, if he decides to sit for a future exam or would like support in his math coursework, I would be glad to assist. Wishing him continued success in this next chapter._x000a__x000a_Please let me know if you have any questions or if there are any adjustments you would like to make to our plan. Iâ€™m also able to schedule a time to talk by phone if that would be helpful. I am happy to support Ryan on his continued academic journey._x000a__x000a_Best,_x000a_Preston P._x000a_preston.peoples@revolutionprep.com_x000a_+19293709722"/>
    <n v="2"/>
  </r>
  <r>
    <n v="11008845"/>
    <d v="2026-03-25T00:00:00"/>
    <x v="31"/>
    <s v="Team De Groot"/>
    <n v="92673"/>
    <s v="Eve Handfus"/>
    <s v="Hi Eve and Janine,_x000a__x000a_Eve approaches each session with intention and a clear goal of leaving stronger than she started, which has made her progress both consistent and purposeful. Her commitment to identifying gaps and actively working through them creates a highly productive learning environment. The reflections below highlight her development and the areas that will continue supporting her growth._x000a__x000a_She has made strong strides in refining her understanding of Conventions of Standard English, particularly with punctuation and sentence clarity. In Math, Eve has developed a more structured approach to problem-solving by consistently applying theory, scratch paper, and Desmos. She is becoming more confident in identifying the algebra within problem-solving scenarios, especially in data-based and two-variable contexts, including statistical inference._x000a__x000a_Her work in geometry has shown notable improvement, as she now approaches area, volume, and multi-step problems with stronger organization and diagramming strategies. She is increasingly effective at breaking down geometric relationships, including lines, angles, triangles, and right-triangle trigonometry, while also solving for constants within more advanced contexts. Her use of scratch paper to model and visualize problems continues to support accuracy and clarity._x000a__x000a_In Reading, Eve has begun applying â€œReading with a Purposeâ€ strategies, particularly for inference and cross-text connection questions, using annotation to guide her thinking more effectively. This foundation positions her well as we expand into Command of Evidence, both textual and quantitative._x000a__x000a_Looking ahead, as we approach the March exam and prepare for the May and summer exams, I recommend we keep our current velocity of meeting for at least 60 minutes once a week. This will allow us to focus on meeting or exceeding her target score while continuing to refine her application of â€œReading with a Purposeâ€ strategies. Strengthening her geometry skills through continued diagramming and structured problem-solving will further improve consistency, while ongoing focus on confidence and execution will help translate her preparation into strong performance across sections._x000a__x000a_Please let me know if you have any questions or if there are any adjustments you would like to make to our plan. Iâ€™m also able to schedule a time to talk by phone if that would be helpful. I am happy to support Eve on her continued academic journey._x000a__x000a_Best,_x000a_Preston P._x000a_preston.peoples@revolutionprep.com_x000a_+19293709722"/>
    <n v="3"/>
  </r>
  <r>
    <n v="11008856"/>
    <d v="2026-03-25T00:00:00"/>
    <x v="31"/>
    <s v="Team De Groot"/>
    <n v="97151"/>
    <s v="Josceline White"/>
    <s v="Hi Josceline and Maryna,_x000a__x000a_Josceline brings a strong sense of curiosity and determination to each session, consistently working to understand and resolve unfamiliar concepts. Her willingness to engage with challenging material and ask thoughtful questions has supported steady and meaningful progress. The reflections below highlight her development and the areas that will continue to support her growth._x000a__x000a_She has built a solid foundation in SAT Math through the introduction and continued application of Theory and Desmos strategies, showing increasing comfort applying these fundamentals across a range of problem types. Her work with advanced math reflects growing flexibility, as she begins to transfer foundational skills into more complex scenarios._x000a__x000a_In Reading and Writing, Josceline has developed stronger awareness of passage structure and purpose. She has made progress applying â€œReading with a Purposeâ€ strategies, particularly with Command of Evidence (CID) and Text Structure and Purpose (TSP) questions. Her continued work with inference and cross-text connections demonstrates improving comprehension and strategic thinking. Additionally, her introduction to Rhetorical Synthesis has expanded her ability to evaluate and organize information effectively._x000a__x000a_Looking ahead, as we prepare for the May and summer exams, I recommend we keep our current velocity of meeting for at least 60 minutes once a week. This will allow us to focus on meeting or exceeding her score goals while strengthening her application of core fundamentals across both Math and Reading. Continued development of annotation and passage analysis skills will support greater efficiency and accuracy. In Math, reinforcing the use of theory, scratch paper, and Desmos â€” particularly in geometry and multi-step problem-solving â€” will improve consistency. Building overall efficacy will remain a priority, as increased confidence will naturally elevate her performance across sections._x000a__x000a_Please let me know if you have any questions or if there are any adjustments you would like to make to our plan. Iâ€™m also able to schedule a time to talk by phone if that would be helpful. I am happy to support Josceline on her continued academic journey._x000a__x000a_Best,_x000a_Preston P._x000a_preston.peoples@revolutionprep.com_x000a_+19293709722"/>
    <n v="3"/>
  </r>
  <r>
    <n v="11008862"/>
    <d v="2026-03-25T00:00:00"/>
    <x v="34"/>
    <s v="Team De Groot"/>
    <n v="82658"/>
    <s v="Marley Gordon"/>
    <s v="Dear Porsche,_x000a__x000a_I hope you are doing well! I wanted to share an update on Marleyâ€™s progress and how things have been going in our sessions._x000a__x000a_Progress &amp;amp; Recent Focus:_x000a_Marley and I have been working through a range of Algebra topics, and he has been keeping up very well with his class. Recently, we have covered:_x000a_â€“ Adding and subtracting rational expressions_x000a_â€“ Graphing rational expressions (including vertical/horizontal asymptotes and intercepts)_x000a_â€“ Properties of exponents_x000a_â€“ Simplifying radical expressions_x000a_â€“ Solving equations involving radicals_x000a_â€“ Solving exponential equations using logarithms_x000a_â€“ Logarithmic form, change of base, and properties of logarithms_x000a__x000a_We have been able to work through a variety of practice problems, including more challenging and less common scenarios, which has helped strengthen his understanding._x000a__x000a_Positives:_x000a_Marley is doing a great job overall. He comes to sessions prepared and has a strong sense of what is being covered in class. With a bit of review or clarification, he is able to quickly grasp new concepts and apply them effectively. He also does well working through more difficult problems and applying formulas and rules correctly._x000a__x000a_Areas for Continued Growth:_x000a_At this stage, continued review and repetition will be key to maintaining consistency, especially as topics build on one another. Reinforcing accuracy and confidence with multi-step problemsâ€”particularly with logarithms and radical equationsâ€”will help him continue performing at a high level._x000a__x000a_Recommendation for Velocity:_x000a_We are currently meeting once per week, and this has been a great pace for Marley. It allows him to stay prepared for class and reinforce concepts as they come up. I recommend continuing at this rate for now, with the option to increase sessions as we approach finals if additional review is needed._x000a__x000a_Academic Focus Moving Forward:_x000a_â€“ Strengthening understanding of logarithms and exponential equations_x000a_â€“ Continued practice with radicals and rational expressions_x000a_â€“ Reinforcing multi-step problem solving and accuracy_x000a_â€“ Preparing for upcoming assessments and future cumulative exams_x000a__x000a_Marley has been doing an excellent job, and Iâ€™m confident he will continue to succeed with consistent effort. Please feel free to reach out if you have any questions or would like to discuss anything further._x000a__x000a_Best,_x000a_Jose F._x000a_jose.falconi@revolutionprep.com_x000a_+1 (209) 261-5048"/>
    <n v="2"/>
  </r>
  <r>
    <n v="11008879"/>
    <d v="2026-03-25T00:00:00"/>
    <x v="31"/>
    <s v="Team De Groot"/>
    <n v="98472"/>
    <s v="Madeline Carl"/>
    <s v="Hi Maddy and Glenn,_x000a__x000a_Maddy brings a strong sense of pride and accountability to her work, approaching each session with focus and a clear commitment to improving areas that challenge her. Her willingness to stay engaged through difficulty and work toward true understanding has been a key driver of her progress. The reflections below highlight her development and the areas that will continue supporting her growth._x000a__x000a_She has made meaningful strides in the Reading and Writing sections, particularly through her work with Rhetorical Synthesis, where she effectively uses structured strategies like â€œthe listâ€ to organize and evaluate information. Her application of Words in Context strategies has become more precise, and she has built a solid foundation in â€œReading with a Purpose,â€ especially for Command of Evidence and Text Structure and Purpose questions. Her annotation skills are becoming more intentional, helping her better track passage flow and question alignment._x000a__x000a_In English, Maddy has strengthened her understanding of Conventions of Standard English, including misplaced modifiers, pronouns, and verb usage, while also building familiarity with core punctuation rules and their application. In Math, she has shown growth applying Theory and Desmos strategies to advanced problems, working through medium- and higher-difficulty questions with increasing structure and persistence. Her ability to stay engaged through complex problem-solving continues to improve both accuracy and confidence._x000a__x000a_Looking ahead, as we approach the May and summer exams, I recommend we keep our current velocity of meeting for at least 60 minutes once a week. This will allow us to focus on meeting or exceeding her target score while continuing to strengthen her math skills, particularly as we move deeper into problem-solving and geometry-based questions. Refining her annotation process and ability to follow passage structure will further support reading accuracy. Continued emphasis on building testing efficacy and confidence will help ensure her preparation translates into consistent performance across all sections._x000a__x000a_Please let me know if you have any questions or if there are any adjustments you would like to make to our plan. Iâ€™m also able to schedule a time to talk by phone if that would be helpful. I am happy to support Maddy on her continued academic journey._x000a__x000a_Best,_x000a_Preston P._x000a_preston.peoples@revolutionprep.com_x000a_+19293709722"/>
    <n v="3"/>
  </r>
  <r>
    <n v="11008880"/>
    <d v="2026-03-25T00:00:00"/>
    <x v="31"/>
    <s v="Team De Groot"/>
    <n v="93996"/>
    <s v="Margaret Milinowicz"/>
    <s v="Hi Maggie and Anthony,_x000a__x000a_Maggie brings a proactive and driven energy to each session, approaching her work with enthusiasm and a strong willingness to engage. Her â€œgo-getterâ€ mindset makes the learning process both productive and enjoyable, and it has played a key role in her continued progress. The reflections below highlight her development and the areas that will support her next steps._x000a__x000a_She has built a well-rounded foundation across SAT Math, showing growth in general problem-solving as well as in one- and two-variable data analysis. Her introduction to measures of central tendency and statistical inference has strengthened her ability to interpret and apply data-based concepts. Maggie has also developed greater flexibility in using theory, scratch paper, and Desmos, particularly when solving for constants and working through algebraic structures._x000a__x000a_Her geometry work reflects steady improvement, with increased confidence across topics such as area, volume, surface area, lines, angles, triangles, and circles. She is becoming more organized in her setup and execution, especially when using diagrams to support multi-step reasoning. In Reading and Writing, Maggie has refined her approach to rhetorical synthesis and transitions, while also strengthening her ability to annotate text, identify logical connections, and support inferences with evidence. Her growing awareness of variable relationships in Math further supports her algebraic reasoning and overall problem-solving ability._x000a__x000a_Looking ahead, as we anticipate the release of her March exam scores this week and prepare for the May and summer exams, I recommend we keep our current velocity of meeting for at least 90 minutes a week. If her goal score has already been met, we can adjust accordingly; if not, this structure will allow us to continue working toward meeting or exceeding her target. This time will also support further development of her algebraic reasoning and deductive thinking. Moving forward, refining strategy recall and addressing any remaining areas identified from her score results will help ensure continued progress and consistency._x000a__x000a_Please let me know if you have any questions or if there are any adjustments you would like to make to our plan. Iâ€™m also able to schedule a time to talk by phone if that would be helpful. I am happy to support Maggie on her continued academic journey._x000a__x000a_Best,_x000a_Preston P._x000a_preston.peoples@revolutionprep.com_x000a_+19293709722"/>
    <n v="3"/>
  </r>
  <r>
    <n v="11008891"/>
    <d v="2026-03-25T00:00:00"/>
    <x v="31"/>
    <s v="Team De Groot"/>
    <n v="94941"/>
    <s v="Nate Leddy"/>
    <s v="Hi Nate and Cheryl,_x000a__x000a_Nate brings a high level of preparation and ownership to each session, consistently showing up ready to engage and demonstrate his understanding. His tenacity and willingness to work through challenging material have made his progress both noticeable and well-earned. The reflections below highlight his development and the areas that will continue supporting his growth._x000a__x000a_He has strengthened his ability to apply foundational math concepts to more advanced problem types, showing improved structure through consistent use of scratch paper. His approach to algebra and advanced math has become more strategic, particularly as he refines multi-step problem-solving using established methods. Nate is developing greater control when navigating medium- to higher-difficulty problems, demonstrating stronger reasoning and execution._x000a__x000a_In English, he has continued to refine his strategy application across question types, with particular focus on â€œReading with a Purposeâ€ and Words in Context. His work with Craft and Structure questions shows improved identification and application of the appropriate approach, and his ability to carry strategies across mixed sections reflects growing adaptability. Overall, his increasing command of both math and verbal strategies supports more consistent performance._x000a__x000a_Looking ahead, as we anticipate the release of his March exam scores this week and potentially prepare for the May and summer exams, I recommend we keep our current velocity of meeting for at least 60 minutes once a week. This will allow us to continue refining his use of strategies across both sections while working through more higher-difficulty problems. Strengthening his reasoning and deduction skills will remain a key focus, along with making targeted adjustments based on his score results to ensure continued progress._x000a__x000a_Please let me know if you have any questions or if there are any adjustments you would like to make to our plan. Iâ€™m also able to schedule a time to talk by phone if that would be helpful. I am happy to support Nate on his continued academic journey._x000a__x000a_Best,_x000a_Preston P._x000a_preston.peoples@revolutionprep.com_x000a_+19293709722"/>
    <n v="3"/>
  </r>
  <r>
    <n v="11008892"/>
    <d v="2026-03-25T00:00:00"/>
    <x v="31"/>
    <s v="Team De Groot"/>
    <n v="91996"/>
    <s v="Zach Jurus"/>
    <s v="Hi Zach and Jon,_x000a__x000a_Zach brings a calm, curious approach to each session, taking the time to understand strategies and shape them into something that works naturally for him. His openness to learning and refining his approach has made his development both steady and rewarding to support. The reflections below highlight his progress and the areas that will continue strengthening his performance._x000a__x000a_He has made clear progress in Conventions of Standard English, particularly with punctuation, where he now applies structured steps to evaluate and select correct answers with greater consistency. His introduction to â€œReading with a Purposeâ€ has translated well across key question types, including Command of Evidence, Text Structure and Purpose, inference, and cross-text connections, with improving annotation habits supporting his comprehension._x000a__x000a_In Math, Zach has developed stronger application of foundational concepts to more advanced problems, including solving systems with two variables and working with constants. His geometry skills continue to build, especially in areas such as area, volume, perimeter, and right-triangle trigonometry. He is becoming more intentional in using scratch paper and reference tools, as well as recognizing when to leverage Desmos effectively. These shifts reflect growing structure in both setup and execution._x000a__x000a_Looking ahead, as we prepare for the May and summer exams, I recommend we keep our current velocity of meeting for 60 minutes once a week. This will allow us to focus on meeting or exceeding his target score while continuing to strengthen his ability to track operations through multi-step problems. Building clearer mental organization between strategies and underlying concepts will support greater consistency. Continued refinement of â€œReading with a Purpose,â€ along with reinforcing geometry fundamentals and structured use of scratch paper and theory, will further elevate his performance across sections._x000a__x000a_Please let me know if you have any questions or if there are any adjustments you would like to make to our plan. Iâ€™m also able to schedule a time to talk by phone if that would be helpful. I am happy to support Zach on his continued academic journey._x000a__x000a_Best,_x000a_Preston P._x000a_preston.peoples@revolutionprep.com_x000a_+19293709722"/>
    <n v="3"/>
  </r>
  <r>
    <n v="11008895"/>
    <d v="2026-03-25T00:00:00"/>
    <x v="31"/>
    <s v="Team De Groot"/>
    <n v="89637"/>
    <s v="Brady Dorfman"/>
    <s v="Hi Brady and Rachel,_x000a__x000a_Bradyâ€™s progress is a strong example of how confidence, when paired with ownership, can elevate performance. As he has grown more comfortable with the material, he has begun to take greater control of the strategies, applying them with intention rather than hesitation. This shift has made his development both noticeable and impactful. The reflections below highlight his growth and the areas that will continue supporting his advancement._x000a__x000a_He has strengthened his approach to Reading and Writing through consistent application of â€œReading with a Purposeâ€ strategies across key question types, including Command of Evidence, Text Structure and Purpose, inference, and cross-text connections. His ability to annotate and highlight with purpose has improved, allowing him to better track important details and follow the overall flow of a passage. This has led to more confident and accurate answer selection, particularly as he becomes more deliberate in how he processes information._x000a__x000a_Looking ahead, as we anticipate the release of his March exam scores this week and potentially prepare for the May and summer exams, I recommend we keep our current velocity of meeting for at least 60 minutes once a week. This will allow us to continue refining his English strategies and strengthening his command of Conventions of Standard English. In addition, dedicating time to reinforce math fundamentals and build problem-solving and geometry skills will support more balanced growth across sections. As score results become available, we can make targeted adjustments to further align his preparation with his performance._x000a__x000a_Please let me know if you have any questions or if there are any adjustments you would like to make to our plan. Iâ€™m also able to schedule a time to talk by phone if that would be helpful. I am happy to support Brady on his continued academic journey._x000a__x000a_Best,_x000a_Preston P._x000a_preston.peoples@revolutionprep.com_x000a_+19293709722"/>
    <n v="3"/>
  </r>
  <r>
    <n v="11008988"/>
    <d v="2026-03-25T00:00:00"/>
    <x v="19"/>
    <s v="Team De Groot"/>
    <n v="97185"/>
    <s v="Zay Mapp"/>
    <s v="Hi Susan and Mindy,_x000a__x000a_Happy Spring! I hope all is well. Below is a comprehensive update on what weâ€™ve been working on and progress followed by my recommendations for the future. _x000a__x000a_In 2026, Zay and I have been almost completely focused on Geometry as he feels relatively confident about this other classes. Lately, weâ€™ve been doing lines and angles, rule of 180, linear algebra, and most recently rewriting and simplifying roots as well as multiplying/dividing/adding/subtracting roots. Weâ€™ve practiced drawing out figures visually, labeling sides and angles, writing out all his steps. Itâ€™s become clear that he just needs more repetition of each concept before moving on, which is not uncommon. I encourage to him to look for patterns that repeat themselves so he can use those to his advantage. _x000a__x000a_I do want to keep encouraging Zay to try to do as much of the problem on his own. While he does need help understanding sometimes, he also tends to wait to see what I say even when he may already know how to do it. The overall goal for tutoring is always for him to be independent, and I want him to always strive for that. Weâ€™ll also work on identifying additional resources online that Zay can use to teach himself new Geometry content and get more repetition, such as Khan Academy. I want him to have some of his HW done at least sometimes before he asks me for help. _x000a__x000a_Our current pace of two hours a week is effective and Iâ€™d recommend we continue with that. Please let me know if you have questions about scheduling. _x000a__x000a_Thanks for reading! Iâ€™d be happy to discuss any of this further on the phone if youâ€™d like. Itâ€™s been a pleasure working with Zay and yourself and I look forward to continuing to help Zay work toward his goals. _x000a__x000a_Have a great week!_x000a__x000a_Best,_x000a__x000a_Daniel Severanceâ€¨Professional Tutor, Revolution Prepâ€¨daniel.severance@revolutionprep.com | www.revolutionprep.comâ€¨Customer Service: 877-738-7737 | Direct Line: 269-303-9396â€¨Better Results. Less Stress."/>
    <n v="3"/>
  </r>
  <r>
    <n v="11008993"/>
    <d v="2026-03-25T00:00:00"/>
    <x v="35"/>
    <s v="Team Haase-Alvey"/>
    <n v="100351"/>
    <s v="Olivia Cantin"/>
    <s v="Dear Melissa,_x000a__x000a_As we recently completed six hours of SAT Prep, I wanted to take a moment to share some updates about Oliviaâ€™s progress and outline our plans moving forward._x000a__x000a_Over the past month, I have seen great progress in Oliviaâ€™s application of SAT strategies and content knowledge. In particular, she has shown improvement with reading and writing topics like sentence boundaries, grammar, and words in context, as well as math topics like advanced algebra and how to use Desmos. Her practice test scores showed some improvement, going from 1070 to 1140, which is excellent._x000a__x000a_Our current short term goal for Olivia is to take practice tests regularly, to complete all SAT homework, and to continue to work on content knowledge and strategy application. We will continue working on reading topics like inferences, words in context, and text structure and purpose, as well as writing topics like sentence boundaries, transitions, and misplaced modifiers. We will also study math topics like linear functions, quadratic equations, and geometry. The overall goal remains preparing her so that she can reach her goal score on the official SAT test in May and June._x000a__x000a_Based on Oliviaâ€™s progress, I recommend continuing with one to two 60-minute SAT sessions per week. Olivia has been working hard in session and has been keeping up with her independent study work. She will need to prioritize taking Practice Tests and using SAT strategies like annotating and eliminating three. Leading up to the May test, she will be taking mostly Bluebook Practice Tests, which are closer to the official test, so we may see more fluctuation in her score. _x000a__x000a_It seems like Olivia is doing well in her classes, but if she ever needs support with academics, please donâ€™t hesitate to reach out. Once she reaches her goal score on the SAT, I would be happy to work with her on college essay writing to get ready for applications._x000a__x000a_We currently do not have any sessions scheduled. It would be great to add 10-15 more hours so we can continue sessions to maintain momentum and Oliviaâ€™s preferred session times.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 would be happy to schedule a time to talk by phone if that would be helpful. Iâ€™m looking forward to continuing to work with Olivia in these next steps of her SAT journey!_x000a__x000a_Warm regards,_x000a_Allison_x000a__x000a_allison.peck@revolutionprep.com_x000a_+19164020475"/>
    <n v="5"/>
  </r>
  <r>
    <n v="11008994"/>
    <d v="2026-03-25T00:00:00"/>
    <x v="32"/>
    <s v="Team De Groot"/>
    <n v="99849"/>
    <s v="Colin O'Connor"/>
    <s v="Dear Deandra,_x000a__x000a_I hope you're having a good week. With Colin's April 9 ACT approaching, I wanted to share a progress update and outline how I recommend we use our remaining time._x000a__x000a_Over the past several sessions, I've seen meaningful improvement in Colin's Reading, especially in his use of the iCARE strategy. He has become more consistent about first crossing out incorrect answer choices before committing to an answer, and he is now regularly getting more Reading questions correct than he was when we first started. That has been an important step forward in a section that can otherwise feel inconsistent._x000a__x000a_In English, we have also covered the major grammar rules tested on the ACT. Colin has shown that he can apply many of these rules in session, but the next step is making them more automatic through regular homework and repetition outside of session. That piece will be important if we want his English score to move up in a reliable way under timed conditions._x000a__x000a_Based on his most recent practice ACT, our best opportunities for improvement before April 9 are in Reading, English, and Math, with Math needing more focused attention than it has received so far. In particular, I plan to use our remaining sessions to target a few specific areas: in Math, topics such as exponents/roots, function notation, and rewriting equations; in English, punctuation and rhetorical questions such as author's goal and organization; and in Reading, continued work on inference, main idea, and detail questions using the elimination process we have been practicing._x000a__x000a_My plan is to keep building on the progress Colin has already made in Reading and English while shifting more of our session time toward Math over the next two weeks. I also want to make sure he is completing the homework I assign so that our session time can stay focused on higher-yield review, timing, and correction of recurring mistakes rather than re-teaching material from scratch._x000a__x000a_With the April 9 ACT now about two weeks away and 14 hours remaining in the program, including 5 unscheduled hours, I recommend that we schedule the remaining 5 hours now and continue meeting at a pace of approximately 3â€“4 60-minute sessions per week through the test date. This will give us enough repetition and consistency to address the most important remaining topics while also giving Colin time between sessions to practice what we cover. Moreover, we will schedule at least two practice tests before then._x000a__x000a_Over the next two weeks, our focus will be on the highest-impact question types and content areas to maximize score improvement. The overall goal remains moving Colin toward his target score of 27. While that represents a meaningful increase in a short period of time, the improvements he has made (particularly in Reading strategy) should allow us to use our remaining time effectively._x000a__x000a_Please let me know if you have any questions or if you'd like to talk through the plan in more detail. I'd be happy to schedule a phone call if that would be helpful._x000a__x000a_Best regards,_x000a_Zach_x000a__x000a_Zach M._x000a_zach.mcfatridge@revolutionprep.com_x000a_+17572987511"/>
    <n v="5"/>
  </r>
  <r>
    <n v="11009005"/>
    <d v="2026-03-25T00:00:00"/>
    <x v="23"/>
    <s v="Team St. Marie"/>
    <n v="84411"/>
    <s v="Austin Witt"/>
    <s v="Hi Donna and Austin,_x000a__x000a_I hope you're having a great week. Just sending a general update since it's been a few weeks. There isn't too many updates since it's been a but since Austin and I have met. The main update that I want to provide is regarding the schedule. We begin meeting again starting on Tuesday March 31st at 6pm with our final session scheduled for May 13th. If I remember correctly, Austin's school year extends beyond that date. I would recommend meeting at least once a week up until the end of the school year especially since I believe Austin will have final exams this year. Let me know if you have any questions. Thank you so much!_x000a__x000a_Matthew W._x000a_matthew.wert@revolutionprep.com_x000a_+15708998646"/>
    <n v="3"/>
  </r>
  <r>
    <n v="11009011"/>
    <d v="2026-03-25T00:00:00"/>
    <x v="35"/>
    <s v="Team Haase-Alvey"/>
    <n v="93954"/>
    <s v="James Quan"/>
    <s v="Dear Jaime,_x000a__x000a_As we recently completed another eight sessions of college art prep, I wanted to take a moment to share some updates about Jamesâ€™ progress and outline our plans moving forward._x000a__x000a_Over the past couple months, James has made wonderful progress with learning portraiture, figure drawing, color theory, and composition. He has been diligently practicing his drawing and painting skills both on his own and in session, and is completing more artworks every week. He put in a great effort to finish his CalArts Application, including re-filming the Introduction Video and finishing a dozen new figure drawings. It is unfortunate for CalArts that they did not accept his application, but I was very happy to hear about his acceptance to SCAD._x000a__x000a_Our current short-term goal for James is to improve his drawing and painting skills as applied to both figurative and abstract subjects. Our medium-term goal is to continue honing his skills in life drawing and character design, as well as introducing him to topics in art history and art theory. The overall goal for James is to prepare him for his college art program._x000a__x000a_Based on Jamesâ€™ progress, I recommend continuing with one 2-hour session per week. This allows us enough time to review and critique finished work, to discuss art topics and drawing techniques, and to apply these skills to a studio project. We are learning how to look closely, think critically, and replenish the creative well with various sources of interest and inspiration._x000a__x000a_Currently, we have ten more sessions scheduled through 5/30/2026, which is excellent. If possible, we could consider adding 20 more hours so we can schedule sessions through summer. This will allow us to continue art tutoring to help prepare James for colleg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â€™m looking forward to continuing to work with James in these next steps of his artistic and professional journey!_x000a__x000a_Warm regards,_x000a_Allison_x000a__x000a_allison.peck@revolutionprep.com_x000a_+19164020475"/>
    <n v="5"/>
  </r>
  <r>
    <n v="11009024"/>
    <d v="2026-03-25T00:00:00"/>
    <x v="35"/>
    <s v="Team Haase-Alvey"/>
    <n v="100828"/>
    <s v="Kayla Rodgers"/>
    <s v="Dear KC and Erin,_x000a__x000a_As we recently completed six hours of SAT Prep, I wanted to take a moment to share some updates about KCâ€™s progress and outline our plans moving forward._x000a__x000a_Over the past month, I have seen great progress in KCâ€™s application of SAT strategies and content knowledge. In particular, she has shown improvement with reading and writing topics like identifying problem types, sentence boundaries, grammar, and words in context, as well as math topics like rewriting equations and exponent rules. Her practice test scores showed some improvement, going from 890 to 990, which is excellent._x000a__x000a_Our current short term goal for KC is to take practice tests regularly, to complete all SAT homework, and to continue to work on content knowledge and strategy application. We will continue working on reading topics like inferences, words in context, and command of textual evidence, as well as writing topics like sentence boundaries, verbs, pronouns, transitions, and misplaced modifiers. We will also study math topics like exponential and linear equations in context, quadratic equations, and geometry. The overall goal remains preparing her so that she can reach her goal score on the official SAT test in May._x000a__x000a_Based on KCâ€™s progress, I recommend continuing with one to two 60-minute SAT sessions per week. KC has been working hard in session and has been keeping up with her independent study work. She will need to prioritize taking Practice Tests and using SAT strategies like annotating and eliminating three. Leading up to the May test, she will be taking mostly Bluebook Practice Tests, which are closer to the official test, so we may see more fluctuation in her score. _x000a__x000a_It seems like KC is doing well in her classes, but if she ever needs support with academics, please donâ€™t hesitate to reach out._x000a__x000a_We currently have 14 sessions scheduled through 7/8/2026, which is great. We also have another 2.5 hours that can be scheduled at any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 would be happy to schedule a time to talk by phone if that would be helpful. Iâ€™m looking forward to continuing to work with KC in these next steps of her SAT journey!_x000a__x000a_Warm regards,_x000a_Allison_x000a__x000a_allison.peck@revolutionprep.com_x000a_+19164020475"/>
    <n v="5"/>
  </r>
  <r>
    <n v="11009030"/>
    <d v="2026-03-25T00:00:00"/>
    <x v="35"/>
    <s v="Team Haase-Alvey"/>
    <n v="95029"/>
    <s v="Aegis Dorroh"/>
    <s v="Dear Dana,_x000a__x000a_As we recently completed two more hours of SAT Prep, I wanted to take a moment to share some updates about Aegisâ€™ progress and outline our plans moving forward._x000a__x000a_Over the past couple sessions, I have seen improvement in Aegisâ€™ application of SAT strategies like ICARE and Eliminate 3. She has shown progress with reading topics like words in context and text structure and purpose. She has not yet completed an SAT Practice Test. _x000a__x000a_Our current short term goal for Aegis is to take practice tests regularly, complete all SAT homework, and to work on content knowledge in reading and writing topics. We will continue working on sentence boundaries, words in context, and text structure and purpose questions, as well as inferences, transitions, and command of textual evidence. The overall goal remains preparing Aegis with the necessary skills so that she can reach her goal score on the official SAT test next year._x000a__x000a_It is great she reached out to her school advisor about adding accommodations like a text-to-speech tool and the ability to take one module per day. Hopefully, we will have more information on that soon._x000a__x000a_Based on Aegisâ€™ progress and our discussions regarding her pacing needs, I recommend continuing with one 60-minute SAT session per month. This should give Aegis a chance to absorb the lessons and complete all SAT homework. Aegis has been working hard in session but needs to prioritize completing her SAT practice tests and homework consistently, since this will help her improve her scores exponentially._x000a__x000a_We currently have 3 more sessions scheduled through 6/1/2026. If Aegis is able to do more tutoring over the summer, it would be great to add 10-15 more hours. We need to improve her score by approximately 300-400 points to strengthen her candidacy for any colleges that require test scores._x000a__x000a_***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â€™m looking forward to working with Aegis in these next steps of her SAT journey!_x000a__x000a_Warm regards,_x000a_Allison_x000a__x000a_allison.peck@revolutionprep.com_x000a_+19164020475"/>
    <n v="5"/>
  </r>
  <r>
    <n v="11009038"/>
    <d v="2026-03-25T00:00:00"/>
    <x v="36"/>
    <s v="Team De Groot"/>
    <n v="99026"/>
    <s v="Daniel Chae"/>
    <s v="Dear Kevin,_x000a__x000a_I hope you are having a great spring! It has been a pleasure working with Daniel over the past couple of months, and I wanted to share a quick progress update and plan going forward._x000a__x000a_Daniel has made impressive strides across both math and writing. In math, he has mastered exponent laws, scientific notation, simplifying radicals, and solving systems of linear equations. In writing, he has developed strong conclusions and shown solid growth in evidence-based analysis. He consistently applies new skills across increasingly complex problems, which speaks to his work ethic and growing confidence._x000a__x000a_Based on Daniel's progress, I recommend continuing with one 60-minute session per week through the end of the school year. Going forward, our math sessions will introduce quadratic equations and factoringâ€”the natural next step beyond systems of equationsâ€”while writing sessions will focus on building multi-paragraph argumentative essays with strong counterarguments and transitions. These are skills Daniel has not yet been formally introduced to, but is absolutely ready for based on what he has demonstrated so far._x000a__x000a_Our short-term goals include solving quadratic equations by factoring, structuring a full five-paragraph argumentative essay, and writing effective rebuttals with supporting evidence. The overall goal remains building Daniel's independence and confidence so these skills translate directly into classroom performance. I recommend we maintain our current pace with the option to add a second session per week if any major assessments are approaching._x000a__x000a_If you would like to continue, you can redeem credits through your Bright Horizons portal, and Revolution Prep will add the hours to your account._x000a__x000a_Please don't hesitate to reach out with any questionsâ€”I am happy to connect by phone if that would be helpful. I look forward to continuing to support Daniel!_x000a__x000a_Best regards,_x000a_Taryn Parks"/>
    <n v="5"/>
  </r>
  <r>
    <n v="11009096"/>
    <d v="2026-03-25T00:00:00"/>
    <x v="36"/>
    <s v="Team De Groot"/>
    <n v="100534"/>
    <s v="Daniel Green"/>
    <s v="Dear Kia,_x000a__x000a_I hope you are having a great spring! It has been a pleasure working with you and Daniel, and I wanted to share a quick progress update and plan going forward._x000a__x000a_Daniel has made impressive strides in geometry over the past couple of months. He has shown strong growth with the Pythagorean theorem, volume and surface area of cones, cylinders, and spheres, finding side lengths from area, and geometric translations. He consistently applies new skills across increasingly complex problems, which speaks to his growing confidence and work ethic._x000a__x000a_Since Daniel is achieving his goals, I recommend scaling back to one 60-minute session per week through the end of the school year, down from our current two sessions. We will use this time to solidify surface area formula recall and Pythagorean theorem fluency while introducing two new topics. Daniel has not yet seen trigonometry using SOH CAH TOA and the full family of geometric transformations, including reflections, rotations, and dilations. Both build naturally from what he has already mastered. If any upcoming assessments require extra support, we can always add a second session temporarily._x000a__x000a_Please let me know if you have any questions or would like to talk by phone. I look forward to continuing to support Daniel!_x000a__x000a_Best regards,_x000a_Taryn Parks"/>
    <n v="4"/>
  </r>
  <r>
    <n v="11009108"/>
    <d v="2026-03-25T00:00:00"/>
    <x v="36"/>
    <s v="Team De Groot"/>
    <n v="100574"/>
    <s v="Jaxen Marshall"/>
    <s v="Dear Jennifer,_x000a__x000a_I hope you are having a great spring! It has been wonderful working with Jaxen, and I wanted to share a quick progress update and plan going forward._x000a__x000a_Jaxen has made meaningful improvements across both math and reading. In math, he has shown strong growth in equivalent fractions, rounding, factors, prime and composite numbers, and multiplication fact fluency. In reading, he has made impressive strides in identifying cause and effect and explaining character choices with supporting reasoning â€” a critical thinking skill that will serve him well across all subjects. He consistently approaches session goals with growing confidence and enthusiasm._x000a__x000a_Since Jaxen is achieving his goals, I recommend continuing with one 60-minute session per week through the end of the school year. We will focus on adding and subtracting fractions with unlike denominators, solving multi-step word problems, and plotting fractions on a number lineâ€”all building directly from the strong foundation he has already established. Multiplication fact practice will be woven in throughout, as it supports all of these skills._x000a__x000a_If you would like to continue working together, you can redeem more credits through your Bright Horizons portal, and Revolution Prep will add the hours to your account._x000a__x000a_Please don't hesitate to reach out with any questionsâ€”I am happy to connect by phone if that would be helpful. I look forward to continuing to support Jaxen!_x000a__x000a_Best regards,_x000a_Taryn P._x000a_taryn.parks@revolutionprep.com_x000a_+17174949081"/>
    <n v="5"/>
  </r>
  <r>
    <n v="11009178"/>
    <d v="2026-03-25T00:00:00"/>
    <x v="28"/>
    <s v="Team Cross"/>
    <n v="91457"/>
    <s v="Ricardo Alves"/>
    <s v="Dear Christina, _x000a__x000a_I hope you are having a wonderful start to your spring. It has been such a pleasure working with you and Ricardo over the past year. I would like to touch base once again to share some of the progress weâ€™ve made thus far and share my thoughts on the plan moving forward. _x000a__x000a_Since the most recent progress update, I have seen significant improvements in Ricardoâ€™s abilities to analyze pictographs and bar graphs, identify the range and mode of a set of numbers, solve addition and subtraction word problems, count by making groups of ten and then adding the remaining ones, read and spell sight words, compare and order numbers, identify numbers that are 10 less or greater, determine even and odd numbers, write lowercase letters f, s, j, p, and q, spell words with â€œoiâ€ versus â€œoy,â€ add two digits to attain sums between 14-18, subtract 2-digit numbers from 1-digit numbers, as well as spell words with â€œarâ€ versus â€œerâ€ versus â€œor.â€ He has continued to show consistent progress in utilizing each of the strategies (including counting with his fingers as well as FUNdations to write his letters in the correct sizes) weâ€™ve been discussing in our sessions to strengthen his recognition of words and enhance his reading comprehension, spelling, and math skills. This consistent improvement has been evident in the completion of his homework as well as additional assignments during our sessions. _x000a__x000a_Our current short-term goals for Ricardo include strengthening his foundational math comprehension, reading fluency, spelling, and letter-writing. The overall goal remains to build Ricardoâ€™s confidence in these areas, which he will carry with him throughout the first grade and beyond. Since Ricardo is currently achieving his goals, I recommend that we continue with our two 30-minute classes per week through the school year, with an eventual switch to hour-long sessions. _x000a__x000a_Please let me know if you have any questions or if there are any adjustments you would like to make to our plan. Iâ€™m happy to schedule a time to talk by phone if that would be helpful. I look forward to supporting Ricardo in his continued academic journey. _x000a__x000a_Best regards, _x000a__x000a_Colin C._x000a_colin.cody@revolutionprep.com_x000a_+19785187882"/>
    <n v="4"/>
  </r>
  <r>
    <n v="11009234"/>
    <d v="2026-03-25T00:00:00"/>
    <x v="37"/>
    <s v="Team Plamondon"/>
    <n v="96753"/>
    <s v="Nova Sims"/>
    <s v="Dear Michale,_x000a__x000a_I hope you are having a great spring. Itâ€™s been great working with you and Nova over the past couple of months. I wanted to reach out with a quick overview of the program so far and where itâ€™s headed._x000a__x000a_I have seen significant improvements in Nova's ability to identify addition and subtraction keywords in word problems, as well as her ability to add two numbers to make one-digit or two-digit sums. She has shown consistent progress in completing entire word-problem worksheets, as evidenced by her confidence, speed, and accuracy. _x000a__x000a_Based on Nova's goals, I recommend two 60-minute sessions per week for a total of two one-hour sessions until school lets out. As a reminder, our long-term goal is to improve Nova's math skills so she can be at or above grade level. To work toward that long-term goal, I would like us to prioritize the short-term goal of understanding place value, comparing numbers with greater than, less than, or equal to symbols, telling time, and comparing objects by length. With that in mind, I recommend we do the following: complete daily assignments to aid retention and complete additional practice problems for homework as needed or assigned._x000a__x000a_If you'd like to continue working together on achieving these goals, you can redeem more credits through your Bright Horizons portal. After you redeem your credits, you will receive an email from Revolution Prep to add the hours to your account. _x000a__x000a_Nova's doing a great job, and I look forward to meeting with her again soon!_x000a__x000a_Please let me know if you have any questions or if there are any adjustments you would like to make to our plan. Iâ€™m happy to schedule a time to talk by phone or Zoom if that would be helpful. I look forward to supporting Nova in her continued academic journey._x000a__x000a_Best regards,_x000a__x000a_Syrae J._x000a_syrae.jennings@revolutionprep.com_x000a_+14435008367"/>
    <n v="5"/>
  </r>
  <r>
    <n v="11009271"/>
    <d v="2026-03-25T00:00:00"/>
    <x v="38"/>
    <s v="Team Haase-Alvey"/>
    <n v="92131"/>
    <s v="Faith Leigh MacVaugh Howe"/>
    <s v="Dear Bonita MacVaugh,_x000a__x000a_I hope you are having a great week! I wanted to share a quick progress update now that Iâ€™ve been working with Faith for a couple of weeks, along with our plan moving forward._x000a__x000a_It has truly been a pleasure getting to know and work with Faith so far. She comes into sessions with a positive attitude and has been open about her goal of improving her SAT performance, which is always a great starting point. In our time together, she has been engaged during lessons, asks thoughtful questions when something is unclear, and shows a willingness to understand the material rather than just move through it quickly. These are all really strong qualities that will support her progress as we continue._x000a__x000a_So far, weâ€™ve begun focusing on strengthening her math skills, particularly foundational topics like rewriting equations, while also reviewing key strategies for the Reading and Writing sections. Iâ€™ve noticed that while some of the more advanced concepts come more naturally to her, there are a few foundational gaps that we are actively working to reinforce. The encouraging part is that once we review these concepts together and practice them, she quickly becomes more comfortable, accurate, and confident in her approach._x000a__x000a_As we move forward, consistent practice outside of sessions will be very important. One session per week allows us to cover material, but real progress will come from reinforcing those skills independently. Iâ€™ve assigned homework to support this, and building a habit of even 10â€“15 minutes of daily practice will make a big difference. Increasing to two sessions per week could also help us cover more material efficiently as we prepare for the upcoming test dates, since these are approaching fast._x000a__x000a_We will also begin incorporating full-length practice tests using the Bluebook platform to better simulate the real exam and track progress. Our short-term goal is to strengthen math fundamentals, improve confidence, and build test endurance, with the overall goal of helping Faith reach her target score._x000a__x000a_Iâ€™m confident that with steady effort both in and outside of sessions, she can make strong progress. Please feel free to reach out with any questions or if youâ€™d like to adjust the plan. Iâ€™m always happy to connect. I look forward to continuing to support Faith in her learning journey!_x000a__x000a_Best regards,_x000a__x000a_Jennifer H._x000a_jennifer.hernandez@revolutionprep.com_x000a_+19092362317"/>
    <n v="2"/>
  </r>
  <r>
    <n v="11009283"/>
    <d v="2026-03-25T00:00:00"/>
    <x v="39"/>
    <s v="Team Plamondon"/>
    <n v="83420"/>
    <s v="Abigail Langley"/>
    <s v="Dear Qian,_x000a_I hope youâ€™re doing well. Iâ€™m writing to provide an update on Abigail's progress. Over the past few weeks, she has made commendable improvements in her Algebra studies. Itâ€™s been rewarding to see her demonstrate such growth, particularly in her homework and in our sessions together._x000a_Abigail is becoming more confident in her Algebra  skills, and this is evident in the quality of her work. Recently, we have switched our focus from the Regents exam to keeping up with her class. Abigail has been bringing in material from her class that has been confusing for her. Recently, Abigail and I have worked on systems of equations, inequalities, multiplying expressions with exponents, and exponent rules in general. She continues to work hard, pays close attention in our sessions, and remains very motivated. Overall, she is a really dedicated student in our sessions together, and it shows in how quickly she grasps the challenging materials. _x000a_While there are still some areas we are working to strengthen, including remembering to slow down, memorizing the exponent rules, and double checking her work efficiently, I am confident that with continued effort and focus, Abigail will make significant strides. Weâ€™re focusing on keeping up with her class as they continue working on material that Abigail finds challenging, and I am optimistic that she will gain even more confidence moving forward._x000a_In order to keep her progress consistent, I highly recommend that Abigail and I continue to meet once a week for an hour each time. This has given us sufficient time to both go over her homework and work through extra practice problems. So far, Abigail has made good progress with this schedule. _x000a_I am truly pleased with the progress Abigail has made and am looking forward to continuing to support her growth. If you have any questions or would like to discuss her progress further, please feel free to reach out._x000a_Best regards,_x000a_Liz G._x000a_liz.garcia@revolutionprep.com_x000a_+18186402640"/>
    <n v="3"/>
  </r>
  <r>
    <n v="11009284"/>
    <d v="2026-03-25T00:00:00"/>
    <x v="39"/>
    <s v="Team Plamondon"/>
    <n v="97015"/>
    <s v="Aleksandra Yakubov"/>
    <s v="Dear Elena,_x000a_I hope youâ€™re doing well. Iâ€™m writing to provide an update on Sashaâ€™s progress. Over the past few weeks, she has made consistent strides in her Algebra 2 studies. Itâ€™s been rewarding to see her demonstrate such growth, particularly in our sessions together._x000a_Sasha is becoming more confident in her math skills, and this is evident in the quality of her work. Recently, we have been working on her test topics as they come up and keeping up with her class in general. In the past weeks, we have worked on inverse functions, exponential equations, logarithms, natural base of e, and direct versus indirect variation. As always, Sasha remains an excellent student to work with. She comes to our sessions prepared with material she wants to work on, asks great questions to further her understanding, and pays close attention throughout the whole session._x000a_While there are still some areas we are working to strengthen, including graphing rational functions, Sasha will make significant strides. Weâ€™re focusing on making sure that Sasha keeps up with her classâ€™s pace and understands all of the material moving forward, and I am optimistic that she will gain even more confidence in her Algebra 2 skills moving forward._x000a_Currently, I recommend that Sasha and I continue to meet once a week for an hour each time. This seems to be the right level of support for her since she usually only needs a few related topics covered in each session. I would however make sure to schedule out the remaining 3 hours out, since my schedule does fill up quickly. _x000a_I am truly pleased with the progress Sasha has made and am looking forward to continuing to support her growth. If you have any questions or would like to discuss her progress further, please feel free to reach out._x000a_Best regards,_x000a_Liz G._x000a_liz.garcia@revolutionprep.com_x000a_+18186402640"/>
    <n v="4"/>
  </r>
  <r>
    <n v="11009285"/>
    <d v="2026-03-25T00:00:00"/>
    <x v="39"/>
    <s v="Team Plamondon"/>
    <n v="91553"/>
    <s v="Brynn Patarozzi"/>
    <s v="Dear Kimberly,_x000a_I hope youâ€™re doing well. Iâ€™m writing to provide an update on Brynnâ€™s progress. Over the past few weeks, she has made consistent improvements in her studies for the SAT. Itâ€™s been rewarding to see her demonstrate such growth, particularly in our sessions and her homework. _x000a_Brynn is becoming more confident in both sections of the exam, and this is evident in the quality of her work, both in session and on her assigned homework. Recently, we have been a little more focused on the math section, since that is where she has more areas of opportunity. For the math section, we have recently worked on systems of equations, equivalent expressions, and nonlinear equations. For the reading section, we have worked on main ideas and command of textual evidence. She always comes to the session with a great attitude, asks really great, thoughtful questions, and makes it clear when she doesnâ€™t understand a topic. All of these really make it a pleasure to work with her as she works towards her SAT goals. _x000a_While there are still some areas we are working to strengthen, including working with constants and looking more closely at quadratics in context, I am confident that with continued effort and focus, Brynn will make significant strides. Weâ€™re focusing more on nonlinear math problems and command of quantitative evidence questions next, and I am optimistic that she will gain even more confidence in these areas moving forward._x000a_It looks like the Sunday schedule for 90 minutes at a time seems to be working. This gives us time to both review her homework questions and go over new topics. I highly recommend making sure that Team Brynn starts thinking about what test date we want to shoot for after the May exam, since I always recommend that students take the exam a minimum of three times. This gives Brynn her best chance to hit her goal, without putting too much pressure on her or one test. If you need any help deciding, please let me know and we can also discuss this more together.  _x000a_I am truly pleased with the progress Brynn has made and am looking forward to continuing to support her growth. If you have any questions or would like to discuss her progress further, please feel free to reach out._x000a_Best regards,_x000a_Liz G._x000a_liz.garcia@revolutionprep.com_x000a_+18186402640"/>
    <n v="3"/>
  </r>
  <r>
    <n v="11009286"/>
    <d v="2026-03-25T00:00:00"/>
    <x v="38"/>
    <s v="Team Haase-Alvey"/>
    <n v="52446"/>
    <s v="Avery Charney"/>
    <s v="Dear Team Avery!_x000a__x000a_I hope youâ€™re having a great week! I wanted to share a quick progress update as we continue working with Avery._x000a__x000a_It has truly been a pleasure working with her. She is a wonderful student, very creative, and brings such a positive energy to every session. Every session she has been engaged, thoughtful, and willing to put in the effort, which is always great to see. I love hearing about her art projects and talk about her interests and hobbies! _x000a__x000a_Recently, weâ€™ve been focusing primarily on her schoolwork, supporting both Spanish and math as needed, and preparing for her upcoming exam on pretÃ©rito vs. imperfecto. This is an especially important topic, as it opens the door to more advanced verb tenses. Moving forward, sheâ€™ll be expected to combine multiple tenses, so building a strong foundation now will be key._x000a__x000a_To support her continued progress, I do recommend adding a bit of consistent practice outside of sessionsâ€”around 10â€“15 minutes a day can make a big difference in helping these concepts stick and feel more natural over time._x000a__x000a_Looking ahead, we have a couple of great options depending on your goals. We can absolutely continue using sessions to support her with homework and school preparation, which has been working well. Alternatively, we could also begin to incorporate a more structured weekly plan to expand her Spanish beyond school, focusing on conversation, vocabulary, and real-life application, while still reinforcing what she is learning in class._x000a__x000a_Overall, Avery is doing a great job, and with a bit of continued consistency, she is in a strong position to keep improving and gaining confidence!_x000a__x000a_Please let me know your thoughts, and Iâ€™m happy to adjust our plan in any way that best supports her._x000a__x000a_Best regards,_x000a__x000a_Jennifer H._x000a_jennifer.hernandez@revolutionprep.com_x000a_+19092362317"/>
    <n v="1"/>
  </r>
  <r>
    <n v="11009287"/>
    <d v="2026-03-25T00:00:00"/>
    <x v="39"/>
    <s v="Team Plamondon"/>
    <n v="97677"/>
    <s v="Gianna Castaldo"/>
    <s v="Dear Greg,_x000a_I hope youâ€™re doing well. Iâ€™m writing to provide an update on Giannaâ€™s progress. Over the past few weeks, she has made commendable improvements in her 6th grade math class. Itâ€™s been rewarding to see her demonstrate such growth, particularly in our sessions together when she solves problems independently._x000a_Gianna is becoming more confident in her math skills, and this is evident in the quality of her work and how quickly she has been able to catch on to new material. Recently, weâ€™ve been working on measures on central tendencies like mean, median, and mode. Weâ€™ve also worked on a newer topic: inequalities. She has continued to be an amazing student to work with. She keeps a great attitude, even when the material is challenging. _x000a_While there are still some areas we are working to strengthen, including slowing down enough to make sure sheâ€™s double checking her work in regards to the inequality signs, I am confident that with continued effort and focus, Gianna will make significant strides. Weâ€™re focusing on making sure that Gianna keeps up with her classâ€™s pace and understands all of the material moving forward._x000a_I recommend that Gianna and I continue to meet twice a week for an hour each time. This gives Gianna enough support and time to work through all of the topics that her class covers throughout the week. _x000a_I am truly pleased with the progress Gianna has made and am looking forward to continuing to support her growth. If you have any questions or would like to discuss her progress further, please feel free to reach out._x000a_Best regards,_x000a_Liz G._x000a_liz.garcia@revolutionprep.com_x000a_+18186402640"/>
    <n v="3"/>
  </r>
  <r>
    <n v="11009337"/>
    <d v="2026-03-25T00:00:00"/>
    <x v="40"/>
    <s v="Team Haase-Alvey"/>
    <n v="77648"/>
    <s v="Lila Peller"/>
    <s v="Hi Brian,_x000a__x000a_I wanted to check in with a quick update on Lila's progress. Lila and I have stayed focused on chemistry because she has been finding her math class straightforward. It was great to hear that she got the highest grade in the class on the penultimate test that she took, and I was hoping the last test would be just as good (unfortunately, she got caught up on a detail about boiling point). Lila is comfortable with the material, and when we preview upcoming material, she feels much more confident. We will continue to practice with chemistry, reviewing and previewing when appropriate. When her next tests come, we will spend some time talking about mindset with the intent of getting her grade back into A range. We should continue to meet for one hour per week to keep tabs on chemistry.._x000a__x000a_I wanted to check in about Lila's plans for next year. She had mentioned that she wanted to take AP Computer Science A, and I think that she should be ready for it. I am happy to continue to provide support. Lila also mentioned that she is starting SAT tutoring. I am happy to meet with Lila for an additional hour per week if she finds that she needs a change._x000a__x000a_Please note we will be updating our tutoring rates on April 18, 2026. To help you get ahead and secure our current pricing for your future tutoring needs, I highly recommend connecting with your advisor to purchase additional hours before the change takes place. _x000a__x000a_As always, please feel free to contact me with any questions you may have._x000a__x000a_Jason_x000a_jason.keller@revolutionprep.com_x000a_+17328416402"/>
    <n v="3"/>
  </r>
  <r>
    <n v="11009343"/>
    <d v="2026-03-25T00:00:00"/>
    <x v="40"/>
    <s v="Team Haase-Alvey"/>
    <n v="90390"/>
    <s v="Chigozirim Amaefule"/>
    <s v="Hi Gladys and Chigozirim,_x000a__x000a_I wanted to reach out to give an update on our progress. Chigozirim and I have been meeting when possible to review lectures and practice problems from his physics class. It seems that he is understanding what we are discussing during sessions but has not been able to demonstrate this understanding on exams. I think that he needs to be practicing more with the material. Accordingly, I would like to make sure that Chigozirim adds at least one more hour per week so that he can feel more confident with the material heading into his remaining exams. Please let me know if you have any questions._x000a__x000a_Jason _x000a_jason.keller@revolutionprep.com_x000a_+17328416402"/>
    <n v="3"/>
  </r>
  <r>
    <n v="11009352"/>
    <d v="2026-03-25T00:00:00"/>
    <x v="28"/>
    <s v="Team Cross"/>
    <n v="98210"/>
    <s v="Caleb Krc"/>
    <s v="Dear Kristan, _x000a__x000a_I hope you are having a wonderful start to your spring. Itâ€™s been such a pleasure working with you and Caleb over the past few months. I wanted to touch base once again to share some of the progress weâ€™ve made thus far and my thoughts on the plan moving forward. _x000a__x000a_Since the previous progress update, I have seen significant improvements in Caleb's abilities to determine strategies to avoid boredom while working on assignments at home, maximize his efficiency when studying, recognize the differences between a â€œgrowthâ€ and a â€œfixedâ€ mindset, identify signs of positive and negative feedback and ways to respond to it positively, distinguish between criticism and constructive criticism, effectively structure his study time, determine the most efficient ways to take notes, as well as develop a plan for writing research papers. He has continued to show consistent progress in utilizing each of the strategies (including the â€œACTâ€ method when receiving feedback as well as various strategies to retain key ideas and information) weâ€™ve been covering in our sessions to increase his confidence in asking teachers for guidance, managing his time outside of school, and keeping track of all assignments and important due dates. This consistent improvement has been evident in the completion of assignments during our sessions and Calebâ€™s homework. _x000a__x000a_Our current short-term goals for Caleb include determining methods to avoid procrastination and developing better study habits. The overall goal remains to increase Calebâ€™s executive functioning skills to achieve higher grades in school. Since Caleb is currently achieving his goals, I recommend that we adjust our velocity by continuing with just one 60-minute session per week through the rest of the school year. _x000a__x000a_Please let me know if you have any questions or if there are any adjustments you would like to make to our plan. Iâ€™m happy to schedule a time to talk by phone if that would be helpful. I look forward to supporting Caleb in his continued academic journey. _x000a__x000a_Best regards, _x000a__x000a_Colin C._x000a_colin.cody@revolutionprep.com_x000a_+19785187882"/>
    <n v="4"/>
  </r>
  <r>
    <n v="11009393"/>
    <d v="2026-03-26T00:00:00"/>
    <x v="41"/>
    <s v="Team St. Marie"/>
    <n v="99063"/>
    <s v="Ezra Dahan"/>
    <s v="Hi Jackie,_x000a__x000a_I wanted to follow up on our phone call from earlier this week and share an update on Ezraâ€™s progress so far._x000a__x000a_We have now been working together for about a month on SAT preparation, and it has been great to see the early progress he is making. Over this time, we have started building his foundation in reading and writing, focusing on areas such as punctuation, and have also incorporated some math work strategies. Ezra came in with an initial score around 1100 on both his mock SAT and PSAT, and on his first official practice test last week, he scored a 1210 overall with a 600 in reading and writing and a 610 in math. That is a strong improvement in a short period of time and shows that he has a lot of potential to continue increasing his score._x000a__x000a_As we discussed on the call, the biggest factor moving forward will be maintaining consistency and motivation over a longer period of preparation. Since Ezra is starting early as a sophomore, this is a great advantage, but it also means that progress will depend heavily on staying engaged/motivated over time. The most important next step is making sure he is doing consistent work outside of sessions._x000a__x000a_This includes reviewing older material we have already covered so that it becomes second nature. For example, with punctuation, he should be revisiting those rules regularly so we can build on them rather than spending time relearning them. In addition, we discussed vocabulary development and this will be an important area for long term growth. As a follow up to our conversation, I sent him some recommendations for vocabulary apps. He can either build his own list of unfamiliar words or work from a structured SAT vocabulary set._x000a__x000a_In terms of scheduling, Ezra currently has 20 hours on his account, and we are set up to meet once per week on Sundays at 6 p.m. Pacific. We also added a session on April 12. There will be another break from the second week of June through the first week of August, after which we will resume weekly sessions. My recommendation is to continue at this once per week pace for now. As we see how his progress develops and how well he is able to maintain work outside of sessions, we can always adjust the plan by increasing to twice per week or extending session length if needed._x000a__x000a_Ezra has been a great student to work with so far. He is engaged, motivated during sessions, and brings a positive attitude each time we meet. He is also very friendly and easy to work with, which makes our sessions productive and enjoyable. If he is able to carry that same level of effort into his independent practice, I am confident he can continue making strong progress toward a high score._x000a__x000a_Please feel free to reach out if you have any questions or would like to discuss anything further._x000a__x000a_Tim Schlotzhauer"/>
    <n v="3"/>
  </r>
  <r>
    <n v="11009439"/>
    <d v="2026-03-26T00:00:00"/>
    <x v="42"/>
    <s v="Team St. Marie"/>
    <n v="102123"/>
    <s v="Gabriella Rothberg"/>
    <s v="Hello!_x000a__x000a_I hope you all are having an amazing week. Gabby's March exam scores should be released shortly. We are looking forward to the insight it will give. The May exam is just a few more weeks away. I want Gabby to have full confidence in her abilities before the next exam day. _x000a__x000a_Our goals are high and attainable. A 1450 can look like missing just two questions in each module of both Reading/English and Math. The fewer questions a student misses in module 1, the higher the score could be. Of course, this sounds easier than it really is. The second half of both modules includes rule-based questions with tricky answer choices that may &quot;sound good&quot; when a student reads over too quickly or processes just a small part. The middle of the modules includes multistep questions or intimidating, verbose text to navigate through._x000a__x000a_We focused on mastering rule-based English questions (standard English conventions and expression of ideas) and high-frequency math questions (algebra and advanced math). We are covering the high-value question types as quickly as possible before the next test day. Our goal is to complete the entire Ultimate Guide for Grammar to build confidence in English punctuation and grammar. _x000a__x000a_Gabby continues to work on adherence to the mindful, defensive elimination strategy. She has a familiar instinct of wanting to find the right answer and the &quot;why&quot; it is correct. This can make long reading questions much more time-consuming. We are working on identifying those clear eliminations first. Students must find two out out of the three incorrect answer choices rather than the one needle in a haystack. It is contrary to the way they've been taught to answer multiple choice questions in the past._x000a__x000a_I look forward to sharing more progress and more strategies. If you'd like to hear me brag more about Gabby's impressive math work, please let me know a good time for you to chat. :)_x000a__x000a_Have a lovely week! I look forward to discussing the score when it comes in._x000a__x000a_Thanks! Ash_x000a__x000a__x000a__x000a_Ashley S._x000a_ashley.scorsone@revolutionprep.com_x000a_+19543031288"/>
    <n v="1"/>
  </r>
  <r>
    <n v="11009443"/>
    <d v="2026-03-26T00:00:00"/>
    <x v="42"/>
    <s v="Team St. Marie"/>
    <n v="97144"/>
    <s v="Bella Murray"/>
    <s v="Hello!_x000a__x000a_It was nice to hear Bella enjoyed a little break! It was even nicer to hear how confident she felt about her first exam day. She acknowledged her nerves and felt better once the exam began. I really appreciated her feedback!_x000a__x000a_Scores will be out soon. We look for the insights they bring. The goal is to get into the second, harder module in both sections, earning the highest bars (hardest question types) in standard English conventions, expression of ideas, algebra, and advanced math. The other question types have fewer questions per exam (6-12) and possess several possible concepts. We will also work on building the vocabulary for the words in context questions of the second, harder module. Our goals now also include earning as close to perfect as possible in the first module-- those questions matter most in determining final scores._x000a__x000a_We are scheduled for Mondays at 7 pm, and we can discuss a second time and date once the scores are released. Please let me know if you have time later this week to hear me brag more on Bella's progress._x000a__x000a_Have a great week!  Thanks! Ash_x000a__x000a_Ashley S._x000a_ashley.scorsone@revolutionprep.com_x000a_+19543031288"/>
    <n v="2"/>
  </r>
  <r>
    <n v="11009468"/>
    <d v="2026-03-26T00:00:00"/>
    <x v="42"/>
    <s v="Team St. Marie"/>
    <n v="94424"/>
    <s v="John 'Jake' Spears"/>
    <s v="Hello!_x000a__x000a_I hope you are having a wonderful morning! I really hoped Jake would make it home in time for our meeting. Thank you for keeping me updated about his phone troubles. Unfortunately, we are all out of hours and would need to add more to continue. Jake's March score should be released soon. The report doesn't share much detail; it can be an excellent resource for identifying his areas of greatest need. _x000a__x000a_Our goal is to first get into the second, harder module in both the English and Math sections. He would have needed at least 18 correct questions in module 1 to do so. The second module would have been much tougher in vocabulary (English) or multi-variable usage (math). Jake was successful with the mindful, defensive elimination strategy in Reading. We were working on memorizing the punctuation rules for the standard English conventions. He was learning how to lean on the Desmos calculator for more math support. We plan to do more work on recognizing the different equation types and the vocabulary used to describe what the test may be asking for, as those vary from question to question._x000a__x000a_With more time, we could continue to work on building Jake's algebraic foundations and confidence in English punctuation and grammar rules. I would also add anything we identified directly from his score report._x000a__x000a_Jake would benefit from meeting for two hours each week, dedicating a separate day to Reading/English and math. We previously worked for one hour each week, which didn't give enough time to check in about homework. _x000a_If we could only meet once a week, I recommend 90 minutes. This will also help Jake practice the endurance necessary for the next exam day._x000a__x000a_Please let me know if you have any questions about my recommendation or have any alternative thoughts on how I can support Jake between now and his next exam day. I do look forward to hearing the score results!_x000a__x000a_Have a great day! Thanks! Ash_x000a__x000a_Ashley S._x000a_ashley.scorsone@revolutionprep.com_x000a_+19543031288"/>
    <n v="3"/>
  </r>
  <r>
    <n v="11009528"/>
    <d v="2026-03-26T00:00:00"/>
    <x v="12"/>
    <s v="Team Plamondon"/>
    <n v="100733"/>
    <s v="Devon Fischer"/>
    <s v="Dear Melody,_x000a__x000a_I hope you are enjoying the longer and warmer days of spring! I know that i certainly am! Itâ€™s been terrific working with you and Devon over the past couple of months. I wanted to touch base to share some of the progress weâ€™ve made so far and share my thoughts on the plan moving forward._x000a__x000a_I have seen significant improvements in Devon's ability to take responsibility for his schedule and assignments. This is a big win! He has shown consistent progress in consistently checking his electronic to-do list as well as his specific courses. This consistent improvement has been evident in his homework completion, fewer missing assignments, and the overall upward trajectory of his grades._x000a__x000a_Nonetheless, I remain concerned about his grades for Science and Math, especially Algebra. Devon could use additional support for Algebra 1; not only has he been struggling with it, but it is also an extremely important foundational course. Having a strong foundation in Algebra 1 will help him in his future math classes and help him to be more confident._x000a__x000a_I recommend adding an additional 60 minutes per week for a total of two one hour sessions until the end of the school year. This will allow Devon to get more help with his math, which in the long term should help him to spend less time overall on his homework as he perfects the math skills that are now taking time for him to think about and try to remember. Our current short-term goal for Devon is getting those Cs in Science and Algebra up to Bs. The overall goal remains for him to be responsible and confident._x000a__x000a_Please let me know if you have any questions or if there are any adjustments you would like to make to our plan. Iâ€™m happy to schedule a time to talk by phone or Zoom if that would be helpful. I enjoy supporting Devon in his academic journey and am proud of him for the progress that heâ€™s been showing!_x000a__x000a_Thank you for all your support!_x000a_Gigi Glover_x000a_gigi.glover@revolutionprep.com_x000a_+18087853751"/>
    <n v="4"/>
  </r>
  <r>
    <n v="11009541"/>
    <d v="2026-03-26T00:00:00"/>
    <x v="23"/>
    <s v="Team St. Marie"/>
    <n v="98761"/>
    <s v="Maddie Nurenberg"/>
    <s v="Hello Jeffrey and Maddie._x000a__x000a_I hope you're having a great week. I wanted to reach out to give a brief update on Maddie's progress up to this point and plans moving forward. So far with our time together, Maddie and I have made significant progress on understanding certain topics such as cellular energetics. The main improvement has been evident in strategy and the ability to understand and break down complex questions. Moving forward, I'd like to focus a bit more on the AP exam since it is only about a month away. _x000a__x000a_At this moment, we are scheduled at least once a week for one hour leading up to the exam starting on April 9th. It is important that she stays consistent with this schedule and devote some time outside of class to self study in order to achieve her goals. _x000a__x000a_It has been an absolute pleasure working with Maddie up to this point. If you have any questions, comments, or concerns, please do not hesitate to reach out. I'd be happy to schedule a phone call if preferred. Thank you so much and I looked forward to our continued work together._x000a__x000a_Matthew W._x000a_matthew.wert@revolutionprep.com_x000a_+15708998646"/>
    <n v="4"/>
  </r>
  <r>
    <n v="11009558"/>
    <d v="2026-03-26T00:00:00"/>
    <x v="43"/>
    <s v="Team De Groot"/>
    <n v="101137"/>
    <s v="Calder Silverton"/>
    <s v="Dear Sarah, _x000a__x000a_I'm excited to reach out to celebrate Calder's amazing progress. Calder has worked diligently and achieved a score of 1320 on his last practice test. I am so proud of Calder. _x000a__x000a_While we want to celebrate this success, we also know there is still work to do in reviewing concepts and test-taking strategies for the SAT. I look forward to continuing to work with Calder on further improvements. I recommend that we continue with our two 60-minute sessions a week until the June SAT to maintain his progress towards his goal. During our upcoming sessions, I plan to continue reviewing punctuation rules, improving his vocabulary, and analyzing charts. _x000a__x000a_Please let me know if you have any questions. I'm happy to schedule a phone call if that would be helpful. I am always available to support Calder in their continued academic journey. _x000a__x000a_Best regards, _x000a__x000a_Karleigh A._x000a_karleigh.arrington@revolutionprep.com_x000a_+15705786904"/>
    <n v="4"/>
  </r>
  <r>
    <n v="11009564"/>
    <d v="2026-03-26T00:00:00"/>
    <x v="43"/>
    <s v="Team De Groot"/>
    <n v="100844"/>
    <s v="Krish M"/>
    <s v="Dear Minal, _x000a__x000a_I hope you are having a great spring. It's been great working with you and Krish over the past couple of months. I wanted to reach out with a quick overview of the program so far and where it's headed. _x000a__x000a_I have seen significant improvements in Krish's ability to use the iCARE strategy to annotate passages and determine the main idea. Krish has also developed many test-taking strategies in order to solve SAT practice problems involving quadratic equations. He has also been able to effectively compare and contrast two passages on the SAT. He has shown consistent progress toward the objectives we set in session, as evidenced by his confidence and ability to successfully complete his homework.  _x000a__x000a_Our current short-term goal for Krish is to review the concepts he struggled with on his March SAT to improve for the May test. The overall goal remains achieving a 1450 on the SAT. Based on Krish's progress, I recommend we continue with our 60-minute sessions biweekly until Krish takes his May SAT. This plan will best set them up for success and give us the time we need to focus on improving Krish's confidence in the reading/writing section of the test. I would like to focus on reviewing grammar concepts, particularly punctuation rules and misplaced modifiers. _x000a__x000a_Please let me know if you have any questions or would like to make any adjustments to our plan. I'm happy to schedule a phone call if that would be helpful. I look forward to supporting Krish in their continued academic journey. _x000a__x000a_Best regards, _x000a__x000a_Karleigh A._x000a_karleigh.arrington@revolutionprep.com_x000a_+15705786904"/>
    <n v="4"/>
  </r>
  <r>
    <n v="11009589"/>
    <d v="2026-03-26T00:00:00"/>
    <x v="9"/>
    <s v="Team Haase-Alvey"/>
    <n v="101683"/>
    <s v="Shannon Bebout"/>
    <s v="Dear Mary, _x000a__x000a_I hope you are having a great start to Spring! Itâ€™s been great working with you and Shannon over the past couple of weeks. I wanted to touch base to share some of the progress weâ€™ve made so far and share my thoughts on the plan moving forward. _x000a__x000a_I have seen significant improvements in Shannon's command of acid-base chemistry. Shannon has shown consistent progress in identifying acids and bases, performing pH and pOH calculations, and determining equilibrium concentrations for reversible reactions. This consistent improvement has been evident in Shannon's strong performance on in-class assessments and her increasingly high confidence in AP Chemistry. _x000a__x000a_Our current short-term goals for Shannon include continuing her positive momentum into her exploration of buffer systems. The overall goal remains supporting Shannonâ€™s growth as she works toward her target score on the AP exam and goal grade in the course. Based on Shannon's progress, I recommend increasing our meeting frequency to two to three 60-minute lessons per week in the weeks leading up to the May AP exam. _x000a__x000a_Please let me know if you have any questions or if there are any adjustments you would like to make to our plan. Iâ€™m happy to schedule a time to talk by phone if that would be helpful. I look forward to supporting Shannon in her continued academic journey. _x000a__x000a_Best wishes, _x000a__x000a_Kailot Harris _x000a__x000a_ _x000a__x000a_Kailot H._x000a_kailot.harris@revolutionprep.com_x000a_+16674150151"/>
    <n v="4"/>
  </r>
  <r>
    <n v="11009601"/>
    <d v="2026-03-26T00:00:00"/>
    <x v="44"/>
    <s v="Team Cross"/>
    <n v="102340"/>
    <s v="Savannah Biechy"/>
    <s v="Hi Savannah and Jennifer,_x000a__x000a_I'm excited to reach out to celebrate Savannah's amazing progress! Savannah has been working diligently, and as a result, has achieved a score of 1380 on her most recent practice SAT! I am very proud of her :)_x000a__x000a_I am looking forward to continuing to work with Savannah towards her goal score of a 1400 (which should be very attainable with our current rate of progress!) The breakdown of her most recent score included a 670 on the reading &amp;amp; writing section (a 90 point increase!) and a 710 on the math section (a 70 point increase!) During our upcoming sessions, we will be focusing specifically on textual evidence, transitions, and sentence boundary question types for the reading &amp;amp; writing sections. _x000a__x000a_Please let me know if you have any questions. Iâ€™m happy to schedule a time to talk by phone if that would be helpful. I am always available to support Savannah in her continued progress!_x000a__x000a_Best regards,_x000a__x000a_Annie S._x000a_annie.sylvester@revolutionprep.com_x000a_+12522298770"/>
    <n v="1"/>
  </r>
  <r>
    <n v="11009625"/>
    <d v="2026-03-26T00:00:00"/>
    <x v="45"/>
    <s v="Team Plamondon"/>
    <n v="101631"/>
    <s v="Aiden Viggiano"/>
    <s v="Dear Jessica,_x000a__x000a_I hope you are having a great week. I wanted to touch base with you about a couple of items related to my work with Aiden._x000a__x000a_First, Aiden has been doing very well on learning punctuation rules and applying them to questions. He has also boosted his practice test score to a 1410 (700 M, 710 RW) from an 1160 (620M, 540RW) on the practice test he had taken previously._x000a__x000a_Second, Aiden still needs to work on not rushing questions in general and getting more difficult math problems correct consistently._x000a__x000a__x000a_Based on this information, I recommend that Aiden sign up for the May exam, if he hasn't already, and we plan out the remainder of his sessions for one 60-minute session per week. I would also like to know how Aiden did on the exam he took at his school this week when you get the score back. This plan will best set Aiden up for success moving forward._x000a__x000a_Please let me know if you have any questions. Iâ€™m happy to schedule a time to talk by phone if that would be helpful. I look forward to supporting Aiden in their continued academic journey._x000a_Best regards,_x000a__x000a_Armand Brouty_x000a__x000a__x000a__x000a__x000a__x000a__x000a_Armand B._x000a_armand.brouty@revolutionprep.com_x000a_+15129107232"/>
    <n v="3"/>
  </r>
  <r>
    <n v="11009636"/>
    <d v="2026-03-26T00:00:00"/>
    <x v="45"/>
    <s v="Team Plamondon"/>
    <n v="80712"/>
    <s v="Sarah Kornfeld"/>
    <s v="Dear Howard,_x000a__x000a_I hope you are having a great week. I wanted to touch base with you about a couple of items related to my work with Sarah._x000a__x000a_First, on her most recent practice SAT, Sarah got a 1290 (640M, 650RW), which is the highest score she has gotten to this point!_x000a__x000a_Second, Sarah still needs to work on determining the main idea of reading questions and more advanced math skills, as well as reading through all types of problems carefully and methodically. I also think she could work more on Spanish and U.S. History, especially as the school year comes to a close._x000a__x000a__x000a__x000a_Based on this information, I recommend that Sarah schedule at least one 60-minute session per week to work on academics (Spanish, English, and US History). I also would advise for you to set up one more test administration in either May or June of this year if Sarah does not achieve her goal of a 1300+ on the March test. This plan will best set Sarah up for success moving forward._x000a__x000a_Please let me know if you have any questions. Iâ€™m happy to schedule a time to talk by phone if that would be helpful. I look forward to supporting Sarah in their continued academic journey._x000a__x000a_Best regards,_x000a_Armand Brouty_x000a__x000a__x000a__x000a__x000a__x000a_Armand B._x000a_armand.brouty@revolutionprep.com_x000a_+15129107232"/>
    <n v="3"/>
  </r>
  <r>
    <n v="11009752"/>
    <d v="2026-03-26T00:00:00"/>
    <x v="46"/>
    <s v="Team Cross"/>
    <n v="100461"/>
    <s v="Liam Abbott"/>
    <s v="Hi Martha,_x000a__x000a_I hope youâ€™re having a great spring! Itâ€™s been great working with you and Liam over the past couple of months, and I wanted to share a quick update on his progress and where weâ€™re headed._x000a__x000a_I have seen clear improvements in Liamâ€™s polynomial factoring, rewriting expressions, and understanding how algebra connects to graph behavior. Heâ€™s becoming much more comfortable identifying structure in problems and explaining his reasoning step-by-step. In particular, his ability to connect factors to x-intercepts and overall graph shape has grown significantly._x000a__x000a_He has shown consistent progress in our session goals, especially in completing assignments accurately and working through multi-step algebra problems with increasing independence. His confidence is building, and heâ€™s starting to rely less on guidance and more on his own reasoning, which is a great sign for long-term success._x000a__x000a_From a trajectory standpoint, Liam is on a strong upward path with solid learning velocity. He is keeping pace with his coursework while also building deeper conceptual understanding, not just surface-level skills. This puts him in a great position as algebra topics continue to increase in difficulty._x000a__x000a_Since Liam is progressing well and meeting expectations, I recommend we continue with one 60-minute session per week throughout the semester. This will allow us to maintain his current momentum, reinforce concepts before gaps form, and continue building both speed and confidence as material becomes more advanced._x000a__x000a_Our current short-term goals include:_x000a__x000a_Strengthening consistency and speed in factoring and algebraic manipulation_x000a_Continuing to connect algebraic expressions to graphs_x000a_Building confidence with more complex, multi-step problems_x000a__x000a_The overall goal remains helping Liam become a confident and independent algebra student who is well-prepared for higher-level math._x000a__x000a_We are currently scheduled to meet on the 7th and 9th, and continuing weekly sessions after that will best support his continued growth and keep his progress on trac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youâ€™d like to discuss Liamâ€™s progress in more detail._x000a__x000a_Best regards,_x000a_Robert N._x000a_robert.nantze@revolutionprep.com_x000a_+15754897446"/>
    <n v="5"/>
  </r>
  <r>
    <n v="11009755"/>
    <d v="2026-03-26T00:00:00"/>
    <x v="47"/>
    <s v="Team Cross"/>
    <n v="95373"/>
    <s v="Noah Fontes"/>
    <s v="Dear Danielle,_x000a__x000a_I hope youâ€™re having a great winter. Itâ€™s been great working with you and Noah over the past couple of months. I wanted to touch base to share some of the progress weâ€™ve made since the last update and share my thoughts on the plan moving forward._x000a__x000a_Since our last update, I have seen significant improvements in Noahâ€™s ACT Math strategy and Reading approach. Recently, we have focused on:_x000a_- Percentages: percent increase/decrease, percent of a number, and translating percent word problems into equations._x000a_- Mixed Algebra: building consistency with multi-step solving, rearranging equations, and avoiding common â€œsmall mistakeâ€ traps._x000a_- Desmos + ACT calculator use: when to graph vs. when to solve algebraically, checking answers efficiently, and using calculator/Desmos tools to save time and earn easy points._x000a_- Reading (Natural Science passages): locating evidence quickly, paraphrasing the question, and avoiding misreads by anchoring answers to specific lines._x000a_- Reading (Multiple Texts): comparing viewpoints, tracking author purpose, and using a simple annotation system to reduce overwhelm and improve accuracy._x000a__x000a_He has shown consistent progress in our objective of improving accuracy by slowing down just enough to read carefully, then executing with a clear routine. This improvement has been evident in stronger performance on practice sets, better elimination of wrong answers, and more confident explanations of why an answer is correct._x000a__x000a_Since Noah is making steady progress and this pace keeps him engaged without feeling overwhelmed, I recommend we continue with one 60-minute session per week through his next exam.  The overall goal remains a higher ACT composite score with confident pacing across sections. _x000a__x000a_Please let me know if you have any questions or if there are any adjustments you would like to make to our plan. Iâ€™m happy to schedule a time to talk via zoom if that would be helpful. I look forward to continuing to support Noah as he builds speed, confidence, and consistency on the ACT._x000a__x000a_Warmly,_x000a_Nayely R.G._x000a_nayely.rolongomez@revolutionprep.com_x000a_+13237404878"/>
    <n v="4"/>
  </r>
  <r>
    <n v="11009802"/>
    <d v="2026-03-26T00:00:00"/>
    <x v="48"/>
    <s v="Team Plamondon"/>
    <n v="87135"/>
    <s v="Daniel DeFay"/>
    <s v="Good morning!_x000a__x000a_I hope youâ€™re having a wonderful week! This message is intended to detail Danielâ€™s progress through the program. If you have any questions about anything here, feel free to email me at your convenience!_x000a__x000a_PROGRAM INFORMATION_x000a__x000a_Program Focus: Academics--Algebra II_x000a_Hours in Program Bank: 9 hours total (all scheduled)_x000a_Last Scheduled Session: Monday, June 1_x000a__x000a_Current Goals: To support growth and understanding in Algebra II concepts_x000a__x000a_Student Notes: Daniel is always positive in session and is eager to work. I'm very happy to have him as a student._x000a__x000a_Progress Notes: Daniel has gotten much more comfortable with working algebraically with the equations from his work. Since our last progress update, he's better at his trigonometry and much better at simplifying expressions with complex exponent parts. I've been happy to see him consistently challenge himself._x000a__x000a_Recommendation: I recommend we maintain our current schedule of once a week for 60 minutes each session. This seems to be working well with the amount of material he has to cover between sessions._x000a__x000a_If you would like to schedule a phone call or Zoom meeting to discuss anything in this progress report, please let me know and we can find a time that suits our schedules!_x000a__x000a_As always, I appreciate your involvement in Danielâ€™s education, and I am grateful to play a role in it. _x000a__x000a__x000a_Elijah R._x000a_elijah.ramirez@revolutionprep.com_x000a_+13614629743"/>
    <n v="3"/>
  </r>
  <r>
    <n v="11009804"/>
    <d v="2026-03-26T00:00:00"/>
    <x v="48"/>
    <s v="Team Plamondon"/>
    <n v="35165"/>
    <s v="Abdullah Khan"/>
    <s v="Hello!_x000a__x000a_I hope youâ€™re having a great day! I am reaching out to schedule a phone call to talk about Abdullahâ€™s progress so far, discuss plans moving forward, and answer any questions you may have. _x000a__x000a_I am available for a phone call during the following days and times:_x000a_Mon, Tues, Thursâ€“9a-12p CDT_x000a_Fridayâ€“available for appt, usually after 3p CDT_x000a_Saturdayâ€“9a-5p CDT_x000a__x000a_If you would like to schedule a 5-10 min phone call, please let me know what day and time you prefer. If none of the times I provided work, please let me know what days/times do work for you, and I will try my best to work around your schedule. _x000a__x000a_Additionally, I can provide a progress update through email instead if you prefer. Just let me know!_x000a__x000a__x000a_Elijah R._x000a_elijah.ramirez@revolutionprep.com_x000a_+13614629743"/>
    <n v="1"/>
  </r>
  <r>
    <n v="11009809"/>
    <d v="2026-03-26T00:00:00"/>
    <x v="48"/>
    <s v="Team Plamondon"/>
    <n v="72349"/>
    <s v="Will Jansma"/>
    <s v="Hello!_x000a__x000a_I hope youâ€™re having a great day! I am reaching out to schedule a phone call to talk about Willâ€™s progress so far, discuss plans moving forward, and answer any questions you may have. _x000a__x000a_I am available for a phone call during the following days and times:_x000a_Mon, Tues, Thursâ€“9a-12p CDT_x000a_Fridayâ€“available for appt, usually after 3p CDT_x000a_Saturdayâ€“9a-5p CDT_x000a__x000a_If you would like to schedule a 5-10 min phone call, please let me know what day and time you prefer. If none of the times I provided work, please let me know what days/times do work for you, and I will try my best to work around your schedule. _x000a__x000a_Additionally, I can provide a progress update through email instead if you prefer. Just let me know!_x000a__x000a__x000a_Elijah R._x000a_elijah.ramirez@revolutionprep.com_x000a_+13614629743"/>
    <n v="1"/>
  </r>
  <r>
    <n v="11009815"/>
    <d v="2026-03-26T00:00:00"/>
    <x v="48"/>
    <s v="Team Plamondon"/>
    <n v="95274"/>
    <s v="Leonna Torosyan"/>
    <s v="Good afternoon!_x000a__x000a_I am sending this message because we are currently at or below 3 hours in the program bank. As we approach the end of the current program, I wanted to show the progress Leonna has been making by highlighting some key achievements!_x000a__x000a_- She has gotten much more confident in her ability to plan her answers_x000a_- She is great at adapting her strategy and incorporating advice immediately_x000a_- She has gotten faster at producing answers._x000a__x000a_Itâ€™s been a privilege to work with Leonna. If you choose to continue our work by adding hours, I will be eager to work with Leonna again! Hereâ€™s what you can look forward to if the program continues:_x000a__x000a_- We will cover the DBQs in greater depth_x000a_- We will discuss the strategies for the multiple choice questions_x000a_- We will practice SAQs extensively in session_x000a__x000a_Also, let me express my gratitude for the opportunity to work with Leonna. I am impressed with her positivity and self-awareness. She is truly a joy to have in session. If you elect to end the program, then I wish her the best both in this exam and everything that follows!_x000a__x000a_Thank you for letting me be a small part of Leonna's academic story!_x000a__x000a_Elijah R._x000a_elijah.ramirez@revolutionprep.com_x000a_+13614629743"/>
    <n v="2"/>
  </r>
  <r>
    <n v="11009837"/>
    <d v="2026-03-26T00:00:00"/>
    <x v="47"/>
    <s v="Team Cross"/>
    <n v="77072"/>
    <s v="Aalay Kolli"/>
    <s v="Dear Ajitha, _x000a__x000a_I hope youâ€™re having a great winter. Itâ€™s been great working with you and Aalay over the past couple of months. As we reach the final unit and begin more intensive AP exam training, I wanted to share the progress weâ€™ve made and my recommendations moving forward._x000a__x000a_I have seen significant improvements in Aalayâ€™s conceptual understanding and problem setup across multiple AP Physics 1 units. Recently, we have reviewed and practiced:_x000a_- Conservation of energy (including identifying the system and tracking where energy is stored/transferred)_x000a_- Impulse and momentum (choosing the system, collision types, and interpreting impulse relationships)_x000a_- Rotation (intro concepts, rotational inertia, and rotation + energy conservation in multi-step problems)_x000a_- Gravitation (including escape velocity and common AP-style applications)_x000a_Simple harmonic motion (connecting periodic motion to energy and system behavior)_x000a_- Fluids (pressure concepts and relationships)_x000a_- Exam-style practice: timed/mixed MCQs in kinematics and forces, plus targeted review of more challenging examples_x000a__x000a_He has shown consistent progress in our objective of setting up problems more independently and explaining why a model applies, and this is evident in stronger diagrams, more organized equations, and better connections between topics (especially energy and rotation)._x000a__x000a_At this point, Aalayâ€™s biggest growth area is speed and exam executionâ€”not because he lacks understanding, but because earning a 5 requires consistent performance under time pressure and familiarity with the most common AP question patterns._x000a__x000a_Since we are entering full AP exam preparation and Aalay is aiming for a 5, I recommend increasing to two 60-minute sessions per week through the AP exam in May 2026. This gives us enough time to do systematic practice, identify patterns in missed questions, and build the pacing needed for top scores._x000a__x000a_Our current short-term goals for Aalay include:_x000a_- Improve speed on MCQs using a repeatable routine_x000a_- Increase confidence on multi-concept problems_x000a_- Strengthen FRQ readiness: clear explanations, units, and method-point earning steps_x000a_- Build stamina with timed sets and targeted review of recurring â€œtrapâ€ errors_x000a__x000a_The overall goal remains a 5 on the AP Physics 1 exam. Based on Aalayâ€™s progress, the two-session pace will allow us to maintain his conceptual strength while adding the volume of practice needed to make accuracy and timing consistent._x000a__x000a_Please let me know if you have any questions or if there are scheduling constraints for adding the second weekly session. Iâ€™m excited about Aalayâ€™s progress and confident that with focused exam training and consistent timed practice, heâ€™ll be in a strong position to reach his goal score._x000a__x000a_Warmly,_x000a_Nayely R.G._x000a_nayely.rolongomez@revolutionprep.com_x000a_+13237404878"/>
    <n v="4"/>
  </r>
  <r>
    <n v="11009853"/>
    <d v="2026-03-26T00:00:00"/>
    <x v="49"/>
    <s v="Team De Groot"/>
    <m/>
    <m/>
    <s v="Dear Melissa,_x000a__x000a_I hope you are having a great spring. Itâ€™s been great working with you and Rebecca over the past couple of months. I wanted to touch base to share some of the progress weâ€™ve made so far and share my thoughts on the plan moving forward._x000a__x000a_Rebecca has been wonderful to work with and get to know. I have seen significant improvements in her math skills, specifically in using the unit circle and evaluating trig functions. This consistent improvement has been evident in her confidence and accuracy during our sessions._x000a__x000a_Our current short-term goals for Rebecca include understanding polar coordinates and plotting functions in polar coordinates. The overall goal remains achieving a strong grade in the class. Based on her progress, I recommend sticking to our current velocity of 1 hour per week._x000a__x000a_Additionally, we have had some internet connection issues in our sessions. If possible, it would help a lot for her to join the sessions from a location with a stronger wifi connection.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 have any questions or if there are any adjustments you would like to make to our plan. Iâ€™m happy to schedule a time to talk by phone if that would be helpful. I look forward to supporting Rebecca in her continued academic journey._x000a__x000a_Best regards,_x000a__x000a_Blake M._x000a_blake.maly@revolutionprep.com_x000a_+13039476593"/>
    <n v="5"/>
  </r>
  <r>
    <n v="11009858"/>
    <d v="2026-03-26T00:00:00"/>
    <x v="49"/>
    <s v="Team De Groot"/>
    <n v="99155"/>
    <s v="Jake Doherty"/>
    <s v="Dear Kristen,_x000a__x000a_I hope you are doing well! I wanted to follow up after our call last week and share my thoughts on the plan moving forward. Jake has been a pleasure to work with these past couple of months. He is engaged in our sessions, and I have seen significant improvements in his understanding of trigonometry._x000a__x000a_Weâ€™re focusing on strategies to prepare for quizzes and exams, and of course our overall goal remains earning a strong grade in the class. Heâ€™s so close to the finish line, and I will do everything I can to help him finish the semester strong. I know we discussed getting his school log-in information. If you could send that my way, it would definitely help me monitor his progress._x000a__x000a_Let me know if you need anything else from me, and I will continue to keep you updated on Jakeâ€™s progress!_x000a__x000a_Blake M._x000a_blake.maly@revolutionprep.com_x000a_+13039476593"/>
    <n v="1"/>
  </r>
  <r>
    <n v="11009863"/>
    <d v="2026-03-26T00:00:00"/>
    <x v="49"/>
    <s v="Team De Groot"/>
    <n v="101453"/>
    <s v="Sage Seltzer"/>
    <s v="Dear Chenai,_x000a__x000a_I hope you are having a great spring. Itâ€™s been great working with you and Sage over the past couple of months. I wanted to touch base to share some of the progress weâ€™ve made so far and share my thoughts on the plan moving forward._x000a__x000a_I have seen significant improvements in Sage's chemistry skills. She has shown consistent progress in applying stoichiometry and unit conversions to solve a variety of problems. This consistent improvement has been evident in her confidence during our sessions and her recent improved test grade._x000a__x000a_Our current short-term goals for Sage include developing stronger study habits to prepare for future exams. The overall goal remains achieving a strong grade in the class. Based on her progress, I think she would benefit from a velocity of 1-2 hours per week for the rest of the semester. Depending on when her semester ends, I recommend purchasing 5 more hours so we can finish strong.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Alternatively, if you'd like to continue working together on achieving these goals, you can easily use this link to add the hours to your account today: https://my.revolutionprep.com/s/Y5zR4Dtz9m._x000a__x000a_Please let me know if you have any questions or if there are any adjustments you would like to make to our plan. Iâ€™m happy to schedule a time to talk by phone if that would be helpful. I look forward to supporting Sage in her continued academic journey._x000a__x000a_Best regards,_x000a__x000a_Blake M._x000a_blake.maly@revolutionprep.com_x000a_+13039476593"/>
    <n v="5"/>
  </r>
  <r>
    <n v="11009868"/>
    <d v="2026-03-26T00:00:00"/>
    <x v="47"/>
    <s v="Team Cross"/>
    <n v="83212"/>
    <s v="Maram Alshikaki"/>
    <s v="Dear Farah, _x000a__x000a_I hope youâ€™re having a great winter. Itâ€™s been great working with you and Maram over the past couple of months. I wanted to share an update on what weâ€™ve covered since the last check-in and the plan moving forward as we increase AP-style practice._x000a__x000a_Since our last update, Maram and I have made strong progress across both Mechanics review and E&amp;amp;M foundations, including:_x000a_- Gravitation (multiple sessions): strengthening setup, modeling choices, and multi-step problem solving_x000a_- Final review support: targeted mixed practice to reinforce earlier units in Mechanics and build confidence_x000a_- Electrostatics (intro): charge interactions, fields/potential basics, and how to choose the correct model for a problem_x000a_- Ampere's Law: identifying symmetry, choosing an appropriate Gaussian surface, and setting up flux-based solutions_x000a_- Circuits: translating diagrams into equations and applying circuit rules systematically_x000a_- AP-style practice: working through Question 1 from FRQ Packet 1, focusing on earning method points with clear diagrams, labeled variables, and justified steps_x000a_- Magnetism: building core fluency with AmpÃ¨reâ€™s law, Biotâ€“Savart, and magnetic force (direction, magnitude, right-hand rules)_x000a__x000a_Maram has shown consistent progress in our objective of setting up problems cleanly and explaining why an approach applies. Since we want to reinforce E&amp;amp;M concepts while also getting consistent AP exam practice, I recommend two 60-minute sessions per week through the AP exam window in May 2026. This frequency gives us enough time to both solidify fundamentals and build speed/accuracy on AP-style questions._x000a__x000a_Our current short-term goals for Maram include:_x000a__x000a_- Increase confidence and speed on questions (especially when problems are presented in unfamiliar ways)._x000a_- Strengthen magnetism foundations (AmpÃ¨re vs. Biotâ€“Savart decision-making, field direction, force direction)._x000a_- Build consistent AP execution: clear diagrams, correct assumptions, units, and brief written justification to earn method points._x000a_- Complete regular timed FRQ and MCQ practice with targeted review of patterns in missed points._x000a__x000a_The overall goal remains strong performance on AP Physics C, with Maram able to approach both mechanics and E&amp;amp;M problems confidently under exam conditions._x000a__x000a_Please let me know if you have any questions. Maram is doing excellent work, and Iâ€™m excited to keep building her E&amp;amp;M confidence while sharpening AP exam performance._x000a__x000a_Warmly,_x000a_Nayely R._x000a_nayely.rolongomez@revolutionprep.com_x000a_+13237404878"/>
    <n v="4"/>
  </r>
  <r>
    <n v="11009872"/>
    <d v="2026-03-26T00:00:00"/>
    <x v="49"/>
    <s v="Team De Groot"/>
    <n v="101290"/>
    <s v="Logan Borhan"/>
    <s v="Dear Ernie,_x000a__x000a_I hope you are having a great spring. Itâ€™s been great working with you and Logan over the past couple of months. I wanted to touch base to share some of the progress weâ€™ve made so far and share my thoughts on the plan moving forward._x000a__x000a_I have seen significant improvements in Loganâ€™s physics skills. He has shown consistent progress in understanding conservation laws and applying equations to solve problems. This consistent improvement has been evident in his confidence and accuracy during our sessions._x000a__x000a_Our current short-term goals for Logan include approaching longer free response questions more systematically and synthesizing different physics concepts to solve more complicated problems. The overall goal remains achieving a strong grade in the class. Based on his progress, I think he would benefit from an increased velocity of 2 hours per week for the rest of the semester. This would allow us more time to practice free response questions and develop a stronger intuition on how to approach them. We are currently only able to cover about one longer question in the session.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_x000a__x000a_I suggest adding the below to your account to ensure we stay on track._x000a__x000a_â€¢ 5 hours of Academics for Logan Borhan with Blake Maly_x000a__x000a_If you'd like to continue working together on achieving these goals, you can easily use this link to add the hours to your account today: https://my.revolutionprep.com/s/mHpEXvmvhJ._x000a__x000a_Please let me know if you have any questions or if there are any adjustments you would like to make to our plan. Iâ€™m happy to schedule a time to talk by phone if that would be helpful. I look forward to supporting Logan in his continued academic journey._x000a__x000a_Best regards,_x000a__x000a_Blake M._x000a_blake.maly@revolutionprep.com_x000a_+13039476593"/>
    <n v="5"/>
  </r>
  <r>
    <n v="11009873"/>
    <d v="2026-03-26T00:00:00"/>
    <x v="50"/>
    <s v="Team Cross"/>
    <n v="86903"/>
    <s v="Andy Chen"/>
    <s v="Dear Wen,_x000a__x000a_I hope you are doing well! Itâ€™s been great working with Andy over the past couple of months. I wanted to touch base to share some of the progress weâ€™ve made so far and share my thoughts on the plan moving forward._x000a__x000a_Overall goal: Prepare Andy for high school entrance exam_x000a__x000a_Areas that we have been working on:_x000a_â€¢Working through SSAT practice exam_x000a_â€¢Math concepts:_x000a_â€¢Strategies: substituting numbers into equations_x000a_â€¢Homework help _x000a__x000a_Short-term goals moving forward:_x000a_â€¢Math concepts:_x000a_Measures of sides of triangles_x000a_Writing equations from word problems_x000a_Substituting equations to solve for a variable_x000a_Absolute Value_x000a_Continued work with exponents_x000a_â€¢Verbal section strategy review and practice_x000a__x000a_Recommendation: _x000a__x000a_Andy continues to improve his math content knowledge. Despite being a higher level practice exam, he missed or skipped fewer questions. Based on his progress, I recommend continuing with at least 1 hour per week. _x000a__x000a_Please let me know if you have any questions or if there are any adjustments you would like to make to our plan. Iâ€™m happy to schedule a time to talk by phone if that would be helpful. I look forward to supporting Andy in his continued academic journey._x000a__x000a_Best regards,_x000a_Mary L._x000a_mary.logan@revolutionprep.com_x000a_+16822312877"/>
    <n v="3"/>
  </r>
  <r>
    <n v="11009880"/>
    <d v="2026-03-26T00:00:00"/>
    <x v="49"/>
    <s v="Team De Groot"/>
    <n v="101243"/>
    <s v="Andrew Irvin"/>
    <s v="Dear Bobby,_x000a__x000a_I hope you are having a great spring. Itâ€™s been great working with you and Andrew over the past couple of months. I wanted to touch base to share some of the progress weâ€™ve made so far and share my thoughts on the plan moving forward._x000a__x000a_I have seen significant improvements in Andrewâ€™s math skills. He has shown consistent progress in simplifying rational equations, analyzing polynomials, and organizing his work to avoid small errors. This consistent improvement has been evident in his confidence and accuracy during our sessions._x000a__x000a_Our current short-term goals for Andrew include synthesizing properties of polynomial functions to graph them by hand. The overall goal remains achieving a strong grade in the class. Based on his progress, I think he would benefit from an increased velocity of 2 hours per week for the rest of the semester. This would give us more opportunities to practice these new concepts and identify any misconceptions early on. I find that we are often running out of time and there is more we would like to discuss in our sessions.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 I saw that you already purchased hours, which is great! Feel free to schedule his sessions in your Revolution Prep account, and let me know if you need any help with this._x000a__x000a_Please let me know if you have any questions or if there are any adjustments you would like to make to our plan. Iâ€™m happy to schedule a time to talk by phone if that would be helpful. I look forward to supporting Andrew in his continued academic journey._x000a__x000a_Best regards,_x000a__x000a_Blake M._x000a_blake.maly@revolutionprep.com_x000a_+13039476593"/>
    <n v="5"/>
  </r>
  <r>
    <n v="11009887"/>
    <d v="2026-03-26T00:00:00"/>
    <x v="49"/>
    <s v="Team De Groot"/>
    <n v="101674"/>
    <s v="Devansh Patil"/>
    <s v="Dear Aditi,_x000a__x000a_I hope you are having a great spring. Itâ€™s been great working with you and Devansh over the past couple of months. I wanted to touch base to share some of the progress weâ€™ve made so far and share my thoughts on the plan moving forward._x000a__x000a_I have seen significant improvements in Devanshâ€™s math skills. He has shown consistent progress in solving systems of equations and inequalities. This consistent improvement has been evident in his confidence during our sessions and his improved grades!_x000a__x000a_Our current short-term goals for Devansh include understanding properties of rational functions and looking forward to his new unit. The overall goal remains achieving a strong grade in the class. Based on his progress, I think he would benefit keeping his current velocity of 2 hours per week for the rest of the semester. _x000a__x000a_It looks like he has more hours in his account, bu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Devansh in his continued academic journey._x000a__x000a_Best regards,_x000a__x000a_Blake M._x000a_blake.maly@revolutionprep.com_x000a_+13039476593"/>
    <n v="5"/>
  </r>
  <r>
    <n v="11009894"/>
    <d v="2026-03-26T00:00:00"/>
    <x v="49"/>
    <s v="Team De Groot"/>
    <n v="101726"/>
    <s v="Jasmine Abernethy"/>
    <s v="Dear Saba,_x000a__x000a_I hope you are having a great spring. Itâ€™s been great working with you and Jasmine over the past couple of months. I wanted to touch base to share some of the progress weâ€™ve made so far and share my thoughts on the plan moving forward._x000a__x000a_I have seen significant improvements in Jasmineâ€™s math skills. She has shown consistent progress in understanding difficult concepts like differential equations and this consistent improvement has been evident in her confidence and accuracy during our sessions. Iâ€™m especially impressed with her knowledge of integrals and how consistently she is able to solve them now._x000a__x000a_Our current short-term goals for Jasmine include using her knowledge of integrals and differential equations to solve word problems. The overall goal remains achieving a strong grade in the class and doing well on the AP exam. Based on her progress, I think she would benefit keeping her current velocity of 2 hours per week for the rest of the semester. _x000a__x000a_It looks like she has more hours in her account, bu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Jasmine in her continued academic journey._x000a__x000a_Best regards,_x000a__x000a_Blake M._x000a_blake.maly@revolutionprep.com_x000a_+13039476593"/>
    <n v="5"/>
  </r>
  <r>
    <n v="11009900"/>
    <d v="2026-03-26T00:00:00"/>
    <x v="49"/>
    <s v="Team De Groot"/>
    <n v="90942"/>
    <s v="Kohnnica Om"/>
    <s v="Dear Kompay,_x000a__x000a_I hope you are having a great spring. Itâ€™s been great working with you and Kohnnica over the past couple of months. I wanted to touch base to share some of the progress weâ€™ve made so far and share my thoughts on the plan moving forward._x000a__x000a_I have seen significant improvements in Kohnnicaâ€™s ability to navigate longer and more challenging free response questions in AP Physics 1. She has shown consistent progress in understanding the concepts and this has been evident in her confidence during our sessions and her improved test scores._x000a_ _x000a_Our current short-term goals for Kohnnica include synthesizing her knowledge of previous units with the new concept of simple harmonic motion. The overall goal remains achieving a strong grade in the class and a strong score on the AP exam. Given that the exam is getting closer, I think she would benefit from increasing her velocity to 2 hours per week. We can normally practice one free response question in a session, so an additional session each week would allow us to practice multiple choice questions as well. _x000a__x000a_It looks like she has more hours in her account, bu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Kohnnica in her continued academic journey._x000a__x000a_Best regards,_x000a__x000a_Blake M._x000a_blake.maly@revolutionprep.com_x000a_+13039476593"/>
    <n v="5"/>
  </r>
  <r>
    <n v="11009902"/>
    <d v="2026-03-26T00:00:00"/>
    <x v="49"/>
    <s v="Team De Groot"/>
    <n v="100938"/>
    <s v="Reece Ramos"/>
    <s v="Dear Maricel,_x000a__x000a_I hope you are having a great spring. Itâ€™s been great working with you and Reece over the past couple of months. I wanted to touch base to share some of the progress weâ€™ve made so far and share my thoughts on the plan moving forward._x000a__x000a_I have seen significant improvements in Reeceâ€™s trigonometry skills. He has shown consistent progress in organizing his work and this improvement has been evident in his confidence during our sessions and his recent test/quiz scores. Iâ€™m impressed by his ability to quickly understand new topics during our sessions._x000a__x000a_Our current short-term goals for Reece include solving equations using inverse trig functions. The overall goal remains achieving a strong grade in the class. Based on his progress, I think he would benefit from keeping his current velocity of 1 hour per week for the rest of the semester. His understanding of the topics is strong, we just need to work on strategies to minimize small errors.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Reece in his continued academic journey._x000a__x000a_Best regards,_x000a__x000a_Blake M._x000a_blake.maly@revolutionprep.com_x000a_+13039476593"/>
    <n v="5"/>
  </r>
  <r>
    <n v="11009907"/>
    <d v="2026-03-26T00:00:00"/>
    <x v="21"/>
    <s v="Team De Groot"/>
    <n v="97786"/>
    <s v="Jing Yi Cathleen Tay"/>
    <s v="Dear Ping,_x000a__x000a_I hope youâ€™re having a wonderful week! As we get closer to Cathleen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Cathleen's ability to use exponential growth and decay formulas, using the percent change formula, and plugging in values of x and y when working with functions. In particular, Cathleen is becoming more confident and consistent with recognizing and solving composite functions and has made clear strides in connecting her understanding of solving equations to the graph. Her effort and willingness to apply new tools are really starting to pay off._x000a__x000a_To set Cathleen up for success, itâ€™s important that he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Cathleen. Iâ€™ll follow up with you in my next update with key takeaways, progress highlights, and a clear plan for what weâ€™ll focus on moving forward._x000a__x000a_Based on our discussions and Cathleen's progress, I recommend continuing to meet once per week for one hour until she has signed up for an official SAT. At that point, we can adjust our schedule. This plan will best set her up for success for the official test and give us the needed time to focus on reviewing inequalities and incorporating desmos when solving for quadratics._x000a__x000a_Cathleen has 27 hours unscheduled in her account. _x000a__x000a_Please let me know if you have any questions or if there are any adjustments you would like to make to our plan. Iâ€™m happy to schedule a time to talk by phone if that would be helpful. I am excited to continue supporting Cahtleen in reaching her goals._x000a__x000a__x000a_Best regards,_x000a__x000a_Amber M._x000a_amber.maldonado@revolutionprep.com_x000a_+14012698542"/>
    <n v="4"/>
  </r>
  <r>
    <n v="11009908"/>
    <d v="2026-03-26T00:00:00"/>
    <x v="49"/>
    <s v="Team De Groot"/>
    <n v="101720"/>
    <s v="Liam Kelley"/>
    <s v="Dear Alyssa,_x000a__x000a_I hope you are having a great spring. Itâ€™s been great working with you and Liam over the past couple of months. I wanted to touch base to share some of the progress weâ€™ve made so far and share my thoughts on the plan moving forward._x000a__x000a_I have seen significant improvements in Liamâ€™s math skills. He has shown consistent progress in organizing his work, solving trigonometric equations, and analyzing conic sections. This improvement has been evident in his confidence during our sessions and his recent quiz scores. _x000a__x000a_Our current short-term goals for Liam include preparing for his conic sections test. The overall goal remains achieving a strong grade in the class. Based on his progress, I think he would benefit from keeping his current velocity of 1 hour per week for the rest of the semester. His understanding of the topics is strong; we just need to work on strategies to minimize small errors.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 _x000a__x000a_I suggest adding the below to your account to ensure we stay on track._x000a__x000a_â€¢ 5 hours of Academics for Liam Kelley with Blake Maly_x000a__x000a_If you'd like to continue working together on achieving these goals, you can easily use this link to add the hours to your account today: https://my.revolutionprep.com/s/YjNMsGPuUK._x000a__x000a_Please let me know if you have any questions or if there are any adjustments you would like to make to our plan. Iâ€™m happy to schedule a time to talk by phone if that would be helpful. I look forward to supporting Liam in his continued academic journey._x000a__x000a_Best regards,_x000a__x000a_Blake M._x000a_blake.maly@revolutionprep.com_x000a_+13039476593"/>
    <n v="5"/>
  </r>
  <r>
    <n v="11009911"/>
    <d v="2026-03-26T00:00:00"/>
    <x v="49"/>
    <s v="Team De Groot"/>
    <n v="99988"/>
    <s v="Alexander Parr"/>
    <s v="Dear Amanda,_x000a__x000a_I hope you are having a great spring. Itâ€™s been great working with you and Alexander over the past couple of months. I wanted to touch base to share some of the progress weâ€™ve made so far and share my thoughts on the plan moving forward._x000a__x000a_I have seen significant improvements in Alexanderâ€™s math skills. He has shown consistent progress in organizing his work to avoid small errors and this improvement has been evident in his confidence during our sessions and his improved grade. He has demonstrated a strong understanding of trigonometry over these past couple of months! _x000a__x000a_Our current short-term goals for Alexander include reviewing for his next exam and looking ahead at his next unit. The overall goal remains achieving a strong grade in the class. Based on his progress, I think he would benefit from keeping his current velocity of about 1 hour per week for the rest of the semester.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Alexander in his continued academic journey._x000a__x000a_Best regards,_x000a__x000a_Blake M._x000a_blake.maly@revolutionprep.com_x000a_+13039476593"/>
    <n v="5"/>
  </r>
  <r>
    <n v="11009916"/>
    <d v="2026-03-26T00:00:00"/>
    <x v="49"/>
    <s v="Team De Groot"/>
    <n v="100112"/>
    <s v="Ronav Duggireddy"/>
    <s v="Dear Srujana,_x000a__x000a_I hope you are having a great spring. Itâ€™s been great working with you and Ronav over the past couple of months. I wanted to touch base to share some of the progress weâ€™ve made so far and share my thoughts on the plan moving forward._x000a__x000a_I have seen significant improvements in Ronavâ€™s math skills. He has shown consistent progress in organizing his work and using deductive reasoning. This improvement has been evident in his confidence during our sessions and his recent test scores. He has demonstrated a strong understanding of geometric theorems over the past couple of months!_x000a__x000a_Our current short-term goals for Ronav include understanding triangle similarity theorems and how to apply them. The overall goal remains achieving a strong grade in the class. Based on his progress, I think he would benefit from keeping his current velocity of about 1 hour per week for the rest of the semester. His understanding of the topics is strong; we just need to work on strategies to minimize small errors._x000a__x000a_I also see that you added hours for Back-Up Care tutoring, which is great. John will see these notes as well to better prepare for his first session with Ronav._x000a__x000a_Please let me know if you have any questions or if there are any adjustments you would like to make to our plan. Iâ€™m happy to schedule a time to talk by phone if that would be helpful. I look forward to supporting Ronav in his continued academic journey._x000a__x000a_Best regards,_x000a__x000a_Blake M._x000a_blake.maly@revolutionprep.com_x000a_+13039476593"/>
    <n v="3"/>
  </r>
  <r>
    <n v="11009938"/>
    <d v="2026-03-26T00:00:00"/>
    <x v="30"/>
    <s v="Team Plamondon"/>
    <n v="90970"/>
    <s v="Charlie Smith"/>
    <s v="â€‹It has been great working with Charlie over the last couple of months. Weâ€™ve really focused on getting him back into the swing of things, and Iâ€™m happy to report significant momentum as we push toward the May SAT._x000a__x000a_â€‹Since resuming, we have focused on strategies to avoid mistakes in the Reading and Writing section. On the December SAT, he earned a 730 in this section; I am pleased to share that on his most recent practice test, he matched that performance to within a single question. Itâ€™s excellent to see him right back at that high level! Moving forward, we will work on avoiding traps in extra tricky reading and expanding his vocabulary knowledge with regular practice_x000a__x000a_â€‹On the Math side, while consistency on practice tests has been a bit more challenging, he is still scoring higher than the 670 he received in December, by 40 or 50 points on average. I believe quite a bit of this has been how busy he is when I assigned the practice tests. He has had to squeeze them in afterschool, which can certainly amplify silly mistakes. The good news is that making mistakes is the most important part of avoiding them in the future. Making mistakes, then learning from them and taking notes to avoid those mistakes in the future can go a long way. I'll also have him practice timing drills so he can gain a good sense of how fast he can move without making hasty mistakes on the easier problems. Given this progress, I believe he is in a great spot to aim for a 1500+ on the upcoming May test, with the June test date as a final backup._x000a__x000a_â€‹To reach that goal, I recommend that we meet twice a week for one hour leading up to the May test. This additional time will allow us to:_x000a__x000a_â€‹*Master pacing: Refining strategies to ensure he knows exactly when to cut himself off from a problem so he doesn't lose valuable time._x000a_*â€‹Targeted Math practice: Working through extra-difficult problems to build the consistency he needs._x000a_*â€‹Advanced Verbal prep: Polishing the &quot;extra tricky&quot; vocabulary and reading questions, which are the ones currently giving him trouble._x000a__x000a_Here is a purchase link to pick up the necessary hours before the May exam https://my.revolutionprep.com/s/RwjfuH8oES_x000a__x000a_Please let me know if you would like to schedule a call to further discuss any of this or the plan moving forward. I have also cc'd our advisor Diane on the email, she can help get more hours. _x000a__x000a_Best, _x000a_Christian C._x000a_christian.collins@revolutionprep.com_x000a_+13035190358"/>
    <n v="5"/>
  </r>
  <r>
    <n v="11009946"/>
    <d v="2026-03-26T00:00:00"/>
    <x v="12"/>
    <s v="Team Plamondon"/>
    <n v="96206"/>
    <s v="Max Heppelmann"/>
    <s v="Dear Larry,_x000a__x000a_I hope you are enjoying the longer and warmer days of spring. Itâ€™s been great working with you and Max over the past few months. I wanted to touch base to share some of the progress heâ€™s made so far and share my thoughts on the plan moving forward._x000a__x000a_I have seen significant improvements in Max's consistent use of the strategies heâ€™s learned for the SAT reading and writing questions. He has shown progress in carefully reading and understanding the question stems and passages and in applying the process of elimination. This consistent improvement has been evident in him missing fewer questions and in the overall upward trajectory seen in his practice test scores. Max has worked with a wide variety of test question types, including Words in Context, Inferencing, and Command of Evidence both Text and Quantitative). Max has also gotten better at completing his SAT homework despite his very busy schedule._x000a__x000a_I do, however, have some concerns about Maxâ€™s grades. While Maxâ€™s grades are not bad, they are also not excellent, and excellence should be what he is aiming for in his grades inasmuch as he is aiming for a perfect SAT score! In the college admission process, his GPA will be weighted more heavily than his SAT. Working towards straight As should, hopefully, be as important to Max as working towards a 1600 on his SAT. Because of this, Max and I have started working together more to help him to improve his grades, especially his English grade (which has recently been fluctuating between a C+ and a B-). I would also like to see Max improve his grade in Computer Science since he definitely has the talent to do so. He has already brought his grade for AP World History up to an A-. Iâ€™m proud of him for all his hard work and dedication to his education!_x000a__x000a_I have recommended adding an additional midweek tutoring session to help him improve his GPA. - for when a midweek session would not unterfere with his theater schedule. This will allow Max to get more help with his English, which in the long term should help him to spend less time overall on his homework as his confidence improves and he perfects the English language skills that will help him to do well in his current and future classes as well as his SAT exam. Our current short-term goal for Max is raising his GPA. The overall goal remains for him to be responsible, confident, and prepared for college._x000a__x000a_Please let me know if you have any questions or if there are any adjustments you would like to make to our plan. Iâ€™m happy to schedule a time to talk by phone or Zoom if that would be helpful. Iâ€™m enjoying supporting Max in his academic journey and am proud of him for his love of learning and the progress that heâ€™s been showing!_x000a__x000a_Best regards,_x000a__x000a__x000a_Gigi Glover_x000a_gigi.glover@revolutionprep.com_x000a_+18087853751"/>
    <n v="2"/>
  </r>
  <r>
    <n v="11009952"/>
    <d v="2026-03-26T00:00:00"/>
    <x v="30"/>
    <s v="Team Plamondon"/>
    <n v="53473"/>
    <s v="Eliana Forsyth"/>
    <s v="Hi Doug, _x000a__x000a_â€‹It has been a pleasure working with Eliana as we keep up with her biology and math classes. I wanted to reach out with a quick update on her recent progress, particularly as we navigate some shifts in her Math course._x000a__x000a_â€‹Math Progress &amp;amp; Strategy:_x000a__x000a_Eliana has bounced back impressively after some initial struggles this semester. She developed a strong understanding of rational expressions and graphing, earning a high B on that exam. She is even planning to retake it to capture any remaining points, which is a great sign of her initiative._x000a__x000a_â€‹We are also navigating a new policy where students can retake every test. Since there is no cumulative final this year, the teacher is using these retakes to ensure students truly relearn the topics. It also sounds like the first test that he assigned was much more difficult than he intended, as he had the entire class retake it a full month after it was initially administered. I've never really seen a policy shift like this, without grades being much lower than the teacher would have hoped. _x000a__x000a_We have two tests left in the semesterâ€”one after spring break and one final unit. Weâ€™ve started logarithms and exponential equations, which is a unique area of math where the rules feel very different (e.g., addition becoming multiplication). While sheâ€™s had an okay start, we are focusing on these finer details to make the logic feel more natural._x000a__x000a_â€‹If she stays on top of her retakes and masters these final units, I believe aiming for a high B or  A this semester is a very realistic goal. _x000a__x000a_â€‹Biology Update:_x000a__x000a_On the Biology side, Eliana is finding the concepts much easier to grasp, which is great to see. However, we need to focus on her study timeline. For her test this week, she didn't begin studying until the night before. Moving forward, I want to ensure she is preparing well in advance to avoid cramming and to solidify her understanding of the material._x000a__x000a_I recommend we continue meeting twice a week for one hour each, with supplemental sessions scheduled around her major exams. I cc'd our advisor _x000a_Joe on this email. He can help you get set up with more hours. I know there is a price increase coming through in April, but feel free to ask any questions about that. _x000a__x000a_Let me know if you would like to schedule a call to discuss any of this in further detail. _x000a__x000a_Have a great trip to Hawaii for spring break!!!_x000a__x000a_Christian C._x000a_christian.collins@revolutionprep.com_x000a_+13035190358"/>
    <n v="5"/>
  </r>
  <r>
    <n v="11009953"/>
    <d v="2026-03-26T00:00:00"/>
    <x v="51"/>
    <s v="Team Plamondon"/>
    <n v="98755"/>
    <s v="Samantha Su Garcia"/>
    <s v="Dear Jose,_x000a__x000a_I hope youâ€™re having a great week. I wanted to take a moment to share a formal update on Samanthaâ€™s progress so far and outline our plan moving forward, as this is our first comprehensive progress report._x000a__x000a_Over the past several weeks, Samantha and I have been working on strengthening her Algebra 1 foundation while beginning to prepare her for Algebra 2. Since she recently completed Algebra 1 and is not currently enrolled in a math course, our goal has been to reinforce key concepts and ensure she is fully confident before moving into more advanced material._x000a__x000a_We began with a review of polynomial operations, including adding and subtracting polynomials, applying the distributive property, and working with scientific notation. From there, we focused heavily on factoring quadratic expressions, where Samantha practiced multiple methods including simple factoring (when a = 1), factoring by grouping (when a â‰  1), and using the quadratic formula as a universal approach._x000a__x000a_As we progressed, Samantha developed a stronger understanding of how quadratic equations connect to graphs, including identifying x-intercepts, the vertex, and the direction of opening. She has been improving in linking algebraic solutions to graphical interpretations, which is an important skill for Algebra 2._x000a__x000a_More recently, we reviewed linear functions and inequalities, and introduced exponential functions, including their structure, growth vs. decay behavior, and domain and range. Samantha has been doing well recognizing patterns and applying concepts across different types of functions._x000a__x000a_Overall, Samantha has shown steady progress and a strong willingness to engage with new material. Our sessions have been focused on building both accuracy and confidence so she is well-prepared to transition into Algebra 2._x000a__x000a_Our short-term goal is to continue reinforcing quadratic concepts while expanding into exponential functions and transformations. The overall goal is to ensure Samantha enters Algebra 2 with a strong foundation and a clear understanding of key concepts._x000a__x000a_Based on Samanthaâ€™s progress and goals, I recommend continuing with one 60-minute tutoring session per week. This consistency will allow us to continue building her skills and gradually introduce Algebra 2 topics in a structured way._x000a__x000a_Please feel free to reach out if you have any questions or would like to discuss Samanthaâ€™s progress in more detail. Iâ€™m happy to schedule a call if that would be helpful. I look forward to continuing to support her success in math._x000a__x000a_Best regards,_x000a_Cristina A._x000a__x000a_cristina.ascenzipettenuzzo@revolutionprep.com_x000a_+17863092063"/>
    <n v="3"/>
  </r>
  <r>
    <n v="11009960"/>
    <d v="2026-03-26T00:00:00"/>
    <x v="30"/>
    <s v="Team Plamondon"/>
    <n v="97449"/>
    <s v="Christian Markey"/>
    <s v="Hi Christian &amp;amp; Christina,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_x000a_Christian C._x000a_christian.collins@revolutionprep.com_x000a_+13035190358"/>
    <n v="1"/>
  </r>
  <r>
    <n v="11009961"/>
    <d v="2026-03-26T00:00:00"/>
    <x v="51"/>
    <s v="Team Plamondon"/>
    <n v="101028"/>
    <s v="Braden Cosgrove"/>
    <s v="Dear Catherine,_x000a__x000a_I hope youâ€™re having a great week. I wanted to take a moment to share a formal update on Bradenâ€™s progress so far and outline our plan moving forward, as this is our first comprehensive progress report._x000a__x000a_Over the past several weeks, Braden and I have been working through key math topics, focusing on strengthening both conceptual understanding and problem-solving accuracy. We began with trigonometry, where Braden practiced evaluating trigonometric functions using the unit circle, solving equations, and applying key identities such as Pythagorean and double-angle identities. He demonstrated strong understanding in this unit and earned an 88% on his trigonometry test._x000a__x000a_More recently, we have transitioned into calculus concepts, specifically derivatives. Braden has been working on applying the power, product, quotient, and chain rules to a variety of functions, including algebraic, exponential, and trigonometric expressions. He has also been practicing how to simplify expressions before differentiating to improve efficiency and accuracy._x000a__x000a_In addition, we have focused on applications of derivatives, including finding equations of tangent and normal lines. Braden has been improving in connecting the derivative to slope and understanding how to apply this concept in context._x000a__x000a_Overall, Braden has shown strong engagement and steady progress, particularly in his ability to apply new concepts and work through multi-step problems._x000a__x000a_Our short-term goal is to continue reinforcing derivative concepts and ensure he feels confident with both foundational rules and their applications. The overall goal is to build a strong foundation in calculus as he continues progressing through the course._x000a__x000a_Based on Bradenâ€™s progress and current workload, I recommend continuing with one 60-minute tutoring session every two weeks. This schedule allows us to maintain support while encouraging independent practice between sessions._x000a__x000a_If you would like to continue working together, you can redeem additional Back-Up Care credits through your Bright Horizons portal. Once redeemed, Revolution Prep will add the hours to Bradenâ€™s account so we can continue scheduling sessions._x000a__x000a_Please feel free to reach out if you have any questions or would like to discuss Bradenâ€™s progress in more detail. Iâ€™m happy to schedule a call if that would be helpful. I look forward to continuing to support his success in math._x000a__x000a_Best regards,_x000a_Cristina A._x000a__x000a_cristina.ascenzipettenuzzo@revolutionprep.com_x000a_+17863092063"/>
    <n v="5"/>
  </r>
  <r>
    <n v="11009962"/>
    <d v="2026-03-26T00:00:00"/>
    <x v="30"/>
    <s v="Team Plamondon"/>
    <n v="95209"/>
    <s v="Ninaad Vidwans"/>
    <s v="Hi Sangeeta &amp;amp; Ninaad,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Cheers, _x000a__x000a_Christian C._x000a_christian.collins@revolutionprep.com_x000a_+13035190358"/>
    <n v="1"/>
  </r>
  <r>
    <n v="11009965"/>
    <d v="2026-03-26T00:00:00"/>
    <x v="30"/>
    <s v="Team Plamondon"/>
    <n v="89110"/>
    <s v="Ava Adams"/>
    <s v="Hi Ava &amp;amp; Gretchen,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Cheers, _x000a_Christian C._x000a_christian.collins@revolutionprep.com_x000a_+13035190358"/>
    <n v="1"/>
  </r>
  <r>
    <n v="11009968"/>
    <d v="2026-03-26T00:00:00"/>
    <x v="51"/>
    <s v="Team Plamondon"/>
    <n v="98194"/>
    <s v="Madeleine Stang"/>
    <s v="Dear Michael,_x000a__x000a_I hope youâ€™re having a great week. I wanted to take a moment to share a formal update on Madeleineâ€™s progress so far and outline our plan moving forward._x000a__x000a_Over the past several weeks, Madeleine and I have been working through key AP Chemistry topics, with a focus on building a strong conceptual foundation and improving performance on assessments. When we began working together, Madeleine was focused on strengthening her understanding of chemical equilibrium, including writing equilibrium expressions, distinguishing between K and Q, and using ICE tables to solve for equilibrium concentrations._x000a__x000a_As we progressed, we moved into acidâ€“base chemistry and thermodynamics, where Madeleine worked on understanding entropy, enthalpy, and Gibbs free energy. She practiced calculating entropy changes and applying the relationship Î”G = Î”H âˆ’ TÎ”S to determine reaction spontaneity. She showed progress on her acidâ€“base unit, earning a 79% on her test, which reflects improvement compared to earlier performance._x000a__x000a_More recently, we have been reviewing thermodynamics and electrochemistry, including Gibbs free energy relationships, equilibrium connections, and electrochemical cell calculations (identifying anode/cathode and calculating EÂ°cell). We have also started incorporating mixed-topic review, helping Madeleine connect concepts across units such as kinetics, bonding, and equilibrium._x000a__x000a_While some recent assessmentsâ€”such as her most recent testâ€”have been challenging, these topics are among the most conceptually demanding in AP Chemistry. We have been using these results productively to identify gaps and reinforce key concepts, with a strong focus on improving consistency and confidence._x000a__x000a_Our short-term goal is to prepare for her upcoming final exam after spring break, ensuring she is comfortable with cumulative topics and able to apply concepts across different question types. The overall goal is to help Madeleine continue improving her course performance and work toward her goal of earning an A in the class._x000a__x000a_Based on Madeleineâ€™s progress and the rigor of the course, I recommend continuing with one 60-minute tutoring session per week. This will allow us to maintain momentum, reinforce challenging material, and provide structured support leading into her final exam._x000a__x000a_Please feel free to reach out if you have any questions or would like to discuss Madeleineâ€™s progress in more detail. Iâ€™m happy to schedule a call if that would be helpful. I look forward to continuing to support her in AP Chemistry._x000a__x000a_Best regards,_x000a_Cristina A._x000a__x000a_cristina.ascenzipettenuzzo@revolutionprep.com_x000a_+17863092063"/>
    <n v="4"/>
  </r>
  <r>
    <n v="11009973"/>
    <d v="2026-03-26T00:00:00"/>
    <x v="21"/>
    <s v="Team De Groot"/>
    <n v="102517"/>
    <s v="Carter Cobb"/>
    <s v="Dear Cameron,_x000a__x000a_I hope you are having a great Spring. Itâ€™s been great working with you and Carter over the past couple of weeks. I wanted to reach out with a quick overview of the program so far and where itâ€™s headed._x000a__x000a_I have seen significant improvements in Carter's ability to simplify radicals, rationalize radicals, and solve right triangles in simplest radical form using the pythagorean theorem. He has shown consistent progress in using the distance formula to solve for the distance between two points, as evident in his classwork. We have most recently reviewed solving for radius, area, and circumference of a circle, specifically focusing on using area to solve for circumference and vice versa. _x000a__x000a_Our current short-term goals for Carter include understanding circles and triangles. The overall goal remains passing geometry class with a C average. Based on Carter's progress, I recommend continuing to meet twice per week for one hour each. This plan will best set him up for success and give us the needed time to continue to reinforce concepts in class._x000a__x000a_Carter currently has 6 hours left in his account. We do not have any lessons booked. Feel free to schedule lessons through Carter's student portal. If you need help, you can reach out to myself or Carter's academic advisor, Joseph._x000a__x000a_If you'd like to continue working together on achieving these goals, you can redeem more credits through your Bright Horizon's portal. After you redeem your credits, you will receive an email from Revolution Prep to add the hours to your account._x000a_ _x000a_Amber M._x000a_amber.maldonado@revolutionprep.com_x000a_+14012698542"/>
    <n v="5"/>
  </r>
  <r>
    <n v="11009974"/>
    <d v="2026-03-26T00:00:00"/>
    <x v="51"/>
    <s v="Team Plamondon"/>
    <n v="85128"/>
    <s v="Aidan Cooke"/>
    <s v="Dear Andrew,_x000a__x000a_I hope youâ€™re having a great week. I wanted to take a moment to share a formal update on Aidanâ€™s progress so far and outline our plan moving forward._x000a__x000a_Over the past several weeks, Aidan and I have been working through a range of geometry topics, focusing on strengthening both conceptual understanding and problem-solving accuracy. We began with triangle similarity, where Aidan practiced proving similarity using AA, SAS, and SSS criteria and applying proportional relationships to solve for unknown values._x000a__x000a_We then moved into coordinate geometry, where Aidan worked on calculating slope, writing linear equations, and using slope relationships to analyze parallelograms. He demonstrated strong understanding in applying these concepts to multi-step problems, including finding missing vertices and verifying geometric properties._x000a__x000a_As we progressed, we focused on right triangles and trigonometry, including special right triangle relationships (45-45-90 and 30-60-90) and applying the Pythagorean theorem. More recently, Aidan has been working with trigonometric ratios (SOH CAH TOA) to solve for missing sides and angles, including using inverse trigonometric functions. He performed very well on a recent assessment, getting a 90% on his math test, which reflects strong progress._x000a__x000a_In our most recent sessions, we have been working on polygon angle relationships, including interior and exterior angle sums and solving for unknown values in both regular and irregular polygons. Aidan has been improving in applying formulas and organizing his work when solving multi-step problems._x000a__x000a_Overall, Aidan has shown strong engagement and steady progress, particularly in his ability to apply concepts across different types of problems and maintain accuracy._x000a__x000a_Our short-term goal is to continue reinforcing polygon concepts while preparing for his upcoming quiz and test. The overall goal is to build consistency and confidence across geometry topics as the material becomes more cumulative._x000a__x000a_Based on Aidanâ€™s progress and needs, I recommend continuing with one 60-minute tutoring session per week. This consistency will allow us to maintain momentum and continue reinforcing key concepts.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feel free to reach out if you have any questions or would like to discuss Aidanâ€™s progress in more detail. Iâ€™m happy to schedule a call if that would be helpful. I look forward to continuing to support him in his academic journey._x000a__x000a_Best regards,_x000a_Cristina A._x000a__x000a_cristina.ascenzipettenuzzo@revolutionprep.com_x000a_+17863092063"/>
    <n v="5"/>
  </r>
  <r>
    <n v="11009978"/>
    <d v="2026-03-26T00:00:00"/>
    <x v="51"/>
    <s v="Team Plamondon"/>
    <n v="97880"/>
    <s v="Alexandra Mekdara"/>
    <s v="Dear Alan,_x000a__x000a_I hope youâ€™re having a great week. Itâ€™s been great working with Alexandra over the past couple of months, and I wanted to share an update on her progress and outline our plan moving forward._x000a__x000a_Over our recent sessions, Alexandra and I have been building a strong foundation in core chemistry topics, with a focus on improving both conceptual understanding and problem-solving consistency. Early sessions focused on empirical and molecular formulas, percent composition, and gas behavior at STP, where Alexandra practiced converting between mass, moles, and volume, and applying structured methods to determine chemical formulas._x000a__x000a_We then transitioned into stoichiometry, which has been a major focus over several sessions. Alexandra has been working on multi-step conversions (grams â†’ moles â†’ moles â†’ grams), identifying limiting and excess reactants, and calculating theoretical and percent yield. She has been improving in organizing her work and following a clear step-by-step process, which is critical for accuracy in these types of problems._x000a__x000a_More recently, we have been covering states of matter, gas laws, intermolecular forces, and thermochemistry, including calorimetry and specific heat capacity. Alexandra has been developing a better understanding of how energy changes relate to temperature and phase changes, and how intermolecular forces influence physical properties._x000a__x000a_Overall, Alexandra has shown steady progress, particularly in her ability to apply structured problem-solving approaches and connect concepts across topics. As the material has become more cumulative, we have been reinforcing earlier concepts while introducing new ones to support long-term understanding._x000a__x000a_Our short-term goal was to prepare for her quiz this past Tuesday on gases, liquids, and calorimetry, while continuing to strengthen her confidence with multi-step problems. The overall goal is to build consistency and accuracy as she progresses through more advanced chemistry topics._x000a__x000a_Based on Alexandraâ€™s progress and the pace of the course, I recommend continuing with one 60-minute tutoring session per week. This will allow us to maintain momentum and provide consistent support as new material builds on these foundations._x000a__x000a_Please feel free to reach out if you have any questions or would like to discuss Alexandraâ€™s progress in more detail. Iâ€™m happy to schedule a call if that would be helpful. I look forward to continuing to support her in chemistry._x000a__x000a_Best regards,_x000a_Cristina A._x000a__x000a_cristina.ascenzipettenuzzo@revolutionprep.com_x000a_+17863092063"/>
    <n v="3"/>
  </r>
  <r>
    <n v="11009982"/>
    <d v="2026-03-26T00:00:00"/>
    <x v="47"/>
    <s v="Team Cross"/>
    <n v="94115"/>
    <s v="Julia Parga"/>
    <s v="Dear Denise, _x000a__x000a_I hope you are having a great winter. Itâ€™s been great working with you and Julia over the past couple of months. I wanted to share an update on her progress and the plan moving forward._x000a__x000a_I have seen significant improvements in Juliaâ€™s confidence, strategy, and problem setup across Precalculus, Chemistry, and SAT prep. Recently, weâ€™ve covered:_x000a__x000a_CHEMISTRY:_x000a_- Balancing equations with a systematic approach (including trickier cases with shared elements)_x000a_- Stoichiometry and volume/moles (conversions, mole ratios)_x000a_- Gas laws practice and how to choose the correct relationship for a given scenario_x000a_- Calorimetry (energy transfer setup, unit consistency, and interpreting results)_x000a__x000a_MATH_x000a_- Trig graphs (sine/cosine, amplitude/period/phase shift) and trig equations_x000a_- Trig identities and verification/simplification strategies_x000a_- Partial fraction decomposition_x000a_- Matrices (concepts, operations, and multi-step practice problems)_x000a__x000a_SAT_x000a_- Desmos strategies for efficient solving/checking_x000a_- Multiple texts reading strategies (compare viewpoints, track purpose, evidence-based answers)_x000a_- Commas and Standard English Conventions_x000a_- Mixed Algebra and Advanced Math question and when to use Desmos on these_x000a__x000a_Julia has shown consistent progress in our objective of approaching new problems methodically and explaining her reasoning. This improvement has been evident in how quickly she adapts to new question formats, her accuracy on mixed practice, and her willingness to try more challenging problems without getting stuck._x000a__x000a_Since Julia is doing well and this pacing supports steady growth across multiple subjects, I recommend we continue with two 60-minute sessions per week through the end of the school year. The overall goal remains strong performance in Precalculus and Chemistry while steadily improving SAT readiness._x000a__x000a_Please let me know if you have any questions. Julia is doing excellent work, and I look forward to continuing to support her progress across all three areas as needed._x000a__x000a_Warmly,_x000a_Nayely R.G._x000a_nayely.rolongomez@revolutionprep.com_x000a_+13237404878"/>
    <n v="4"/>
  </r>
  <r>
    <n v="11009988"/>
    <d v="2026-03-26T00:00:00"/>
    <x v="47"/>
    <s v="Team Cross"/>
    <n v="100060"/>
    <s v="Preston Spencer"/>
    <s v="Dear Brandon, _x000a__x000a_I hope you are having a great winter. Itâ€™s been great working with you and Preston over the past couple of months. I wanted to share an update on his progress and the plan moving forward._x000a__x000a_I have seen significant improvements in Prestonâ€™s chemistry problem-solving and multi-step setup skills. Recently, we have covered:_x000a_- Molar conversions &amp;amp; percent composition (clean unit tracking and conversion-factor setup)_x000a_- Empirical and molecular formulas (EF/MF) and how to move between composition data and formulas_x000a_- Stoichiometry (overview through more advanced applications), including gas and heat stoichiometry_x000a_- Heat equations / calorimetry-style setup (identifying whatâ€™s given, choosing the correct relationship, and checking units)_x000a_- Acids and bases: pH, pOH, and the relationships between them_x000a_- Hessâ€™s Law: using equation manipulation to find overall enthalpy changes_x000a_- Electron configurations: building configurations systematically and connecting them to periodic trends_x000a__x000a_Preston has shown consistent progress in our objective of setting up problems methodically and explaining his reasoning. Since this pacing has been effective and supports steady retention, I recommend we continue with one 60-minute session every other week through the school year. We can add an extra session before major tests if needed. The overall goal remains strong chemistry performance with confident, independent problem-solving. _x000a__x000a_Please let me know if you have any questions. I look forward to continuing to support Preston in his continued academic journey._x000a__x000a_Warmly,_x000a_Nayely R.G._x000a_nayely.rolongomez@revolutionprep.com_x000a_+13237404878"/>
    <n v="4"/>
  </r>
  <r>
    <n v="11009992"/>
    <d v="2026-03-26T00:00:00"/>
    <x v="47"/>
    <s v="Team Cross"/>
    <n v="81908"/>
    <s v="Sofia Gaila"/>
    <s v="Dear Maria, _x000a__x000a_I hope you are having a great winter. Itâ€™s been great working with you and Sofia over the past couple of months. I wanted to share a progress update and my recommendations moving forward as we continue building toward the AP exam._x000a__x000a_I have seen significant improvements in Sofiaâ€™s E&amp;amp;M fundamentals and multi-step problem setup. Recently, we have focused heavily on:_x000a_- Gaussâ€™s Law: identifying symmetry, choosing an appropriate Gaussian surface, and setting up flux-based solutions clearly._x000a_- Electric potential (extended focus): translating between E, V, and energy; choosing correct reference points; and practicing common AP-style potential problems until the setup feels automatic._x000a_- Circuits: interpreting circuit diagrams, applying circuit rules systematically._x000a_- Magnetism: magnetic field concepts and right-hand rules, plus targeted practice on magnetic force._x000a_- Force on a current-carrying conductor: direction and magnitude using vector reasoning and proper sign conventions._x000a_- Biotâ€“Savart Law: recognizing when it applies, setting up the geometry correctly, and connecting it to magnetic field direction and magnitude._x000a__x000a_Sofia has shown consistent progress in our objective of choosing the right method and explaining why it applies. This has been evident in more confident setup steps, and fewer â€œfalse startsâ€ on problems that initially look unfamiliar._x000a__x000a_Since this pacing is supporting steady progress and gives us enough time for both concept reinforcement and AP-style practice, I recommend we continue with two 60-minute sessions per week through the end of the school year. _x000a__x000a_Our current short-term goals for Sofia include:_x000a_- Strengthen magnetism decision-making: when to use magnetic force, Biotâ€“Savart, or other tools, and how to justify that choice._x000a_- Continue building AP exam execution: clear diagrams, labeled variables, correct units, and brief written justification to earn method points._x000a__x000a_The overall goal remains strong performance in AP Physics C (Mechanics and E&amp;amp;M) with confident execution under exam conditions. _x000a__x000a_Please let me know if you have any questions. I look forward to continuing to support Sofia as we strengthen her E&amp;amp;M foundation and sharpen AP exam performance._x000a__x000a_Warmly,_x000a_Nayely R.G._x000a_nayely.rolongomez@revolutionprep.com_x000a_+13237404878"/>
    <n v="4"/>
  </r>
  <r>
    <n v="11010001"/>
    <d v="2026-03-26T00:00:00"/>
    <x v="1"/>
    <s v="Team Haase-Alvey"/>
    <n v="98480"/>
    <s v="Maya Subramanian"/>
    <s v="Greetings All,_x000a__x000a_I hope you are having a wonderful time as the weather warms up and spring is fully upon us. Itâ€™s been great working with Maya over the past few weeks.  I wanted to touch base to share some of the progress weâ€™ve made so far and share my thoughts on the plan moving forward and the current tests._x000a__x000a_I have seen significant improvements in Maya's ability to handle verbs and expression of ideas in reading and writing. Significant improvements has also been made with exponents, constants, and functions. She has also shown great ability to utilize the TRAP strategy to mark and start problems with greater efficiency. This consistent improvement has been evident in in session._x000a__x000a_Our current short-term goals for Maya include getting comfortable with more advanced math problems specifically higher level algebra and geometry problems. The overall goal for a remains to increase our score to a 1350+. Based on Maya's progress, I recommend one or two 1-hour sessions a week. This time will be spent delving into some trigonometry and geometry._x000a__x000a_Maya should be looking to take another practice test!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10006"/>
    <d v="2026-03-26T00:00:00"/>
    <x v="1"/>
    <s v="Team Haase-Alvey"/>
    <n v="100631"/>
    <s v="Armen Barsoumian"/>
    <s v="Greetings All,_x000a__x000a_I hope you are having a wonderful time as the weather warms up and spring is fully upon us. Itâ€™s been great working with Armen over the past few weeks.  I wanted to touch base to share some of the progress weâ€™ve made so far and share my thoughts on the plan moving forward and the current tests._x000a__x000a_I have seen significant improvements in Armen's ability to handle verbs and expression of ideas in reading and writing. Significant improvements has also been made with constants, and functions. He has also shown great ability to utilize the TRAP strategy to mark and start problems with greater efficiency. This consistent improvement has been evident in in session._x000a__x000a_Our current short-term goals for Armen include getting to take another practice exam to reassess. The overall goal for a remains to increase our score to a 1350+. Based on Armen's progress, I recommend one 1-hour sessions a week. This time will be spent delving into some trigonometry and geometry.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10008"/>
    <d v="2026-03-26T00:00:00"/>
    <x v="1"/>
    <s v="Team Haase-Alvey"/>
    <n v="84272"/>
    <s v="Martina Catino"/>
    <s v="Greetings All,_x000a__x000a_I hope you are having a wonderful time as the weather warms up and spring is fully upon us. Itâ€™s been great working with Martina over the past few weeks. I wanted to touch base to share some of the progress weâ€™ve made so far and share my thoughts on the plan moving forward._x000a__x000a_I have seen significant improvements in Martina's ability to handle different types of system problems. Significant improvements has also been made with absolute value and inequalities. She has also shown great ability to recognize and utilize patterns._x000a__x000a_Our current short-term goals for Martina include getting refining our algebra skills and get more comfortable graphing. The overall goal for a remains to excel in our math courses. Based on Martina's progress, I recommend one 1-hour sessions a week. This time will be spent delving into some higher order math and polynomials._x000a__x000a_Feel free to reach out if you have any questions or requests, and if there is anything else I can do to help. You can always contact me directly by text message or e-mail._x000a__x000a_I hope you are having a wonderful day! _x000a__x000a_Tyler G._x000a_tyler.greer@revolutionprep.com_x000a_+17085895029"/>
    <n v="3"/>
  </r>
  <r>
    <n v="11010010"/>
    <d v="2026-03-26T00:00:00"/>
    <x v="1"/>
    <s v="Team Haase-Alvey"/>
    <n v="98844"/>
    <s v="Mahirah Syed"/>
    <s v="Greetings All,_x000a__x000a_I hope you are having a wonderful time as the weather warms up and spring is fully upon us. Itâ€™s been great working with Mahirah over the past few weeks. I wanted to touch base to share some of the progress weâ€™ve made so far and share my thoughts on the plan moving forward._x000a__x000a_I have seen significant improvements in Mahirah's ability to handle different types of equations. Significant improvements has also been made with one/two step equations and variable manipulation. She has also shown great ability to recognize and utilize patterns._x000a__x000a_Our current short-term goals for Mahirah include getting refining our algebra skills. The overall goal for a remains to excel in our math courses. Based on Mahirah's progress, I recommend one 1-hour sessions a week. This time will be spent delving into some higher order algebra and simplifying .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10011"/>
    <d v="2026-03-26T00:00:00"/>
    <x v="47"/>
    <s v="Team Cross"/>
    <n v="95686"/>
    <s v="Brian Philp"/>
    <s v="Dear Orla, _x000a__x000a_I hope you are having a great winter. Itâ€™s been great working with you and Brian over the past couple of months. I wanted to touch base to share some of the progress weâ€™ve made so far and my thoughts on the plan moving forward._x000a__x000a_Iâ€™ve seen growth in Brianâ€™s ability to work through chemistry problems once the setup is clear, and weâ€™ve covered a lot of important (and challenging) material recently. Since our last progress update, we have worked on:_x000a_- Intermolecular forces (connecting structure/polarity to properties)_x000a_- Gas laws and multi-step gas law practice_x000a_- Thermochemistry topics including calorimetry and enthalpy change_x000a_- Enthalpy change from chemical equations (Hessâ€™s-law style reasoning)_x000a_- Calorimetry systems, including more complex problems where two objects reach an equilibrium (final) temperature_x000a__x000a_Brian has shown consistent progress in our objective of using a structured setup to solve multi-step problems. He completed assigned calorimetry homework successfully, and when we worked through more advanced â€œtwo objects to equilibrium temperatureâ€ questions in session, he was able to finish the problems with support._x000a__x000a_Right now, the main growth area is conceptual understanding and transferâ€”Brian can get thrown off when a familiar concept is presented in a new format (for example, equilibrium-temperature calorimetry problems that look different from the standard templates). He can still complete them, but weâ€™re working on making the â€œwhyâ€ behind the setup more intuitive so he can recognize these problems quickly on tests._x000a__x000a_Brian mentioned he currently has a C in chemistry, but itâ€™s unclear which concepts are costing him the most points on assessments. It would be great to have some insight from past tests. He said that the teacher does not allow him to take home graded exams, but maybe she would make an exception if she knew it was for tutoring, or perhaps she could give us some guidance on where to focus. He seems to do well in session, so I am wondering if questions are showing up differently, or if there are some conceptual questions he is missing._x000a__x000a_I also want to flag an engagement pattern Iâ€™ve noticed: when Brian feels like he already â€œknowsâ€ a topic, he sometimes disengages, which makes it harder to reinforce deeper understanding, especially because he does not see the use in having two sessions a week. Given the pace of chemistry and the benefit of repeated exposure, I recommend we continue with one 60-minute session per week through the school year, with the option to add a second session during heavier test weeks or when a major unit (thermochemistry, equilibrium, acids/bases) is coming up. We can definitely fill two sessions if I know what concepts he is struggling with, but it seems that drilling the calculation questions when he understands the pattern just makes him check out, and the time is not spent as effectively as it could be. _x000a__x000a_Brian also shared that he currently has a C in Spanish. If there are weeks where chemistry is lighter, he may benefit from using one of the weekly sessions for Spanish instead. Unfortunately, I do not cover this subject, but there are other wonderful tutors in the company who do._x000a__x000a_Please let me know if you have any questions or if there are any adjustments youâ€™d like to make to our plan. I look forward to continuing to support Brian and helping him feel more confident and consistent on chemistry assessments._x000a__x000a_Warmly,_x000a_Nayely R.G._x000a_nayely.rolongomez@revolutionprep.com_x000a_+13237404878"/>
    <n v="3"/>
  </r>
  <r>
    <n v="11010015"/>
    <d v="2026-03-26T00:00:00"/>
    <x v="1"/>
    <s v="Team Haase-Alvey"/>
    <n v="99875"/>
    <s v="Noah Khare"/>
    <s v="Greetings All,_x000a__x000a_I hope you are having a wonderful time as the weather warms up and spring is fully upon us. Itâ€™s been great working with Noah over the past few weeks. I wanted to touch base to share some of the progress weâ€™ve made so far and share my thoughts on the plan moving forward._x000a__x000a_I have seen significant improvements in Noah's ability to handle different types fraction related problems. Significant improvements has also been made with converting, adding, subtracting, multiplying and dividing fractions. He has also shown great ability to recognize and utilize patterns._x000a__x000a_Our current short-term goals for Noah include getting refining our fraction and decimal related skills. The overall goal for a remains to excel in our math courses. Based on Noah's progress, I recommend one 1-hour sessions a week. This time will be spent delving into some decimal operations and properties .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10016"/>
    <d v="2026-03-26T00:00:00"/>
    <x v="52"/>
    <s v="Team Plamondon"/>
    <n v="101744"/>
    <s v="Ryker Wassermann"/>
    <s v="Dear Jennyka and Ryker,_x000a__x000a_I hope youâ€™re having a wonderful week! As we get closer to Ryker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Ryker's performance when it comes to SAT math-style problems. In particular, Ryker is becoming more confident and consistent with utilizing MAPS to solve SAT-style math problems. Iâ€™ve also noticed steady improvement in the ELA section of SAT preparation especially in areas that were previously more challenging, such as mixed punctuation and sentence boundaries. Her effort and willingness to apply new tools are really starting to pay off._x000a__x000a_To set Ryker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Ryker. Iâ€™ll follow up with you in my next update with key takeaways, progress highlights, and a clear plan for what weâ€™ll focus on moving forward._x000a__x000a_Since Ryker is achieving their goals, I recommend we continue with our two 60 minute classes per week through the school year. We will continue to review the most current concepts from class to stay ahead of the fast pace of the course._x000a__x000a_Please let me know if you have any questions or if there are any adjustments you would like to make to our plan. Iâ€™m happy to schedule a time to talk by phone if that would be helpful. I am excited to continue supporting Ryker in reaching their goals._x000a__x000a_Best regards,_x000a__x000a_Mariah L._x000a_mariah.lutz@revolutionprep.com_x000a_+17706178833"/>
    <n v="4"/>
  </r>
  <r>
    <n v="11010018"/>
    <d v="2026-03-26T00:00:00"/>
    <x v="53"/>
    <s v="Team Plamondon"/>
    <n v="99646"/>
    <s v="Petr Maslak"/>
    <s v="Dear Andrei,_x000a__x000a__x000a_I hope you are having a great spring. Itâ€™s been great working with you and Petr over the past couple of months. I wanted to touch base to share some of the progress weâ€™ve made so far and share my thoughts on the plan moving forward._x000a__x000a_I have seen significant improvements in Petr's math skills and reading skills. His math skills grew through our Olympiad practice, and I am very proud of him for placing 3rd! For reading, he has shown consistent progress in identifying main ideas of paragraphs and passages as a whole. This consistent improvement has been evident in his success in our recent sessions analyzing HSPT passages._x000a__x000a_Our current short-term goals for Petr include progressing his punctuation skills and further improving timing on the math section for the HSPT. The overall goal remains to prepare him for this upcoming exam. Based on Petr's progress, I recommend we try to meet for one 60 minute session a week. I do not know if my schedule will allow that within the next 3-4 weeks, as I am very busy during April and May, but I do believe 60 minute sessions allow us to dive deeper into topics, while the 30 minute sessions tend to shorten the work we can do. If you have questions about scheduling I am happy to answer them._x000a__x000a_Please let me know if you have any questions or if there are any adjustments you would like to make to our plan. Iâ€™m happy to schedule a time to talk by phone if that would be helpful. I look forward to supporting Petr in his continued academic journey._x000a__x000a_Best regards,_x000a_James F._x000a_james.falconer@revolutionprep.com_x000a_+12076156458"/>
    <n v="3"/>
  </r>
  <r>
    <n v="11010021"/>
    <d v="2026-03-26T00:00:00"/>
    <x v="53"/>
    <s v="Team Plamondon"/>
    <n v="98701"/>
    <s v="Michael Bibikov"/>
    <s v="Dear Olga,_x000a__x000a_I hope you are having a great spring. Itâ€™s been great working with you and Michael over the past couple of months. I wanted to touch base to share some of the progress weâ€™ve made so far and share my thoughts on the plan moving forward._x000a__x000a_I have seen significant improvements in Michael's understanding of functions, specifically quadratic functions. He has shown consistent progress in identifying minimum and maximum values and finding the vertex of these functions. This consistent improvement has been evident in his success in our 2 sessions this most recent weekend._x000a__x000a_Our current short-term goals for Michael include finding solutions for quadratic functions and working on optimization word problems. The overall goal remains to keep his math grade up. Based on Michael's progress, I recommend we meet once a week for 60 minutes. He is doing well with his current material, but a weekly check in will allow us to make sure he is staying on top of material and prevent him from falling behind if he gets to a part of his course that he has questions on._x000a__x000a_Please let me know if you have any questions or if there are any adjustments you would like to make to our plan. Iâ€™m happy to schedule a time to talk by phone if that would be helpful. I look forward to supporting Michael in his continued academic journey._x000a__x000a_Best regards,_x000a_James F._x000a_james.falconer@revolutionprep.com_x000a_+12076156458"/>
    <n v="3"/>
  </r>
  <r>
    <n v="11010023"/>
    <d v="2026-03-26T00:00:00"/>
    <x v="12"/>
    <s v="Team Plamondon"/>
    <n v="98058"/>
    <s v="Connor Evans"/>
    <s v="Hi Cheryl!_x000a__x000a_I hope you are enjoying the longer and warmer days of spring! Itâ€™s been great working with you and Connor over the past couple of months. I wanted to touch base to share some of the progress heâ€™s made so far and share my thoughts on the plan moving forward._x000a__x000a_I have seen significant improvements in Connorâ€™s confidence, use of the SAT questions to direct his reading, and his skill at predicting his answers. He has shown enormous progress in applying the strategies heâ€™s been learning! This consistent progress has been evident in his homework, his work at school, and in his work with me. I was especially thrilled to hear how Connor has been applying the Reading and Writing strategies heâ€™s learning to his schoolwork! I trust that you are feeling as proud of him as I am!_x000a__x000a_As Connor will be taking the next month off from tutoring to focus on his other commitments, itâ€™s important for Connor to remember that he can still use Khan Academy to continue to review and practice math. He can use Khan Academy to review SAT material as well as to help him practice the Geometry that heâ€™s doing in school._x000a__x000a_When Connor returns to tutoring, we might want to consider adding an additional 60 minutes per week for a total of two one hour sessions until the end of the school year. This will allow Connor to continue learning his strategies while also getting more help with his Geometry and English, which in the long term should help him to spend less time overall on his homework as he perfects the math skills and builds confidence. Our current short-term goal for Connor is building confidence and study skills while he works towards and SAT score that will show that he is prepared for honors classes._x000a__x000a_Please let me know if you have any questions or if there are any adjustments youâ€™d like to make to our plan. Please remember that Iâ€™m happy to schedule a time to meet via Zoom again whenever that would be helpful. Working with Connor and supporting him in his academic journey is truly an honor!_x000a__x000a_Best regards, Gigi Glover_x000a__x000a_gigi.glover@revolutionprep.com_x000a_+18087853751"/>
    <n v="4"/>
  </r>
  <r>
    <n v="11010025"/>
    <d v="2026-03-26T00:00:00"/>
    <x v="54"/>
    <s v="Team Plamondon"/>
    <n v="76382"/>
    <s v="Lucinda Sent"/>
    <s v="Dear Katrina,_x000a__x000a_I hope you are having a great start to the spring season! Itâ€™s been great working with you and Lucinda over the past couple of months. I wanted to touch base to share some of the progress weâ€™ve made so far and share my thoughts on the plan moving forward._x000a__x000a_I have seen significant improvements in Lucindaâ€™s ability to perform synthetic division and graph rational functions (including finding any intercepts and discontinuities). She has also shown great progress in applying exponent properties and writing exponential functions given points on their graphs. This consistent improvement has been evident in Lucindaâ€™s maintained math confidence!_x000a__x000a_Our current short-term goals for Lucinda include continuing to perform function transformations on exponential functions and write exponential models. The overall goal remains maintaining Lucindaâ€™s confidence and a strong average in her math class. Based on Lucinda's progress, I recommend maintaining our current session schedule of one 1-hr session per week through the remainder of the school year._x000a__x000a_Please let me know if you have any questions or if there are any adjustments you would like to make to our plan. Iâ€™m happy to schedule a time to talk by phone if that would be helpful. I look forward to supporting Lucinda in her continued academic journey._x000a__x000a_Best regards,_x000a_Alexa Pinera_x000a__x000a_Alexa P._x000a_alexa.pinera@revolutionprep.com_x000a_+13022653917"/>
    <n v="4"/>
  </r>
  <r>
    <n v="11010028"/>
    <d v="2026-03-26T00:00:00"/>
    <x v="53"/>
    <s v="Team Plamondon"/>
    <n v="99956"/>
    <s v="Ava McNinney"/>
    <s v="Dear Thanyanee,_x000a__x000a_I hope you are having a great spring. Itâ€™s been great working with you and Ava over the past couple of weeks. I wanted to touch base to share some of the progress weâ€™ve made so far and share my thoughts on the plan moving forward._x000a__x000a_I have seen significant improvements in Ava's reading comprehension skills. She has shown consistent progress in finding details within passages and doing so quickly. Her timing a few weeks ago was on the slower side, and she has started to be able to pick up the pace with these types of questions, while also improving her accuracy. This consistent improvement has been evident in her success in her homework and her passages she's completed in her sessions._x000a__x000a_Our current short-term goals for Ava include improved accuracy on main idea questions, improved poetry analysis and learning more Geometry in math. The overall goal remains to prepare her for the SHSAT. Based on Ava's progress, I recommend we keep meeting once a week for 60 minutes. She is progressing well, and with consistent homework completion, once a week will continue to help her progress in her SHSAT abilities and accuracy._x000a__x000a_Please let me know if you have any questions or if there are any adjustments you would like to make to our plan. Iâ€™m happy to schedule a time to talk by phone if that would be helpful. I look forward to supporting Ava in her continued academic journey._x000a__x000a_Best regards,_x000a_James F._x000a_james.falconer@revolutionprep.com_x000a_+12076156458"/>
    <n v="3"/>
  </r>
  <r>
    <n v="11010033"/>
    <d v="2026-03-26T00:00:00"/>
    <x v="53"/>
    <s v="Team Plamondon"/>
    <n v="83227"/>
    <s v="Jacqueline McArthur"/>
    <s v="Dear John,_x000a__x000a_I hope you are having a great day! I wanted to touch base regarding Jacqueline's recent attendance and participation in our tutoring sessions._x000a__x000a_Firstly, I have seen significant improvements in Jacqueline's understanding of how to write essays in APUSH. Before we took our break she was clearly progressing in her essay writing, as her essay scores were consistently going up and her grade was improving. She has shown consistent progress in analyzing documents and writing thesis statements, and this progress is commendable._x000a__x000a_However, Iâ€™ve noticed that there have been some inconsistencies in Jacqueline's attendance. She has frequently missed sessions and cancelled late, which can make it challenging to achieve the goals weâ€™ve set. Now I know this week was an unavoidable exception, but this pattern was consistent before she took her break as well. As a reminder, our goal is to keep her grades up as well as prepare her for her upcoming AP exam, and maintaining a consistent schedule is crucial for Jacqueline to reach this goal._x000a__x000a_Moving forward, I suggest we revisit the current schedule to find days and times that might work better for Jacqueline. I recommend meeting once a week for 60 minutes, and if our current timeslot will work, it is a good timeslot for me to meet with her. If adjusting the schedule isn't possible, increasing the time spent studying outside of session can help keep Jacqueline on track._x000a__x000a_Please let me know if you have any questions or if there are any adjustments you would like to make to our plan. Iâ€™m happy to schedule a time to talk by phone if that would be helpful. I am here to support Jacqueline] and ensure she has the best possible chance to succeed._x000a__x000a_Best regards,_x000a_James F._x000a_james.falconer@revolutionprep.com_x000a_+12076156458"/>
    <n v="3"/>
  </r>
  <r>
    <n v="11010040"/>
    <d v="2026-03-26T00:00:00"/>
    <x v="38"/>
    <s v="Team Haase-Alvey"/>
    <n v="73483"/>
    <s v="Justin Tun"/>
    <s v="Dear Jennifer,_x000a__x000a_I hope you are having a great week! Itâ€™s been great working with you and Justin over the past couple of weeks, and I wanted to share a quick update on our progress and next steps._x000a__x000a_It has truly been a pleasure working with Justin. He is a very strong student, consistently engaged during our sessions, and always puts in the effort to understand the material. We have been covering vocabulary development, memory techniques, future tense, and conditional structures, and he has shown a great ability to pick up new concepts quickly. Recently, we also worked on an upcoming class project, where he did an excellent job taking initiative, trying to solve problems independently, and asking thoughtful questions when needed. Overall, he is doing very well academically, currently maintaining strong grades._x000a__x000a_I also want to take a moment to thank you for the great communication! It has been incredibly helpful to have updates on the topics for each session and to know when Justin will be logging in. That level of coordination really helps us make the most out of our time together._x000a__x000a_In terms of structure, our consistent weekly sessions have been working very well, and I recommend we continue with at least one 60-minute session per week for Spanish to keep building on his strong foundation and continue advancing his skills._x000a__x000a_I also wanted to check in regarding the hours currently marked as SAT prep. I want to make sure we are aligned on the plan moving forward. If Justin is planning to take the August SAT, I would strongly recommend starting preparation sooner rather than later. Ideally, we could structure this as one dedicated SAT session per week in addition to his Spanish session. This approach allows us to build consistency and avoid having to rush preparation closer to the test date._x000a__x000a_My goal is to make sure Justin continues to excel in Spanish while also setting him up for success on the SAT, without one area overshadowing the other. Please let me know what you would prefer moving forward, and I am happy to adjust our plan accordingly._x000a__x000a_Please feel free to reach out with any questions or thoughts. I look forward to continuing to support Justin in both his Spanish and SAT preparation!_x000a__x000a_Best regards,_x000a__x000a_Jennifer H._x000a_jennifer.hernandez@revolutionprep.com_x000a_+19092362317"/>
    <n v="3"/>
  </r>
  <r>
    <n v="11010052"/>
    <d v="2026-03-26T00:00:00"/>
    <x v="55"/>
    <s v="Team Plamondon"/>
    <n v="62745"/>
    <s v="Akaash Thomas"/>
    <s v="Hi Akaash and Lisa,_x000a__x000a_I hope you are having a great spring. It was great working with Akaash this week! I have included a short video that I would like you to watch. The video covers some key highlights from our session this week and homework. Feel free to reach out if you have any questions or requests, and if there is anything else I can do to help. You can always contact me directly by text message or e-mail._x000a__x000a_video link: https://revolutionprep.zoom.us/rec/play/yVtcfrUxgzf8W3HKnbmWVryrzY4DEKB94JFyaZ1xUVkGipAF_vUviSQjgjVdzD0FFQe-MIF5bviPNzVI.M2OMJHyMK2K01mZC_x000a__x000a_It has been wonderful working with you and Akaash. I wanted to share a quick overview of their progress and where we are headed next. I have seen clear growth in Akaashâ€™s ability to apply advanced algebraic strategies, especially with combinations, factorial notation, and the binomial theorem. They have strengthened their accuracy when simplifying expressions, canceling common factors, and using calculator templates for verification. They also demonstrated strong pattern recognition in binomial expansions, including tracking how exponents change with each term. Their recent perfect score of 30 out of 30 on a quest reflects the consistency and attention to detail they have shown._x000a__x000a_Akaash continues to make steady progress toward their goal of maintaining an A in pre-calculus and retaining the information taught in class. They have been using strategies we practice during sessions and applying them effectively to their homework and class assessments. I am also seeing strong use of structured steps when approaching combination problems, finding specific terms in expansions, and organizing work to reduce errors._x000a__x000a_Since Akaash is achieving their goals, I recommend we continue with one 60 or 90 minute session per week through the school year. This pacing will allow us to stay aligned with the rapid pace of pre-calculus while continuing to reinforce new concepts covered in class. We can also add an additional session before major quizzes or tests whenever Akaash feels they would benefit from more review time. This approach supports their goal of maintaining their A and strengthening long-term retention of key skills._x000a__x000a_Our current short-term goals include completing the binomial theorem worksheet started in our session, practicing how to find specific terms in expansions without expanding the entire expression, and reviewing combinations and factorial formulas to deepen accuracy. Our long-term focus is to support Akaash in maintaining their strong performance in pre-calculus and continuing to build confidence with higher-level algebra concepts. We will keep using structured steps, consistent labeling of variables, and calculator verification to reinforce mastery._x000a__x000a_Please let me know if you have any questions or if you would like to make any adjustments to our plan. I am happy to schedule a call if that would be helpful. I look forward to supporting Akaash in their continued academic success._x000a__x000a_Best regards,_x000a__x000a_Diana H._x000a_diana.hoyer@revolutionprep.com_x000a_+12106391241"/>
    <n v="4"/>
  </r>
  <r>
    <n v="11010059"/>
    <d v="2026-03-26T00:00:00"/>
    <x v="30"/>
    <s v="Team Plamondon"/>
    <n v="89659"/>
    <s v="Sienna Gheyara"/>
    <s v="Hi Khush &amp;amp; Sienna,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_x000a_Cheers,_x000a__x000a_Christian C._x000a_christian.collins@revolutionprep.com_x000a_+13035190358"/>
    <n v="1"/>
  </r>
  <r>
    <n v="11010067"/>
    <d v="2026-03-26T00:00:00"/>
    <x v="30"/>
    <s v="Team Plamondon"/>
    <n v="89426"/>
    <s v="Jordain Mitchell-Schwartz"/>
    <s v="Hi Jo &amp;amp; Desma,_x000a__x000a_I hope you're having a good start to the spring! These are exciting times, as the March SAT scores are being released starting tomorrow, Friday the 27th. Please let us know how it went and if possible, send your score report to me or your advisor (cc'd on this email) when you get it. We would love to celebrate with you! Additionally, these score reports offer some valuable data to help us improve our craft._x000a__x000a_Let me know if you'd like to schedule a time to discuss the results, and/or a plan for further improvement on the MayÂ  SAT.Â _x000a_Cheers,_x000a__x000a_Christian C._x000a_christian.collins@revolutionprep.com_x000a_+13035190358"/>
    <n v="1"/>
  </r>
  <r>
    <n v="11010071"/>
    <d v="2026-03-26T00:00:00"/>
    <x v="56"/>
    <s v="Team Cross"/>
    <n v="92269"/>
    <s v="Cole Skotdal"/>
    <s v="Dear Andrew,_x000a__x000a_I hope you are having a great spring. Itâ€™s been great working with you and Cole over the past couple of months. I wanted to touch base to share some of the progress weâ€™ve made so far and share my thoughts on the plan moving forward._x000a__x000a_I have seen significant improvements in Cole's understanding of trigonometry. They have shown consistent progress in being able to evaluate trig expressions and use inverse trig expressions to find angles. This consistent improvement has been evident in his performance on his homework/practice questions and his ability to graph trig functions._x000a__x000a_Our current short-term goals for Cole include remembering when to divide the trig function's period into four parts as opposed to two (for sin/cos and then two for tan), as well as that he can check his work for each value that he graphs. The overall goal remains understanding precalc and trigonometry in general. Based on Coleâ€™s progress, I recommend continuing at the current pace of 1 hour-long session a week._x000a__x000a_Please let me know if you have any questions or if there are any adjustments you would like to make to our plan. Iâ€™m happy to schedule a time to talk by phone if that would be helpful. I look forward to supporting Cole in their continued academic journey._x000a__x000a_Best regards,_x000a__x000a_Clark H._x000a_clark.howard@revolutionprep.com_x000a_+17035682060"/>
    <n v="3"/>
  </r>
  <r>
    <n v="11010074"/>
    <d v="2026-03-26T00:00:00"/>
    <x v="56"/>
    <s v="Team Cross"/>
    <n v="96114"/>
    <s v="Liam Anzano"/>
    <s v="Dear Paula,_x000a__x000a_I hope you are having a great spring. Itâ€™s been great working with you and Liam over the past couple of months. I wanted to touch base to share some of the progress weâ€™ve made so far and share my thoughts on the plan moving forward._x000a__x000a_I have seen significant improvements in Liam's grasp of Spanish vocabulary and grammar. They have shown consistent progress in memorizing the relevant vocabulary and being able to conjugate verbs in the present tense. This consistent improvement has been evident in his ability to translate and construct sentences._x000a__x000a_Our current short-term goals for Liam include memorizing the following vocab:_x000a_el idioma_x000a_el significado_x000a_mejor_x000a_deber_x000a_las sÃ¡banas_x000a_planchado_x000a_la peluquerÃ­a_x000a_el barrio_x000a_nuevo_x000a_la joya_x000a_el peinado_x000a_de acuerdo_x000a_el contrato_x000a_aunque_x000a_todavÃ­a_x000a_el verano_x000a_costar_x000a_encantar_x000a_el vecino_x000a_escribir_x000a_el redactor_x000a_The overall goal remains improving Liam's comprehension and writing/speaking abilities in Spanish. Based on Liamâ€™s progress, I recommend continuing at the same pace of 1 hour-long session per week._x000a__x000a_Please let me know if you have any questions or if there are any adjustments you would like to make to our plan. Iâ€™m happy to schedule a time to talk by phone if that would be helpful. I look forward to supporting Liam in their continued academic journey._x000a__x000a_Best regards,_x000a__x000a_Clark H._x000a_clark.howard@revolutionprep.com_x000a_+17035682060"/>
    <n v="3"/>
  </r>
  <r>
    <n v="11010109"/>
    <d v="2026-03-26T00:00:00"/>
    <x v="40"/>
    <s v="Team Haase-Alvey"/>
    <n v="102354"/>
    <s v="Madalen Williams"/>
    <s v="Dear Vanessa,_x000a__x000a_I hope that you are having a wonderful week! I have been enjoying my sessions with Madalen. With her SAT score release tomorrow and with a planned practice test for this weekend, I wanted to share a quick refresh on Madalen's progress and what we can expect next._x000a__x000a_While we are working towards overall score improvement, we have also set a goal around successfully utilizing the strategies and skills she has been working on. It i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few weeks, I have seen meaningful progress in Madalen's command of the algebra core of the SAT and Standard English Conventions. In particular, Madalen is becoming more confident and consistent with breaking down problems involving linear equations and has made clear strides in applying punctuation and grammar rules. Her effort and willingness to apply new tools are really starting to pay off!_x000a__x000a_To set Madalen up for success, it is important that he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Madalen. I will follow up with you in my next update with key takeaways, progress highlights, and a clear plan for what weâ€™ll focus on moving forward._x000a__x000a_Please do not hesitate to contact me with any questions you have about the program or Madalen's progress!_x000a__x000a_Jason_x000a_jason.keller@revolutionprep.com_x000a_+17328416402"/>
    <n v="1"/>
  </r>
  <r>
    <n v="11010112"/>
    <d v="2026-03-26T00:00:00"/>
    <x v="40"/>
    <s v="Team Haase-Alvey"/>
    <n v="88545"/>
    <s v="Randol Thompson"/>
    <s v="Hi Oleta,_x000a__x000a_I hope that you're having a good week! I wanted to check in about future steps for Randol. We focused on questions involving standard English conventions, inferences, and command of evidence. I noticed that Randol was more effectively reading passages, extracting key information, and eliminating wrong answers. Hopefully, he will receive some good news tomorrow! Randol still has 10 hours left on his account; if he needs to do additional practice for a future SAT, I recommend that we return to meeting once per week for 60 minutes to practice a bit more with reading harder passages and making sure that he is ready for the next take. Thank you, and please do not hesitate to contact me with any questions._x000a__x000a_Jason_x000a_jason.keller@revolutionprep.com_x000a_+17328416402"/>
    <n v="3"/>
  </r>
  <r>
    <n v="11010113"/>
    <d v="2026-03-26T00:00:00"/>
    <x v="4"/>
    <s v="Team Cross"/>
    <n v="101128"/>
    <s v="Lydia Yang"/>
    <s v="Dear Minah,_x000a__x000a_I hope you are having a great week! Itâ€™s been great working with Lydia over the past several weeks, and I wanted to share an update on what weâ€™ve been focusing on and the plan moving forward._x000a__x000a_Over the past seven weeks, Lydia has practiced a variety of language arts skills. She has worked on identifying parts of speech, including nouns and verbs, and applying subjectâ€“verb agreement. She has also practiced word study skills by working with prefixes, and using them to build and define new words. In reading, Lydia has read both fiction and nonfiction passages and answered comprehension questions to demonstrate her understanding. She has used context clues to define unfamiliar vocabulary and practiced identifying main idea and supporting details, as well as responding to discussion questions about the text._x000a__x000a_Our short-term goal is to foster Lydiaâ€™s interest in reading while continuing to build foundational language arts skills. Her long-term goal is to develop a strong, sustained interest in reading and advance her overall language arts skills. Moving forward, we will continue to read and discuss a variety of texts while strengthening comprehension skills such as identifying authorâ€™s purpose and point of view, analyzing character change, understanding text structure, and using text evidence to support responses._x000a__x000a_Based on Lydiaâ€™s progress, I recommend continuing with 30 to 60 minutes of language arts tutoring each week to maintain consistency and continue building these skills._x000a__x000a_For homework this week, Lydia should complete the following:_x000a_Linking verbs (pages 12-13): https://kami.app/PTb-gu2-bqc-NCF_x000a__x000a_Q. MonÃ©t T._x000a_quinnisha.travis@revolutionprep.com_x000a_+18502123552"/>
    <n v="3"/>
  </r>
  <r>
    <n v="11010128"/>
    <d v="2026-03-26T00:00:00"/>
    <x v="57"/>
    <s v="Team Haase-Alvey"/>
    <n v="99117"/>
    <s v="Reynolds Chen"/>
    <s v="Dear Xi, _x000a__x000a_I hope you are having a great spring season. Itâ€™s been great working with you and Reynolds over the past couple of months. I wanted to touch base to share some of the progress weâ€™ve made so far and share my thoughts on the plan moving forward._x000a__x000a_I have seen significant improvements in Reynoldâ€™s vocabulary development, pronunciation, and overall retention of foundational Spanish concepts. Over the past several weeks, we have focused on building his vocabulary through summer-related themes, introducing and practicing action verbs, and reinforcing core topics such as numbers, colors, and months of the year. He has shown consistent progress in retaining and recalling vocabulary during our sessions, especially when engaging with interactive activities. This improvement has been evident in his growing confidence, his ability to repeat and recognize words accurately, and his participation in our review games._x000a__x000a_Based on Reynoldâ€™s goals, I recommend transitioning to one 60-minute session per week (with a short break included) moving forward, as we are stepping up from the previous 30-minute sessions. This will allow us to continue building his vocabulary while giving him enough time for both structured learning and interactive reinforcement activities. I recommend maintaining this schedule through the end of the spring season to support continued progress._x000a__x000a_Our current short-term goals for Reynolds include expanding his vocabulary, especially with more complex words, strengthening his understanding of action verbs, and continuing to improve pronunciation through repetition and interactive practice. The overall goal remains building a strong foundational understanding of Spanish and increasing his confidence in speaking and comprehension. _x000a__x000a_Please let me know if you have any questions or if there are any adjustments you would like to make to our plan. Iâ€™m happy to schedule a time to talk by phone if that would be helpful. I look forward to supporting Reynolds in his continued academic journey._x000a__x000a_Best regards,_x000a__x000a_Alexandra B._x000a_alexandra.berrios@revolutionprep.com_x000a_+18138021204"/>
    <n v="3"/>
  </r>
  <r>
    <n v="11010134"/>
    <d v="2026-03-26T00:00:00"/>
    <x v="57"/>
    <s v="Team Haase-Alvey"/>
    <n v="95074"/>
    <s v="Susan Foster"/>
    <s v="Dear Susan,_x000a__x000a_I hope you are having a great spring season. Itâ€™s been great working with you over the past couple of months. I wanted to touch base to share some of the progress weâ€™ve made so far and share my thoughts on the plan moving forward._x000a__x000a_I have seen significant improvements in your ability to translate sentences from English to Spanish, apply grammatical concepts, and confidently construct sentences. You have made strong progress in distinguishing between por vs. para and ser vs. estar, and are becoming more consistent in correctly conjugating verbs while incorporating both previously learned and new vocabulary. You have shown consistent progress in applying these concepts during sentence-building practice across a variety of topics. This improvement has been evident in her accuracy, fluency, and growing confidence when forming and translating sentences._x000a__x000a_Since you are progressing well and steadily achieving your goals, I recommend continuing with one 60-minute session per week to maintain this momentum. This schedule will allow us to keep reinforcing key grammar concepts while continuing to expand your vocabulary and conversational ability through ongoing practice. I recommend maintaining this pace through the spring season._x000a__x000a_Our current short-term goals for you are to include strengthening your mastery of verb conjugations, continuing to refine your understanding of por vs. para and ser vs. estar, and increasing your fluency in sentence formation across a wider range of topics. The overall goal remains developing confidence and proficiency in both written and spoken Spanish. Based on your progress, I recommend continuing with consistent weekly sessions while gradually introducing more complex sentence structures and conversational practice._x000a__x000a_Please let me know if you have any questions or if there are any adjustments you would like to make to our plan. Iâ€™m happy to schedule a time to talk by phone if that would be helpful. I look forward to supporting you in her continued learning journey._x000a__x000a_Best regards,_x000a__x000a_Alexandra B._x000a_alexandra.berrios@revolutionprep.com_x000a_+18138021204"/>
    <n v="4"/>
  </r>
  <r>
    <n v="11010136"/>
    <d v="2026-03-26T00:00:00"/>
    <x v="58"/>
    <s v="Team Haase-Alvey"/>
    <n v="101820"/>
    <s v="Ryan Tawk"/>
    <s v="Hi Rabih,_x000a__x000a_It was great working with Ryan this week! Since we are a few weeks into the program now, it seemed like a good opportunity for a progress update, where I more comprehensively summarize his program and goals, as well as offer an recommendations based on those notes. If you would like to discuss any points provided here, then please feel free to reach out so that we can schedule a phone call._x000a__x000a_Ryan's most recent practice exam scored an anticipated 1130, which stands as 60 points of anticipated growth from his prior SAT practice exam. While not as substantial as I would hope, this growth is still important to his journey. Notably, the point growth was achieved through notable improvement with his Reading &amp;amp; Writing score, whose anticipated growth from the prior exam is 130 points, marking his practice exam super score to be 1200. However, this does mean that his Math score decreased. This situation is perfectly common, as every test is different, so skills that may have scored well on one exam might be more challenging and score more poorly on another. Additionally, our in-session explorations have largely focused on Reading &amp;amp; Writing topics, most frequently targeting punctuation and related grammar skills. With these results in mind, we have started more in-session work on SAT Math, targeting techniques for solving various equations on the exam and establishing an understanding of the MAPS method of problem solving. We will continue to target punctuation skills, though, as we branch out ahead of the May SAT exam._x000a__x000a_While I have noted it several times before, a major limiter to Ryan's growth in the program has been his failure to complete the full set of assignments I provide him each week. In fact, he has yet to complete a full list, often only working in one or two of the provided packets. Without improved attention to these out-of-session assignments, where he can take his time and practice multiple techniques without the stress of a timer, I cannot guarantee more substantial improvement towards his goal score of 1450._x000a__x000a_With these notes in mind, I recommend that we look to increase our session time each week. Preferably, I recommend adding a second session for 60 minutes to each week, giving us a second point to check on homework progress, answer immediate questions, and continue working towards in-session goals. If we cannot find a time in my schedule to accommodate the second session, then I recommend adding 30 minutes to our current 90-minute sessions so that they begin at 11:00 AM CDT and end at 1:00 PM CDT._x000a__x000a_Ryan, as a reminder, the assignments list is updated! Make sure to access it through your bookmark or this link (https://docs.google.com/document/d/1CmJEIhocKLAWF0ImaCfWrOG-qnQgfYEFFgLWqOEg_LI/edit?usp=sharing). It includes completing targeted portions of your 12SD error log and finishing the two other assignments that we not finished last week._x000a__x000a_Our next session is on Sunday, 29 March, at 11:30 A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Mondays, and Wednesdays."/>
    <n v="3"/>
  </r>
  <r>
    <n v="11010139"/>
    <d v="2026-03-26T00:00:00"/>
    <x v="57"/>
    <s v="Team Haase-Alvey"/>
    <n v="94915"/>
    <s v="Joshua Kemball"/>
    <s v="Dear Christopher, _x000a__x000a_I hope you are having a great spring season. Itâ€™s been great working with you and Joshua over the past couple of months. I wanted to touch base to share some of the progress weâ€™ve made so far and share my thoughts on the plan moving forward._x000a__x000a_I have seen significant improvements in Joshuaâ€™s content retention, application of key AP Biology concepts, and ability to actively recall information. Over the past several weeks, we have focused on structured content review, supported by a comprehensive â€œcheat sheetâ€ we created together that consolidates essential notes. This, combined with consistent active recall through verbal quizzes at the start of each session, has greatly strengthened his retention. We have also integrated textbook reading to deepen his understanding of more complex topics. He has shown consistent progress in retaining and applying information during our sessions, and this improvement has been evident in his accuracy during recall, his ability to explain concepts more clearly, and his overall confidence with the material._x000a__x000a_Based on Joshuaâ€™s goals of preparing for the AP Biology exam in May, I recommend continuing with two 60-minute sessions per week leading up to his exam date. This will allow us to maintain strong content review while incorporating conceptual checks and progress-based assessments alongside our PowerPoint-guided reviews. I recommend maintaining this schedule through his exam to ensure he feels fully prepared and supported._x000a__x000a_Our current short-term goals for Joshua include continuing comprehensive content review, strengthening conceptual understanding through targeted practice questions, and reinforcing retention through active recall strategies. The overall goal remains achieving success on the AP Biology exam in May. Based on his progress, I recommend continuing with consistent sessions while increasing exposure to AP-style questions and application-based practice._x000a__x000a_Also, Iâ€™m wishing him a smooth and speedy recovery with his collarboneâ€”I hope heâ€™s feeling better each day._x000a__x000a_Please let me know if you have any questions or if there are any adjustments you would like to make to our plan. Iâ€™m happy to schedule a time to talk by phone if that would be helpful. I look forward to supporting Joshua in his continued academic journey._x000a__x000a_Best regards,_x000a__x000a_Alexandra B._x000a_alexandra.berrios@revolutionprep.com_x000a_+18138021204"/>
    <n v="4"/>
  </r>
  <r>
    <n v="11010152"/>
    <d v="2026-03-26T00:00:00"/>
    <x v="58"/>
    <s v="Team Haase-Alvey"/>
    <n v="98628"/>
    <s v="George Plamondon"/>
    <s v="Hi George,_x000a__x000a_It was great working with George this week! Since we are a few weeks into the program, it seemed like a good time for a progress update, where I have summarized his progress and goals, as well as provided recommendations based on those notes. If you have any questions or updates, especially any related to the notes here, then please reach out, and I'd be happy to schedule a phone call._x000a__x000a_George has made good progress with punctuation to improve his performance on Standard English Convention problems in the SAT Reading &amp;amp; Writing section, as we started exploring the use of the MAPS strategy for SAT Math with a focus on techniques to solve quadratic equations. There is not much to showcase this progress, however, as he has not completed the practice exam that was first scheduled in the program before our first session together. His spring break caused additional delays in his progress as he hardly completed any assignments during that periodâ€”largely expected but still noteworthy here. Without completing full-length practice exams at regular intervals, we cannot truly understand his progress nor guarantee substantial growth, regardless of what we can see in session or in the other homework assignments, as these events as challenge him on topics we haven't been exploring and pose different pressures, such as the mandatory time limit. Please help ensure that George completes Revolution Prep's SAT Practice Exam 11SD before our session on Sunday, 29 March._x000a__x000a_George, as a reminder, the assignments list is updated! Make sure to access it through your bookmark or this link (https://docs.google.com/document/d/1J7OVJosvCtJb6_7VfLkoN3WD1WS035E_9ebExjOmhd4/edit?usp=sharing). It includes completing the practice exam and several exercises targeting quadratic equations._x000a__x000a_Our next session is on Sunday, 29 March, at 5:0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Mondays, and Wednesdays."/>
    <n v="1"/>
  </r>
  <r>
    <n v="11010156"/>
    <d v="2026-03-26T00:00:00"/>
    <x v="4"/>
    <s v="Team Cross"/>
    <n v="101085"/>
    <s v="Avery Manhart"/>
    <s v="Dear Stephanie,_x000a__x000a_I hope your spring season is off to a great start! It has been a pleasure working with you and Avery over the past several weeks, and I wanted to share an update on what weâ€™ve been focusing on and the plan moving forward._x000a__x000a_Our short-term goal is to continue strengthening Averyâ€™s foundational reading and language arts skills while fostering her interest in reading. Her long-term goal is to build strong comprehension, fluency, and writing skills while developing a lasting interest in reading._x000a__x000a_Over the past seven weeks, Avery has practiced a wide range of language arts skills. She has worked on identifying parts of speech, practiced applying subjectâ€“verb agreement, worked with prefixes, spelling and vowel teams (long a and long o). In reading, Avery has read multiple fiction and nonfiction passages, answered comprehension questions, and used context clues to define unfamiliar words. She has also practiced identifying the main idea and supporting details, and began exploring skills such as authorâ€™s purpose. _x000a__x000a_Moving forward, Avery will continue to read aloud in every session to support fluency. We will also continue reading and discussing a variety of texts while focusing on comprehension skills such as identifying authorâ€™s purpose and point of view, understanding text structure, and using text evidence to support responses. In addition, we will continue working on spelling, grammar, word study, and paragraph writing. I will also incorporate geography topics into lessons to help maintain her interest and engagement._x000a__x000a_Based on Averyâ€™s progress, I recommend continuing with one or two 60-minute language arts sessions each week to maintain consistency and continue building these skills. Please let me know if you have any questions or if thereÂ areÂ any adjustments you would like to make to our plan.Â Iâ€™mÂ happy to schedule a time to talk by phone if that would be helpful. I am excited to continue supportingÂ AveryÂ in reaching her goals!Â _x000a__x000a_Best regards,Â _x000a__x000a_Q. MonÃ©t T._x000a_quinnisha.travis@revolutionprep.com_x000a_+18502123552_x000a__x000a_For homework this week, Avery should complete the following:_x000a_â€¢ Comprehension (2 pages): https://kami.app/eRa-Mtw-ufL-1C7_x000a_â€¢ Spelling (pages 16-17): https://kami.app/y1X-WdF-eC5-BTi"/>
    <n v="3"/>
  </r>
  <r>
    <n v="11010171"/>
    <d v="2026-03-26T00:00:00"/>
    <x v="58"/>
    <s v="Team Haase-Alvey"/>
    <n v="76765"/>
    <s v="Justin Furnace"/>
    <s v="Hi Lyndee,_x000a__x000a_It was great working with Justin this week! Since it has been another couple of weeks, it seemed a good time for another progress update. Below, I have summarized some of my notes on his progress and goals, as well as any recommendations. As always, please feel free to reach out to schedule a phone call if you would like to discuss any notes or provide your own._x000a__x000a_Justin has largely performed well in this AP Calculus BC class, doing well to keep his grade within the A-range and despite some challenging encounters with some of the curriculum, such as the many Series Convergence Tests from Unit 10. His class has been in its review phase for a few weeks now, and he was set to complete his first practice exam in class. This event will prove useful to our program, too, as it will help us target topics besides those being directly targeted in his class for review. Otherwise, it will be useful for him to complete additional assignments to keep himself acquainted with the content and target general high-yield units, such as Units 5, 6, 9, and 10. In this effort, I have and will continue to provide him practice materials and notes, when needed, for his review._x000a__x000a_Justin, as a reminder, the assignments list is updated! Make sure to access it through your bookmark or this link (https://docs.google.com/document/d/1NoRJgLJPKDwn53BuhyfIrZ83WT18KNuLUF8sn7VakdI/edit?usp=sharing). It includes exploring the recent suggested resources, including a Google Drive folder currently containing practice sets target Unit 10 and full-length practice exams offered by CrackAP.com._x000a__x000a_Our next session is on Sunday, 29 March, at 6:0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Mondays, and Wednesdays."/>
    <n v="1"/>
  </r>
  <r>
    <n v="11010172"/>
    <d v="2026-03-26T00:00:00"/>
    <x v="4"/>
    <s v="Team Cross"/>
    <n v="94620"/>
    <s v="Radha Dharga"/>
    <s v="Dear Abhishek,_x000a__x000a_It has been a pleasure working with Radha over the past few weeks. I wanted to share an update on what we have been focusing on in our recent math sessions and our plan moving forward._x000a__x000a_Over the past six weeks, Radha has practiced solving multiplication facts and learned strategies for multiplying. She has also worked on multiplying by tens and applied these skills to solve a variety of word problems, including multi-step problems involving all four operations. In addition, Radha has solved problems involving fractions, identified fractions on a number line, and compared fractions using &amp;gt;, &amp;lt;, and =. She has also practiced division and worked on finding the area and perimeter of squares, rectangles, and irregular shapes. Throughout our sessions, she has completed mixed math review problems similar to those on end-of-year assessments to reinforce grade-level skills._x000a__x000a_Moving forward, I would also like to focus on strengthening Radhaâ€™s addition, subtraction, multiplication, and division fact fluency. She demonstrates a solid understanding of the concepts, but sometimes needs more time to quickly recall answers. Building fluency will help improve her efficiency and confidence when solving problems._x000a__x000a_Our short-term goals include building multiplication and division fluency, strengthening multi-step problem-solving skills, and reinforcing fractions and measurement concepts. The overall goal is mastery of third grade math skills. Based on Radhaâ€™s progress, I recommend continuing to meet one or two times per week for 60-minute sessions. This will allow us to reinforce skills, complete mixed math reviews, and identify any areas that need additional support._x000a__x000a_Radha does not currently have any additional sessions scheduled. If you would like to continue working together toward these goals, you can redeem more credits through your Bright Horizons portal. After redeeming your credits, you will receive an email from Revolution Prep to add the hours to your account. Please feel free to reach out if you have any questions or if there is anything else I can do to help. I look forward to continuing to support Radhaâ€™s success in math._x000a__x000a_Best regards,_x000a__x000a_Q. MonÃ©t T._x000a_quinnisha.travis@revolutionprep.com_x000a_+18502123552"/>
    <n v="5"/>
  </r>
  <r>
    <n v="11010173"/>
    <d v="2026-03-26T00:00:00"/>
    <x v="28"/>
    <s v="Team Cross"/>
    <n v="82079"/>
    <s v="Roshan Athivilli"/>
    <s v="Dear Raviprasad, _x000a__x000a_I hope you are having a wonderful start to your spring. Itâ€™s been such a pleasure working with Roshan over the past few months. I wanted to touch base once again to share some of the progress weâ€™ve made so far and my thoughts on the plan moving forward. _x000a__x000a_Since the previous progress update, I have seen significant improvements in Roshan's abilities to match verb tenses with their subjects (rather than the objects of prepositional phrases), identify narrative perspectives, points of view, and related pronouns, write sentences using a variety of pronouns, ensure pronouns agree with their antecedents, identify possessive, relative, and indefinite pronouns, match synonyms and antonyms of several words, determine correct comma placement within sentences that include quotation marks, distinguish between protagonists and antagonists, describe the functions of various types of figurative language, as well as answer reading comprehension questions. He has continued to show consistent progress in utilizing each of the strategies weâ€™ve been discussing in our sessions to strengthen his reading fluency and application of grammar rules. This consistent improvement has been evident in the completion of assignments during our sessions. _x000a__x000a_Our current short-term goals for Roshan include addressing areas of opportunity in his reading comprehension and writing skills. The overall goal remains to advance Roshanâ€™s knowledge in these areas beyond his current grade level. Since Roshan is achieving his goals, I recommend that we continue with our two 30-minute sessions per week through the school year, with an eventual transition to hour-long sessions.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Roshan in his continued academic journey. _x000a__x000a_Best regards, _x000a__x000a_Colin C._x000a_colin.cody@revolutionprep.com_x000a_+19785187882"/>
    <n v="4"/>
  </r>
  <r>
    <n v="11010190"/>
    <d v="2026-03-26T00:00:00"/>
    <x v="26"/>
    <s v="Team De Groot"/>
    <n v="86184"/>
    <s v="Julian Gonzalez"/>
    <s v="Dear Hailey,_x000a__x000a_I hope you had a warm Winter season and are ready for Spring! I wanted to share an update on Julian's excellent progress as he systematically works through AP Physics C content while self-studying for college credit at Swarthmore._x000a__x000a_In January, Julian initially planned to study AP Physics 2 but strategically shifted to AP Physics C after discovering Physics 2 doesn't offer college credit at Swarthmore while Physics C does. Julian practiced applying calculus to variable forces, learning work requires integrating force over distance. We worked through several advanced problems requiring concepts from calculus and vector mechanics; throughout these concepts, I encouraged Julian to maintain a â€œsymbolic approach,â€ where the solutions is obtained entirely algebraically before any numbers are plugged in. This method is typically preferred, since it alleviates the temptation to â€œplug-and-chugâ€ that often leads to getting lost in the math rather than focusing on the physics._x000a__x000a_Most recently, Unit 4 introduced momentum and impulse with heavier calculus integration techniques. For non-constant forces, impulse requires a more complicated and technical approach rather than simple multiplication. Julian practiced vector analysis for collision problems, discovering rebounds require careful attention to sign changes as velocity reverses direction. Systems with changing mass (like garden hoses or rockets) require careful treatment to analyze the forces properly. Julian will attempt deriving the rocket equationâ€”a challenging problem requiring momentum conservation and solving differential equationsâ€”before our next session._x000a__x000a_I recommend continuing with one 60-minute session per week. This frequency supports Julian's self-study pace while providing regular check-ins to clarify challenging concepts, review problem-solving techniques, and maintain momentum through the AP Physics C curriculum as he prepares for the May exam.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Julian is a pleasure to work with, and I'm genuinely proud of the progress he's made. His strategic thinking in switching to Physics C, strong mathematical foundation, and systematic progression through increasingly complex topics demonstrate real intellectual maturity. Please don't hesitate to reach out if you'd like to discuss Julian'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5"/>
  </r>
  <r>
    <n v="11010202"/>
    <d v="2026-03-26T00:00:00"/>
    <x v="26"/>
    <s v="Team De Groot"/>
    <n v="99671"/>
    <s v="Tabina Hussain"/>
    <s v="Dear Meenu Nawabjan,_x000a__x000a_I hope you had a warm Winter season and are ready for Spring! I wanted to share an update on Tabina's excellent progress as she prepares for her May and June SAT exams._x000a__x000a_When we began in February, Tabina's baseline score was 1260. We identified grammar and punctuation as her primary weakness in Reading &amp;amp; Writing, despite her feeling strongest in that section. I introduced the MAPS strategy for math (Mark key information, identify Approach, outline Plan, then Solve) to provide systematic problem-solving structure._x000a__x000a_Recent sessions focused on building grammar foundationsâ€”specifically distinguishing independent from dependent clauses, which is the root skill underlying comma usage. Tabina learned â€œmisplaced modifierâ€ rules and practiced identifying complete sentences. For math, she worked extensively on percentage problems, unit conversions, and understanding margin of error as sampling uncertainty rather than misclassification._x000a__x000a_Most recently, Tabina took a practice test and scored 1340â€”an 80-point improvement, reaching the halfway point to her short-term goal of 1400! This progress is encouraging. We reviewed the score report, identifying strategic gaps like underusing the flagging feature on difficult questions, which led to time management issues. She's now practicing active reading strategies for complex scientific passagesâ€”highlighting keywords and using systematic elimination to break down dense technical content._x000a__x000a_I recommend continuing with two to three 60-minute sessions per week as we approach the May exam. This frequency allows consistent practice test review, targeted skill-building, and maintaining momentum through her preparation. Specifically, we will use the additional time to do targeted deep-dives into areas of opportunity, such as Command of Textual/Quantitative Evidence questions, which have been the most challenging topics for Tabina.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Tabina is a pleasure to work with, and I'm genuinely proud of the progress she's made. Her dedication, positive attitude, and strong work ethic have been key factors in her success. Please don't hesitate to reach out if you'd like to discuss Tabinaâ€™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0212"/>
    <d v="2026-03-26T00:00:00"/>
    <x v="59"/>
    <s v="Team Haase-Alvey"/>
    <n v="81782"/>
    <s v="Leo El Hioum"/>
    <s v="Dear Mo,_x000a__x000a_I hope you're having a great day! It's been great working with you and Leo over the past several months. As we get closer to the end of the school year, I wanted to reach out with an update on Leo's progress so far and plans for the future._x000a__x000a_Leo decided on his own to read Frankenstein, which is excellent to see! This is a fantastic story and a great challenge, and it's fabulous that he's able to pick out books like this independently. We began discussing it yesterday, and I look forward to hearing his thoughts on the book as he continues to progress through it! He's also shown excellent progress in explaining his answers on math questions. Yesterday, we looked at sample answers for Regents exam questions and identified what was good about students' explanations and where they could improve, and he did an excellent job with this._x000a__x000a_Moving forward, I'd like to focus our sessions on two main areas: building reading comprehension skills and continuing to progress with explaining answers on algebra questions. With reading comprehension, he mentioned that his class has been reading A Midsummer Night's Dream lately and that it's been challenging to find textual evidence for some claims, so I'd like to focus on comprehending challenging texts and finding evidence in the text. For algebra, I'd like to continue looking at ways to explain his answers for each new unit to make sure that he continues to develop in this skill._x000a__x000a_I wanted to let you know that, in my perception, Leo doesn't believe that there is a significant benefit from continuing tutoring. As a consequence, we've had some challenges some weeks with agreeing on a topic of focus that he would consider beneficial. This is very normal for his age and nothing to be alarmed about! I bring this up for two reasons:_x000a_1. He does have a strong understanding of most of his course content and is doing well in school. Thus, while I think that he can benefit from additional practice with explanations, I do agree with him that he can succeed academically even without tutoring._x000a_2. If you have any feedback from his teachers on areas where he should focus, it would be fantastic if you could share that with me. That way, I can plan lessons that best align with his needs; I also believe that having his teacher validate that a particular area would be helpful for him to focus on would help him be more committed to the lesson. If you'd like to continue working on reading comprehension and explaining answers, I recommend continuing with our once-weekly session times; it would be fantastic if you could share teacher feedback with me as you receive it and if you or he could share graded assignments with me so that I can see where we should focus. _x000a__x000a_Please let me know your thoughts. If you'd like to set up a time to discuss Leo's progress in more depth, I'm more than happy to do so - please just let me know. I hope you have a great rest of your day!_x000a__x000a_Best regards,_x000a__x000a_Margaret W._x000a_margaret.webb@revolutionprep.com_x000a_+15127457572"/>
    <n v="3"/>
  </r>
  <r>
    <n v="11010220"/>
    <d v="2026-03-26T00:00:00"/>
    <x v="26"/>
    <s v="Team De Groot"/>
    <n v="97103"/>
    <s v="Coral Grimmett"/>
    <s v="Dear Danel,_x000a__x000a_I hope you had a warm Winter season and are ready for Spring! I wanted to share an update on Coral's excellent progress in AP Physics as she works through challenging rotational motion and oscillations concepts._x000a__x000a_In February, Coral was analyzing a rotational inertia lab, learning to calculate experimental velocities from video analysis data and perform accurate error analysis. She progressed through orbital motion concepts, discovering that satellite mass doesn't affect orbital speedâ€”the mass cancels out in the derivation, making orbital velocity independent of the satellite itself._x000a__x000a_Most recently, we've focused extensively on Simple Harmonic Motion (SHM) for her Oscillations unit. Coral learned that pendulums only behave as simple harmonic oscillators for small angles (less than 10 degrees), where the small-angle approximation allows the restoring force to follow Hooke's Law, which governs SHM. Coral practiced the ratio method for comparative problemsâ€”setting up symbolic equation ratios that cancel constants and simplify algebra dramatically when comparing motion on Earth versus the Moon._x000a__x000a_This week, Coral worked on graphing SHM visually, learning to interpret position-time graphs where velocity equals the slope and acceleration equals the curvature. At equilibrium, velocity reaches maximum while acceleration equals zeroâ€”a surprising but fundamental pattern in oscillating systems. She practiced deriving SHM equations from graphs and discovered that doubling amplitude doesn't change the period, while environmental changes like reduced gravity do affect it significantly._x000a__x000a_Based on Coralâ€™s strong progress and room for growth, I recommend continuing with two 60-minute sessions per week as we approach the AP exam. This frequency supports consistent progress through increasingly complex physics concepts while accommodating Coral's demanding schedule. Specifically, we will use the extra time to more rigorously investigate the nature of vectors and symbolic solutions in physics, so that she will be more prepared for more technical questions that require careful treatment of physical quantities.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reach out if you'd like to discuss Coralâ€™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0236"/>
    <d v="2026-03-26T00:00:00"/>
    <x v="60"/>
    <s v="Team Cross"/>
    <n v="99469"/>
    <s v="Cooper Giles"/>
    <s v="Dear Michael,_x000a__x000a_Itâ€™s been great working with you and Cooper since the start of the new year. With scores from the March SAT expected any day now, I wanted to share a quick, holistic update on his progress and what Iâ€™ve been seeing._x000a__x000a_Cooper has made really strong gains in Reading &amp;amp; Writing, especially in how he approaches question types, uses annotation strategies, and handles sentence boundaries and grammar rules. Heâ€™s done a great job leaning into SAT-specific strategies, which has made a noticeable difference in both his accuracy and pacing._x000a__x000a_On the math side, Cooper has always been strong, but whatâ€™s stood out is how much more intentional and strategic heâ€™s become. Heâ€™s been especially effective with the constants module, optimization, and knowing when to use Desmos versus algebra. His accuracy across geometry, trig, exponential growth, and PSDA has also improved, and heâ€™s been very consistent with completing assignments and maintaining a thoughtful error log._x000a__x000a_Going into this test, our goal has been to reach and push past the 1400 range. While we canâ€™t guarantee a specific score, Cooper has been performing at a level that puts him in a strong position to get there. Weâ€™ve focused on targeted practice, refining pacing, and making confident decisions under time pressure. We also talked through test-day factors like sleep and managing nerves, since those can make a real difference._x000a__x000a_Once scores are released, Iâ€™d love to reconnect to go over results and talk through next steps, especially if Cooper is thinking about a retake. Thereâ€™s definitely room to keep building from here and push into an even higher score range._x000a__x000a_Please feel free to reach out with any questions or updates. Iâ€™m always happy to connect by jump on a phone call if that would be helpful._x000a__x000a_With hope and gratitude,_x000a_Shannon H._x000a_Professional Tutor, Revolution Prep_x000a_shannon.huang@revolutionprep.com_x000a_(630) 358-9222"/>
    <n v="1"/>
  </r>
  <r>
    <n v="11010246"/>
    <d v="2026-03-26T00:00:00"/>
    <x v="61"/>
    <s v="Team Cross"/>
    <n v="88964"/>
    <s v="Tulip Bhatia"/>
    <s v="Dear Ashish,_x000a__x000a_I hope you are having a great day. Itâ€™s been wonderful continuing to work with Tulip, and I wanted to share an updated snapshot of her progress along with my thoughts on next steps._x000a__x000a_Tulip and I have been focused on strengthening her foundational math skills while steadily extending her understanding into more advanced applications. In recent sessions, weâ€™ve continued building her multiplication fluency by reviewing efficient strategies and patterns, which has helped her approach problems with greater flexibility and confidence. Weâ€™ve also expanded into fractions, where Tulip has been practicing multiplying fractions by whole numbers alongside her schoolwork, as well as converting between decimals, mixed numbers, and fractions to deepen her number sense._x000a__x000a_Additionally, Tulip has made great progress with the coordinate plane. She recently practiced both plotting and naming points, helping her build spatial reasoning and precision. Most recently, weâ€™ve introduced ratios and proportions through word problems, where she is learning how to model real-world scenarios and solve for missing proportionate values._x000a_I recommend continuing at our current pace of one hour per week to reinforce these skills and allow time to build strong connections between topics._x000a__x000a_Our short-term goals include continuing to strengthen multiplication fluency, building confidence with fraction operations and conversions, and developing accuracy when working with ratios and the coordinate plane. The overall goal remains to build strong foundations and confidence while extending her understanding wherever possible._x000a__x000a_Please let me know if you have any questions or if youâ€™d like to adjust our plan in any way. Iâ€™m always happy to schedule time to talk by phone if that would be helpful. I look forward to continuing to support Tulipâ€™s learning._x000a__x000a_Best regards,_x000a_Casey Y._x000a_casey.young@revolutionprep.com_x000a_+17272512559"/>
    <n v="4"/>
  </r>
  <r>
    <n v="11010248"/>
    <d v="2026-03-26T00:00:00"/>
    <x v="62"/>
    <s v="Team Haase-Alvey"/>
    <n v="93121"/>
    <s v="Ariana Murshed"/>
    <s v="Hello Farzana,_x000a__x000a_I would like to update you in more detail on what Ariana has been working on recently and what the plan is going forward for reaching her academic goals in biology._x000a__x000a_We have met only a few times in the last couple of months, but are now starting back on a more regular schedule, which will be helpful in keeping up with the pace of the class. Ariana's class is now moving into DNA replication, transcription, and translation into proteins. There is a lot to learn here on the border of organic chemistry and biochemistry. Because topics are touched on that are not usually fully explained til second year university biology studies, the unit requires more attention to understand what's going on. _x000a__x000a_My goal for Ariana over this unit and the next couple of months til the end of the school year is to completely understand what's going on with the molecular components of cells and to be able to describe any of the processes involved in their function, as well as how these components and processes are connected, similar and different. To this end, we've been aiming to work ahead of her class in going through her teacher's slides, doing practice questions and adding them to her review process, and using alternative sources such as additional textbooks to increase her understanding. We are also planning to work more on her process of test-taking in biology as well as use practice tests as part of the homework going forward. I would like for her hard work in this class to be rewarded with the 'A' that she's been working toward. My recommendation remains that we meet one 60 minute session per week til the end of May 2026._x000a__x000a_If you have questions or concerns, feel free to either email me or let me know time ranges when a call would work for you. I look forward to continuing to support Ariana's academic growth._x000a__x000a_Joyraj D._x000a_joyraj.d'souza@revolutionprep.com_x000a_+15174024183"/>
    <n v="3"/>
  </r>
  <r>
    <n v="11010251"/>
    <d v="2026-03-26T00:00:00"/>
    <x v="41"/>
    <s v="Team St. Marie"/>
    <n v="91417"/>
    <s v="Sasha Kelmanovich"/>
    <s v="Hi Sabrina,_x000a__x000a_I wanted to share an update on Sashaâ€™s progress as we continue working together on SAT preparation and approach her upcoming test date in a few weeks!_x000a__x000a_Since our last update, we have been meeting on average about once per week for 1 hour, and I am very pleased with the progress she has made during this time. Most recently, she took a full practice test this past week and achieved a personal best of a 690 in math, while also tying her previous best in reading and writing. This resulted in a 1260 overall score, which she felt very confident about. _x000a__x000a_One of the most encouraging shifts is her math score has gone from being lower than her reading and writing to now clearly being her stronger section. I do believe she has the potential to keep her math score in the high 600s or even into the 700 range with continued practice and consistency. That being said, our next main objective will be to bring her reading and writing score up into the 600s as well. _x000a__x000a_Sasha currently has 14.5 hours remaining on her account. Of those, 4.5 hours are already scheduled over the next three and a half weeks, with one session next week, two the following week, and one the week after that. After those sessions, we do not yet have anything else scheduled, leaving 10 hours available to plan moving forward._x000a__x000a_My recommendation would be to continue meeting at least once per week, and ideally twice per week if her schedule allows, leading up to her upcoming SAT. Maintaining that consistency will be key to continuing her upward momentum. After her next test, we can reassess and decide how she would like to proceed. If she needs support with pre-calculus or other academic subjects, I would be happy to help with that. Otherwise, those remaining hours could be used toward preparation for a future test date if she chooses to continue improving her score._x000a__x000a_Sasha continues to be a pleasure to work with week after week. She is responsible, motivated, organized, and I don't think she has ever missed completing her homework or practice tests. It has been great to see her confidence and ability grow over our time meeting and I am very optimistic about her continued progress._x000a__x000a_Please let me know if you have any questions!_x000a__x000a_Tim Schlotzhauer"/>
    <n v="4"/>
  </r>
  <r>
    <n v="11010252"/>
    <d v="2026-03-26T00:00:00"/>
    <x v="61"/>
    <s v="Team Cross"/>
    <n v="93994"/>
    <s v="Arayna Rastogi"/>
    <s v="Dear Shikha,_x000a__x000a_I hope you are having a great day. It has been wonderful continuing to work with Arayna, and I wanted to share an updated overview of her progress along with my thoughts on our plan moving forward._x000a__x000a_Arayna and I have been continuing to build her foundational math skills, with a focus on word problems, number sense, and money concepts. We have also been working on mental math strategies such as finding â€œ10 moreâ€ and â€œ10 less,â€ as well as using number lines to count on from a given number that will be foundational for more complex operations._x000a__x000a_In our work with money, Arayna has expanded from only two kinds of coins a time to working with mixed pennies, nickels, dimes, and quarters. Weâ€™ve introduced strategies such as labeling coins before adding, adding larger denominations first, crossing out coins as we add, and using â€œ10 moreâ€ to make counting more efficient. While she is still naturally inclined to finger count, she is beginning to use these more efficient strategies, which is a great step forward. _x000a__x000a_We have also been strengthening her addition and subtraction skills through NWEA-style IXL practice, including simple word problems and subtraction sentences within 20. Most recently, weâ€™ve been exploring subtraction strategies using tools like number lines and Math Mountain to deepen her understanding. She has also been practicing skip counting by 5s and 10s, which supports both her number sense and her work with money._x000a__x000a_One key area for growth is decoding unfamiliar words within written problems/instructions. To support this, we have been integrating reading strategies into our sessions, such as breaking words into smaller parts and practicing vowel teams, so she can approach written problems with greater independence and confidence._x000a__x000a_I recommend continuing at our current pace so we can keep reinforcing these foundational skills while building fluency, mental endurance, and confidence. Our short-term goals include strengthening her use of efficient counting strategies, furthering our practice of the NWEA plan, improving accuracy with mixed coins and subtraction, and continuing to support her reading fluency within word problems. The overall goal remains to solidify foundational math skills while supporting her confidence, problem-solving abilities, and lifelong love of learning._x000a__x000a_Arayna is currently out of available session hours. If you'd like to continue working together toward these goals, you can redeem more credits through your Bright Horizons portal. After redeeming credits, you will receive an email from Revolution Prep to add the hours to your account._x000a__x000a_Please feel free to reach out if you have any questions or would like to discuss Araynaâ€™s progress further. Iâ€™m always happy to connect by phone if that would be helpful. I look forward to continuing to support Araynaâ€™s learning._x000a__x000a_Warm regards,_x000a_Casey Y._x000a_casey.young@revolutionprep.com_x000a_+17272512559"/>
    <n v="4"/>
  </r>
  <r>
    <n v="11010254"/>
    <d v="2026-03-26T00:00:00"/>
    <x v="61"/>
    <s v="Team Cross"/>
    <n v="99048"/>
    <s v="Addison Parga"/>
    <s v="Dear Jennifer,_x000a__x000a_I hope you are having a great day. It has been wonderful working with Addison, and I wanted to share a brief overview of her progress along with my thoughts on our plan moving forward._x000a__x000a_In our recent sessions, Addison and I have been focusing on building a strong foundation in division and its connection to multiplication. We explored the meaning of division through equal groups and fact families, which has helped her see how multiplication and division are closely related. She has been practicing division facts (up to 10) to build both speed and accuracy, and weâ€™ve also introduced a few helpful multiplication strategies, including the 9s trick, to support her work with division._x000a__x000a_We have also been working on applying these skills to word problems. Addison has been learning to use strategies such as drawing diagrams, underlining key information, and recognizing important keywords like â€œperâ€ to determine the correct operation. She has shown great progress in breaking down problems and, in one case, was able to decompose a division problem into smaller, more manageable parts to solve it more efficiently._x000a__x000a_In addition, weâ€™ve explored fractions by dividing shapes into equal parts and connecting this work back to division concepts. Addison demonstrated a solid understanding of these ideas and is beginning to see how these topics fit together. We also introduced modeling area on a grid to help her visualize and better understand area concepts._x000a__x000a_Addison has been engaged and thoughtful throughout our sessions, and she is making steady progress. In upcoming sessions, we will continue reinforcing strategies like drawing and identifying key information to support her with multistep word problems, while also reviewing homework to strengthen her understanding of fractions and division._x000a__x000a_I recommend continuing at our current pace so we can build fluency and confidence across these foundational skills. Our short-term goals include increasing accuracy with division facts, strengthening problem-solving strategies, and continuing to deepen her understanding of fractions. The overall goal remains to build strong foundations while supporting Addisonâ€™s confidence and independence as a problem solver._x000a__x000a_Please feel free to reach out if you have any questions or would like to discuss Addisonâ€™s progress further. Iâ€™m always happy to connect by phone if that would be helpful. I look forward to continuing to support Addisonâ€™s learning._x000a__x000a_Warm regards,_x000a_Casey Y._x000a_casey.young@revolutionprep.com_x000a_+17272512559"/>
    <n v="2"/>
  </r>
  <r>
    <n v="11010256"/>
    <d v="2026-03-26T00:00:00"/>
    <x v="41"/>
    <s v="Team St. Marie"/>
    <n v="91584"/>
    <s v="Peter Duhamel"/>
    <s v="Hi Christie,_x000a__x000a_I wanted to share an update on Peterâ€™s progress as we have recently started back up with SAT and ACT preparation. We have now met for about three consecutive weeks, and in our initial sessions we spent time debriefing his recent testing from December, discussing how things went over the past few months, and outlining a plan moving forward based on his goals._x000a__x000a_Peter mentioned that while his last test result was solid, he found it challenging to stay consistent with independent studying during the break since, and that showed somewhat in his independent practice test performance. Since restarting, he has done a nice job re-engaging with the material and building back that consistency._x000a__x000a_We also decided to explore the ACT as an additional option. He took a full practice ACT last week, and the results were very much in line with expectations for someone transitioning from the SAT. He performed similarly or even slightly better on sections that overlap with the SAT, such as math and English, while the reading and science sections, which are more distinct on the ACT, were a bit lower. Overall, his performance would roughly translate to around a 1300 level on the SAT. That said, Peter felt that he has a lot of room for growth on the ACT, and I agree that with practice, he could see strong gains there._x000a__x000a_At this point, I think it is beneficial for him to continue preparing for both exams simultaneously. The core skills, especially in math and English, translate well between the SAT and ACT, so the work he is putting in will support improvement on both. I am confident that with consistent effort, he has the ability to push into the 1400 range on the SAT or reach a comparable score on the ACT._x000a__x000a_Over the next few sessions, we will continue helping him adapt to the ACT format, particularly the reading and science sections, and then likely rotate between SAT and ACT practice depending on what he needs most. He mentioned potentially targeting the June SAT and the July ACT, which could be a strong plan as it allows him to focus on school through the end of the year and then shift more fully into test preparation._x000a__x000a_Currently, Peter has 9 hours remaining on his account and is scheduled once per week through the end of May. My recommendation is to continue to meet 1x per week for 1 hour each up through his July testing. If he does plan to prepare for the July ACT, we should add additional hours to cover the 5-6 weeks leading up to that exam so we can maintain consistent weekly sessions and build momentum into the test._x000a__x000a_I am very happy to see Peter staying consistent with scheduling and attending sessions, even while on break, and I have also provided him with additional material to work on between sessions. He continues to be a great student to work with, and it has been great reconnecting and building on the progress he made earlier, especially leading into his December SAT. I know he has the ability to continue improving with the effort he is putting in._x000a__x000a_Please feel free to reach out if you have any questions._x000a__x000a_Tim Schlotzhauer"/>
    <n v="4"/>
  </r>
  <r>
    <n v="11010257"/>
    <d v="2026-03-26T00:00:00"/>
    <x v="41"/>
    <s v="Team St. Marie"/>
    <n v="86790"/>
    <s v="Grady Burnett"/>
    <s v="Hi Trang,_x000a__x000a_I wanted to share an update on Gradyâ€™s progress over these past few months._x000a__x000a_Over this time, Grady has shown meaningful growth in several areas of AP Calculus AB. A few weeks ago, he mentioned that he performed very well on a recent quiz and even earned one of his highest grades of the year on another, which is a great reflection of his improving understanding of the material. More recently, he did encounter some challenges with the unit on volumes of rotational solids, which is one of the more difficult topics in calculus and commonly trips up many students. That said, this is very typical, and it provided a good opportunity to identify areas where he can continue strengthening his understanding._x000a__x000a_His class has now transitioned into full AP review, which is an ideal time for us to revisit earlier topics and reinforce foundational concepts, especially from material covered before we began working together. This past week, he was preparing for a quiz and put in a solid effort, though it was clear that additional practice will be important as we move forward._x000a__x000a_To support this, we have adjusted his schedule to meet twice per week, primarily on Mondays and Thursdays. Monday works particularly well for him since many of his tests fall on Tuesdays or Thursdays, and Thursdays currently fit his schedule, with some flexibility to move to Wednesdays if needed. There are a couple of exceptions, including next week and the week of the AP exam, where we will meet once on the Sunday before the test._x000a__x000a_Grady currently has 14 hours on his account, with 12 hours scheduled through the AP exam and 2 hours remaining unscheduled. My recommendation is to continue at this twice per week pace for 1 hour each session. This will allow us to not only support him with current class material but also dedicate time to targeted AP exam preparation. In addition to what he is doing in class and for homework, it will be important that we incorporate independent AP style review during our sessions so he can build familiarity with the exam format and reinforce concepts across the full yearâ€™s content. With about a month and a half remaining, consistent practice and repetition will be key to rebuilding and strengthening those foundations._x000a__x000a_Grady has the ability to understand the material well, and with steady effort, I believe he can put himself in a strong position to achieve a passing score on the AP exam in May. He has always been respectful, level headed, and polite during our sessions, and I genuinely enjoy working with him. I would also encourage him to reach out if he has any questions about scheduling or if he feels he would benefit from additional support during the week._x000a__x000a_Please feel free to reach out if you have any questions._x000a__x000a_Tim Schlotzhauer"/>
    <n v="4"/>
  </r>
  <r>
    <n v="11010270"/>
    <d v="2026-03-27T00:00:00"/>
    <x v="63"/>
    <s v="Team Cross"/>
    <n v="99019"/>
    <s v="David Chae"/>
    <s v="Dear Kevin, _x000a__x000a_I hope your spring is starting well. Itâ€™s been great working with you and David over the past couple of months. I wanted to touch base to share some of the progress weâ€™ve made so far and share my thoughts on the plan moving forward. _x000a__x000a_As you know, David and I started by discussing and practicing some strategies he will want to use when writing college essays. We discussed writing in a narrative style to make it more engaging and ensuring we allow him to demonstrate his personality in his essays while still meeting the prompt. We practiced a couple of different essays. From there, we decided that we might want to tackle a more immediately pressing need, switching our focus to SAT prep. David already has a great foundation of knowledge to build upon. He has obviously learned many effective SAT strategies. My goal going forward is to see which types of questions he feels less confident in, discuss strategies, and then put them into practice. I look forward to seeing his growth in this area._x000a__x000a_Our current goal is to see David achieve a 1400 or better on his most recent SAT. We will then use that feedback to orient our approach going forward. Based on David's progress, I recommend we continue to meet once weekly, so we can continue to work on his approach to the more complex reading questions. _x000a__x000a_Please let me know if you have any questions or if there are any adjustments you would like to make to our plan. Iâ€™m happy to schedule a time to talk by phone if that would be helpful. I look forward to supporting Davidâ€™s continued academic journey. _x000a__x000a_Best regards, _x000a__x000a_Edwin W._x000a_edwin.west@revolutionprep.com_x000a_+18134213087"/>
    <n v="3"/>
  </r>
  <r>
    <n v="11010303"/>
    <d v="2026-03-27T00:00:00"/>
    <x v="64"/>
    <s v="Team Haase-Alvey"/>
    <n v="100753"/>
    <s v="Chelsea Shaver"/>
    <s v="Dear Dan,_x000a__x000a_I wanted to send along a progress update for Chelsea as she prepares for her upcoming SAT. This is our first progress update, so I'll take a moment to recap what we've covered and where we're headed._x000a__x000a_Chelsea and I began by reviewing her practice exam results, which showed a strong baseline â€” her score exceeded her PSAT, which is an encouraging starting point. From there, we identified two primary areas of focus: Standard English Conventions and Math, particularly systems and linear equations._x000a_On the math side, we've spent significant time on Desmos, which is Chelsea's primary tool for solving systems of equations quickly and accurately. We've worked on proper setup â€” including defining variables explicitly to avoid confusion â€” as well as recognizing when Desmos is and isn't the right approach. For problems involving three variables or abstract constants, algebraic methods like substitution and elimination are non-negotiable, and Chelsea has been building those skills as well. We've also covered strategies such as testing equations with simple numbers to validate setups and checking for non-obvious constraints in more complex problems. For time management, we've discussed the importance of answering every question, using a &quot;letter of the day&quot; for multiple-choice and a &quot;number of the day&quot; for free-response if time runs short._x000a__x000a_On the English side, we've covered verb agreement â€” including isolating subjects outside of prepositional phrases and using pronoun substitution to check agreement â€” as well as verb tense consistency. We've also worked through punctuation rules, covering colons, semicolons, and dashes. Chelsea is making progress in these areas and is applying the strategies well. In our upcoming sessions, we'll finish up punctuation and then shift to a comprehensive review in preparation for the exam._x000a__x000a_While we cannot guarantee a specific score, Chelsea has been working hard toward our goal of 600â€“650 in each section, and I'm confident that with continued focus she is well-positioned to perform at that level. In the days leading up to the exam, I'd encourage Chelsea to get a good night's sleep each night â€” rest is one of the most important factors in performing at her best on test day._x000a__x000a_Please don't hesitate to reach out if you have any questions or if there is anything else I can do to help._x000a__x000a_Best, _x000a__x000a_Liz P._x000a_elizabeth.pirie@revolutionprep.com_x000a_+12199169916"/>
    <n v="1"/>
  </r>
  <r>
    <n v="11010312"/>
    <d v="2026-03-27T00:00:00"/>
    <x v="64"/>
    <s v="Team Haase-Alvey"/>
    <n v="88840"/>
    <s v="Cynthia Woda"/>
    <s v="Dear Steven,_x000a__x000a_I wanted to touch base and provide an update on Cynthia's progress. She continues to impress â€” she always comes to sessions prepared and is doing a great job with the material._x000a__x000a_Since our last update, Cynthia and I have covered a significant amount of ground. We worked extensively on logarithms, including basic log properties, converting between exponential and logarithmic forms, and finding inverse functions for complex exponential and logarithmic equations. Cynthia demonstrated a solid grasp of these concepts and showed readiness for her unit test. We also covered log function analysis â€” finding vertical asymptotes, determining domain, identifying x-intercepts, and analyzing end behavior â€” as well as key rules such as logarithm domain restrictions and applying log properties correctly._x000a__x000a_From there, we transitioned into trigonometry and periodic functions. We covered the unit circle in depth, graphing sine and cosine functions by identifying amplitude, period, and phase shift, and writing equations from graphs. We also worked through arc length, tangent asymptotes, and reciprocal function asymptotes, as well as using a function's period to find values outside a graph's range. Cynthia has shown solid proficiency across all of these topics and has managed to work ahead on some of the material._x000a__x000a_I recommend continuing with the current schedule of one hour per week to maintain the momentum she has built. As always, please don't hesitate to reach out if you have any questions or if there is anything else I can do to help._x000a__x000a_Best,_x000a__x000a_Liz P._x000a_elizabeth.pirie@revolutionprep.com_x000a_+12199169916"/>
    <n v="3"/>
  </r>
  <r>
    <n v="11010320"/>
    <d v="2026-03-27T00:00:00"/>
    <x v="64"/>
    <s v="Team Haase-Alvey"/>
    <n v="101659"/>
    <s v="James Dorrian"/>
    <s v="Dear Vaughn,_x000a__x000a_I wanted to touch base and provide an initial progress update for James. Our goal is to raise his Algebra 2/Trigonometry grade from a C (78) to an A, and we've been putting in the work to get there._x000a__x000a_The majority of our sessions have focused on Algebra 2, with some chemistry support as needed. Each session, we review James's upcoming assignments and build a plan to make sure nothing gets missed â€” this has been an effective way to keep him on track and ensure he's getting credit for his work._x000a__x000a_On the algebra side, we've covered a significant amount of material. We worked through multiple factoring methods, including the AC method and factoring by grouping for quadratics with a leading coefficient other than 1, as well as completing the square â€” both as a solving method and as a tool for converting quadratics to vertex form for graphing. We also covered the quadratic formula, including problems with non-integer and fractional solutions, and discussed when each method is most appropriate. Additionally, we worked on graphing parabolas, converting between quadratic forms, real-world applications using the vertex formula, and complex numbers â€” including simplifying powers of i and using conjugates to rationalize denominators._x000a__x000a_James does a good job working through problems when guided with questions and can solve similar problems independently after that initial walkthrough. The area we continue to work on is identifying the first step on his own, particularly on assessments â€” this is a skill we're actively developing and will remain a focus in our upcoming sessions._x000a__x000a_I recommend maintaining the current schedule of two sessions per week at one hour each to continue building momentum toward his grade goal. As always, please don't hesitate to reach out if you have any questions or if there is anything else I can do to help._x000a__x000a_Best,_x000a__x000a_Liz P._x000a_elizabeth.pirie@revolutionprep.com_x000a_+12199169916"/>
    <n v="3"/>
  </r>
  <r>
    <n v="11010323"/>
    <d v="2026-03-27T00:00:00"/>
    <x v="64"/>
    <s v="Team Haase-Alvey"/>
    <n v="55432"/>
    <s v="Hayden Harris"/>
    <s v="Dear Mark,_x000a_I wanted to touch base and provide a progress update on Hayden. _x000a__x000a_Hayden and I have been focused primarily on Managerial Accounting, with some Statistics support as needed. We have worked through the majority of the accounting material and are now in the review and fine-tuning phase, with a particular emphasis on conceptual understanding â€” since formulas are provided on the formula sheet, the focus is on making sure Hayden understands the underlying concepts well enough to apply them correctly. Topics covered have included cost accounting methods, overhead application and variance analysis, activity-based costing, contribution margin and break-even analysis, variable versus absorption costing, segmented reporting, and master budgeting. On the statistics side, we've covered regression analysis, hypothesis testing, confidence and prediction intervals, and interpreting statistical output â€” both from Excel and the TI-84._x000a__x000a_Hayden is doing well with the material. He has an exam coming up on the more recent accounting topics, and we will also be reviewing for an upcoming statistics exam. I'm confident he is well-prepared._x000a__x000a_I recommend maintaining the current schedule of two sessions per week at one hour each, with additional sessions added as needed ahead of exams._x000a__x000a_As always, please don't hesitate to reach out if you have any questions or if there is anything else I can do to help._x000a__x000a_Best,_x000a__x000a_Liz P._x000a_elizabeth.pirie@revolutionprep.com_x000a_+12199169916"/>
    <n v="3"/>
  </r>
  <r>
    <n v="11010329"/>
    <d v="2026-03-27T00:00:00"/>
    <x v="64"/>
    <s v="Team Haase-Alvey"/>
    <n v="83375"/>
    <s v="Madi Frank"/>
    <s v="Dear Heather and Bill,_x000a__x000a_I wanted to touch base and provide a progress update on Madi. She has been working hard and has made excellent progress â€” I'm really pleased with where she is._x000a__x000a_Since our last update, Madi and I have covered a significant amount of trigonometry material. We've worked through graphing trigonometric functions â€” including sine, cosine, tangent, cotangent, and reciprocal functions â€” as well as inverse trigonometric functions, angles of elevation and depression, and word problems involving multiple angles. We've also spent considerable time on trigonometric identities and simplification strategies, solving trigonometric equations, and applying sum/difference and double angle formulas. Additionally, we reviewed polynomial long division, solving exponential equations, and simplifying logarithmic expressions._x000a__x000a_Madi's primary area of focus has been identifying the correct first step when approaching a problem â€” once the method is established, she works through the solution confidently and accurately. She has made great strides in this area and has gained a lot of confidence in her approach._x000a__x000a_I recommend continuing with one hour per week, with additional sessions added as needed ahead of exams to ensure she feels fully prepared._x000a__x000a_As always, please don't hesitate to reach out if you have any questions or if there is anything else I can do to help._x000a_Best,_x000a__x000a_Liz P._x000a_elizabeth.pirie@revolutionprep.com_x000a_+12199169916"/>
    <n v="3"/>
  </r>
  <r>
    <n v="11010382"/>
    <d v="2026-03-27T00:00:00"/>
    <x v="65"/>
    <s v="Team St. Marie"/>
    <n v="99474"/>
    <s v="Bharg Vijaybalaji"/>
    <s v="Dear Khushboo,_x000a__x000a_Iâ€™m excited to share an update celebrating Bhargâ€™s amazing progress. Bharg has been working diligently, and as a result, achieved an excellent overall score on the most recent exam and expressed feeling confident with the material. I am very proud of the hard work and growth he has demonstrated._x000a__x000a_Bharg continues to make strong progress toward his goal of retaining material as we preview topics ahead of his class. He reported that he felt he did particularly well on the test with mental calculations, though he still finds it challenging to verify his answers. Right now, he is double-checking by manually recomputing problems, and one of our next steps will be helping him trust that he is applying the correct techniques and approaching problems accuratelyâ€”an important skill as he transitions from algebra to higher-level math courses._x000a__x000a_In our next session, we will focus on key definitions and operations related to polynomials. His homework will include reviewing polynomial vocabulary and practicing the addition and subtraction of polynomials._x000a__x000a_If I can be of further assistance in supporting Bharg, please donâ€™t hesitate to reach out. Iâ€™m more than happy to help with this course or anything else that may come up in the future. Please let me know if you have any questions; I am always available to support Bharg in his continued academic journey._x000a__x000a_Best regards,_x000a_Autumn R._x000a_autumn.reed@revolutionprep.com_x000a_+19548218103"/>
    <n v="1"/>
  </r>
  <r>
    <n v="11010424"/>
    <d v="2026-03-27T00:00:00"/>
    <x v="66"/>
    <s v="Team De Groot"/>
    <n v="88415"/>
    <s v="Aryana Rao"/>
    <s v="Dear Renu,_x000a__x000a_I hope you are having a great day. It was great working with you and Aryana in preparation for the March SAT. I wanted to touch base to share some of the progress weâ€™ve made so far and share my thoughts on the plan moving forward._x000a__x000a_Aryana's SAT score has improved. When Aryana last took the SAT in September, she scored a 1200. Aryanaâ€™s score on the March SAT has increased to a 1280. She improved her score in both the Reading and Writing section and the Math section of the SAT. Itâ€™s great to see this progress in her score. We will work to continue this progress as the program continues._x000a__x000a_Aryanaâ€™s score on the Math section of the SAT is the largest area for improvement, so one of Aryanaâ€™s short terms goals should be to focus on increasing her understanding in that section of the SAT. Improving her score in the Math section of the SAT will help her reach her overall goal score range of 1400-1500.  _x000a__x000a_The three remaining hours in Aryanaâ€™s program are set to expire on May 9th. I recommend that we use these hours during the month of April. After Aryana takes her AP exams and final exams, we can continue the program. During the month of April, I recommend that we meet for one hour each week so that Aryana can continue her preparation for the SAT while also preparing for her AP exams and final exams. After she is finished with her school year, we can continue meeting twice a week, should Aryanaâ€™s summer schedule allow for that._x000a__x000a_Aryanaâ€™s program is currently a Back Up Care program. If hours expiring is something that concerns you, you could switch the program to a Private Tutoring program. Iâ€™ve included your Advising Contact Megan in this email. Please speak with Megan if you would like more information about the two types of programs._x000a__x000a_Please let me know if you have any questions or if there are any adjustments you would like to make to our plan. Iâ€™m happy to schedule a time to talk if that would be helpful. I look forward to supporting Aryana in her continued academic journey._x000a__x000a_Best regards,_x000a__x000a_Ayman S._x000a_ayman.smoot@revolutionprep.com_x000a_+17652527661"/>
    <n v="4"/>
  </r>
  <r>
    <n v="11010438"/>
    <d v="2026-03-27T00:00:00"/>
    <x v="4"/>
    <s v="Team Cross"/>
    <n v="85175"/>
    <s v="Cameron Cromer"/>
    <s v="Hi Cameron and family,_x000a__x000a_I hope you are having a great start to the spring season! It has been great working with Cameron over the past year!Â I wanted toÂ touch baseÂ to share some of the progressÂ weâ€™veÂ made so far and share my thoughts on the plan moving forward.Â _x000a__x000a_I enjoy working with Cameron each week! In our sessions, Cameron stays engaged and approaches challenging tasks thoughtfully. He is moving through fifth grade material with ease, and we are close to beginning sixth grade concepts. Over the past several months, Cameron has worked on a wide range of fifth grade math and language arts skills. _x000a__x000a_In math, he has focused heavily on geometry, including classifying quadrilaterals, finding area, perimeter, and volume, and solving problems with missing side lengths in composite figures. He has also worked with exponents, interpreted and created box plots, and begun exploring algebra concepts such as identifying parts of expressions and solving one-step equations._x000a__x000a_In language arts, Cameron has read both informational and narrative texts, answered comprehension questions, and practiced using text evidence to support his responses. He also worked on identifying authorâ€™s point of view, analyzing character development, building vocabulary, reviewing sentence structure, and identifying figurative language._x000a__x000a_Moving forward, I recommend continuing with 30 minutes of both math and language arts session each week (we will split the hour or alternate subjects each week). In math, we will continue strengthening geometry skills, begin working more deeply with algebra (including multi-step equations and expressions), and introduce coordinate planes and more advanced data analysis. In language arts, we will continue reading a variety of texts while focusing on authorâ€™s purpose, point of view, and text structure, along with strengthening grammar, vocabulary, and paragraph writing with clear text evidence._x000a__x000a_Please let me know if you have any questions or if thereÂ areÂ any adjustments you would like to make to our plan.Â Iâ€™mÂ happy to schedule a time to talk by phone if that would be helpful. I am excited to continue supportingÂ Cameron in reaching his goals._x000a__x000a_Q. MonÃ©t T._x000a_quinnisha.travis@revolutionprep.com_x000a_+18502123552"/>
    <n v="3"/>
  </r>
  <r>
    <n v="11010451"/>
    <d v="2026-03-27T00:00:00"/>
    <x v="67"/>
    <s v="Team De Groot"/>
    <n v="93155"/>
    <s v="Chloe Parsons"/>
    <s v="Dear Torey, _x000a__x000a_I hope you are doing well. I wanted to send a follow-up progress update to share the continued growth Chloe has made since my last message._x000a__x000a_Chloe has shown strong growth in Geometry, specifically with circles, surface area, and right triangle trigonometry. She has also continued to improve with verb tense and has made noticeable progress in reading comprehension, particularly through her use of the iCARE strategy on questions like command of textual evidence. This growth is evident in her improved reasoning and increased speed during our sessions. Additionally, her hard work is reflected in her practice test scores, improving from a 1380 to a 1400._x000a__x000a_Our current short-term goal is for Chloe to consistently reach the 2A module in the Reading and Writing section. Her long-term goal remains achieving a 1400 on an official SAT. Based on her strong performance and continued progress, I recommend maintaining our current velocity of one 60-minute session per week._x000a__x000a_Please let me know if you have any questions or would like to discuss anything further. Iâ€™m happy to schedule a time to talk if that would be helpful. I look forward to continuing to support Chloe in reaching her goals._x000a__x000a_Best regards,_x000a__x000a_Brandon L._x000a_brandon.lora@revolutionprep.com_x000a_+13528187694"/>
    <n v="3"/>
  </r>
  <r>
    <n v="11010462"/>
    <d v="2026-03-27T00:00:00"/>
    <x v="53"/>
    <s v="Team Plamondon"/>
    <n v="101999"/>
    <s v="Brian Holden"/>
    <s v="Dear Vanessa,_x000a__x000a_I hope you are having a great day! I wanted to touch base regarding Brian's recent attendance and participation in our tutoring sessions._x000a__x000a_Firstly, I have seen significant improvements in Brian's ability to fight through math problems when not knowing immediately how to proceed. He has shown consistent progress in using strategies to get functions graphed in Desmos and then proceeding from there, and this progress is commendable._x000a__x000a_However, Iâ€™ve noticed that there have been some inconsistencies in Brian's attendance. He has frequently arrived late to sessions, which can make it challenging to achieve the goals weâ€™ve set. As a reminder, our goal is to increase his SAT score, and maintaining a consistent schedule is crucial for Brian to reach this goal._x000a__x000a_Moving forward, I suggest we review the current schedule to ensure the times that are scheduled work for Brian. I know he should be free during these times, he just needs to be more consistent checking his schedule and remembering when our sessions start. If adjusting the schedule is needed, please reach out to me and we can find new times that will work for Brian._x000a__x000a_Please let me know if you have any questions or if there are any adjustments you would like to make to our plan. Iâ€™m happy to schedule a time to talk by phone if that would be helpful. I am here to support Brian and ensure he has the best possible chance to succeed._x000a__x000a_Best regards,_x000a_James F._x000a_james.falconer@revolutionprep.com_x000a_+12076156458"/>
    <n v="1"/>
  </r>
  <r>
    <n v="11010475"/>
    <d v="2026-03-27T00:00:00"/>
    <x v="68"/>
    <s v="Team St. Marie"/>
    <n v="96884"/>
    <s v="Madeleine Andre"/>
    <s v="Dear Sarah, _x000a__x000a_I hope you are having a wonderful start to Spring! Itâ€™s been great working with you and Madeleine over the past couple of months, and I wanted to touch base to share the progress weâ€™ve made since my last update and discuss our plan heading into the April SAT._x000a__x000a_Since January, I have seen significant improvements in Madeleineâ€™s application of reading comprehension strategies, including her use of cross-text connections analysis and command of textual evidence techniques. She has also made strong strides in her approach to coordinate geometry using Desmos, her understanding of punctuation and clause identification rules, and her ability to categorize and solve different types of math word problems, including quadratic, linear, and systems of equations. Madeleine has shown consistent progress in completing homework assignments between sessions and applying new strategies independently during practice. This has been especially evident in her practice test scores, where she has achieved a 70-point increase in math from her baseline exam (610 to a 680)._x000a__x000a_As we prepare for the April SAT, our goal remains reaching Madeleineâ€™s target score of 1480. While we cannot guarantee a specific score, we have worked diligently toward this goal through targeted error log analysis, mixed reading and writing practice, advanced math strategies including backsolving and plug in a point methods, and consistent review of her areas of opportunity. We have also discussed strategies to manage test anxiety, and I encourage her to keep using those techniques when applicable. _x000a__x000a_Based on Madeleineâ€™s goals and the progress she has made, I recommend adding a few additional sessions before the April exam, aiming to maintain 3 hours of tutoring per week. This will allow us to keep building on the strong momentum she has established while ensuring she is fully prepared for test day. During our upcoming sessions, I plan to continue refining her test-taking strategies across all sections, with a focus on closing remaining gaps in reading and writing and consolidating her math gains. _x000a__x000a_Please also note that our tutoring rates will be updated on April 18, 2026. To secure our current pricing for any future tutoring needs beyond the April SAT, I highly recommend connecting with your advisor to purchase additional hours before that date. _x000a__x000a_Please let me know if you have any questions or if there are any adjustments youâ€™d like to make to our current plan. I look forward to supporting Madeleine as she heads into the April SAT!_x000a__x000a_Warmly, _x000a__x000a_Amelia S._x000a_amelia.sain@revolutionprep.com_x000a_+19192658149"/>
    <n v="5"/>
  </r>
  <r>
    <n v="11010489"/>
    <d v="2026-03-27T00:00:00"/>
    <x v="69"/>
    <s v="Team Plamondon"/>
    <n v="97967"/>
    <s v="Samara Charles"/>
    <s v="Hello Sheila,_x000a__x000a_I hope Spring is treating you well so far! I just wanted to reach out and check-in with you and Samara. I can really only recall having one session with Samara and then I remember her trying to join a session, but having technical difficulties. I hope all the tech problems are resolved and that Samara is looking forward to our next session on April 9th at 8pm. I know we started out by talking about trigonometric identities and I'm sure she is going over some different topics in her class now. _x000a__x000a_I see that we are scheduled out until June 3rd and that Samara still has one session that could be scheduled._x000a_Please let me know if you have any questions!_x000a__x000a_Jacob"/>
    <n v="2"/>
  </r>
  <r>
    <n v="11010502"/>
    <d v="2026-03-27T00:00:00"/>
    <x v="69"/>
    <s v="Team Plamondon"/>
    <n v="99833"/>
    <s v="Rami Fishman"/>
    <s v="Hello Sarah,_x000a__x000a_I hope Spring has been treating you well thus far. I just wanted reach out and check-in with you about how the sessions with Rami have been going. In particular, I know that Rami is only in tenth grade, so he still has a good amount of time before he is going to take the official exam. Is Rami actually scheduled to take the official exam at a certain date or do you have a timeline in mind for when he'll be taking the exam? I recall him mentioning Fall of this year._x000a__x000a_Whenever I work with students for a long time, I want to make sure that the timing of things works out and we don't quickly run out of useful material to cover._x000a__x000a_I have really enjoyed the sessions with Rami so far. He is always very willing to share his explanations for the questions that he answers. One of the main things we are working on is having him be more specific with his explanations (e.g. pointing to specific grammar rules or mathematical properties)._x000a__x000a_I see that our last scheduled session is for June 14th and that Rami still has 40 unscheduled hours. Please let me know if you have any questions about the program or scheduling!_x000a__x000a_Jacob"/>
    <n v="3"/>
  </r>
  <r>
    <n v="11010506"/>
    <d v="2026-03-27T00:00:00"/>
    <x v="70"/>
    <s v="Team De Groot"/>
    <n v="96293"/>
    <s v="Niya Deshpande"/>
    <s v="Hello Reena,_x000a__x000a_I hope you and your family are having a wonderful spring semester so far! I wanted to touch base to update you on Niyaâ€™s progress over the last two months. Additionally, I would like to discuss plans for the upcoming months._x000a__x000a_Niya has continued to make great progress in reading comprehension and reading fluency over the last two months. Our reading/ELA sessions have focused on reading comprehension, reading fluency, supporting reading responses with text evidence, MAZE vocabulary, character traits, predictions, and inferences. Niya is making great progress with restating questions and selecting text evidence to support reading responses and answers. Inference and prediction questions are challenging for her, but she is getting better at using context clues to make inferences. Niya is great at recalling key details for texts and selecting supporting details to support her answers. _x000a__x000a_In our upcoming sessions we will focus on developing deeper understandings, using context clues to answer vocabulary and inference questions, and composing structured reading responses with text evidence. Recently, we started reviewing NJSLA practice questions as well. So far, she is doing great!_x000a__x000a_The overall goals for Niya in the next two months are to improve her reading comprehension and reading responses. Additionally, we will spend the next month preparing her for any upcoming EOY or NJSLA ELA exams she may have. Feel free to send any materials, test dates, or teacher instructions that may be helpful for planning our sessions. Based on Niyaâ€™s progress, I recommend continuing to meet about 1 day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10512"/>
    <d v="2026-03-27T00:00:00"/>
    <x v="69"/>
    <s v="Team Plamondon"/>
    <n v="100428"/>
    <s v="Vihaan Patel"/>
    <s v="Hello Tejas,_x000a__x000a_I hope Spring is treating you well. I just wanted to reach out and check-in with you about how the program with Vihaan is going so far. I feel fortunate that the sessions with Vihaan are so enjoyable, I hope he finds them as helpful!_x000a__x000a_One of the biggest things that I work with students on is the ability to justify answers. Vihaan has excelled at that from the beginning of our work together. Furthermore, I appreciate how conversant he is and the positive energy he brings into each session._x000a__x000a_I know that Vihaan mentioned he'll be taking the SAT in May. Is this still the case? The official test date is May 2nd. I'll be talking to him in our next session about having him take a practice exam so we can check-in with how he is doing on the topics we have addressed and what other topics need attention. So far, we have been addressing the topics that Vihaan wants to take a look at as well as topics that I regularly talk about with students._x000a__x000a_Please let me know if you have any questions!_x000a__x000a_Jacob"/>
    <n v="1"/>
  </r>
  <r>
    <n v="11010543"/>
    <d v="2026-03-27T00:00:00"/>
    <x v="69"/>
    <s v="Team Plamondon"/>
    <n v="100619"/>
    <s v="Audrey Eng"/>
    <s v="Hello Michael,_x000a__x000a_I hope that Spring is treating you well thus far! I just wanted to reach out to you to discuss the progress that Audrey and I have made. In our past few sessions, we have hit all of the topics that were identified from her last practice exam. In our last session this week, I asked her to complete another practice exam. I know she just got back from Indianapolis for volleyball, but she mentioned she would have time. I am hoping that we can use our last two sessions before her ACT on the 11th to wrap up any of the topics identified from her score report._x000a__x000a_Ultimately, the main thing I'd say that Audrey needs to work on isn't really a component of the ACT, so it isn't really a big deal, but I have noticed every question I have to ask her for a justification for her answers. One of the main reasons for our sessions is to discuss why answers are wrong and why some are right. When Audrey offers up her explanations, they are correct the vast majority of the time. Luckily, she won't have to justify anything when she takes the exam, but this process of justifying an answer is instrumental when double-checking our work or dealing with the trickier questions._x000a__x000a_I am assuming that after Audrey's ACT we won't be having any more sessions. I noticed that our last session is for the 8th at 6pm, but that Audrey has three more hours left that we can schedule. Please let me know your thoughts or any questions you may have!_x000a__x000a_Jacob"/>
    <n v="1"/>
  </r>
  <r>
    <n v="11010555"/>
    <d v="2026-03-27T00:00:00"/>
    <x v="69"/>
    <s v="Team Plamondon"/>
    <n v="98232"/>
    <s v="Nivinraj Rajamukesh"/>
    <s v="Hello Rajamukesh,_x000a__x000a_I just wanted to briefly reach out since Nivinraj and I are fairly new to working with each other. In our first session, we worked on problems related to Nivinraj's Math Counts competition. In our last session earlier this week, we looked at foundational trigonometry problems. I hope I'm not overstepping any boundaries, but I know that Nivinraj could have understood more difficult problems than the ones we were looking at in that session, but I wanted to ask what the goal of our sessions is. _x000a__x000a_I noticed that Nivinraj and I are only scheduled for one more session on Sunday at 8pm and he has one more hour on his account that he can schedule. Please let me know your thoughts and if you have any questions._x000a__x000a_Jacob"/>
    <n v="1"/>
  </r>
  <r>
    <n v="11010561"/>
    <d v="2026-03-27T00:00:00"/>
    <x v="69"/>
    <s v="Team Plamondon"/>
    <n v="100412"/>
    <s v="Izaan Anwar"/>
    <s v="Hello Mohammad,_x000a__x000a_Izaan and I just had our first session, but I wanted to reach out and ask what the hope was with our sessions that we have scheduled. I see that Izaan and I are scheduled out to April 20th at 7pm and that Izaan doesn't have any sessions remaining to schedule after._x000a__x000a_I would assume we are hoping to prepare him for the AP Calculus exam as much as possible. Please let me know your thoughts or if you have any questions!_x000a__x000a_Jacob"/>
    <n v="1"/>
  </r>
  <r>
    <n v="11010584"/>
    <d v="2026-03-27T00:00:00"/>
    <x v="69"/>
    <s v="Team Plamondon"/>
    <n v="98722"/>
    <s v="Shayna Yadav"/>
    <s v="Hello Sunil,_x000a__x000a_I hope that you are enjoying the start to your Spring. I just wanted to reach and discuss some of the progress that Shayna and I have made in our few weeks of sessions._x000a__x000a_Admittedly, we have bounced around a couple different subjects (including even a half hour spent on some Physics one day). We started on Trigonometry/Precalculus in our first session and have also spent a few of our sessions focusing on SAT test prep. I noticed that Shayna and I have six more sessions scheduled out to April 15th at 5pm and that Shayna has no more hours to schedule on her profile._x000a__x000a_It would be good to have Shayna take a practice exam (which we will discuss next time we meet) so that in our future sessions on the SAT we can focus on topics that she struggles with based on the score report that we can look at after she takes a practice exam. _x000a__x000a_I hope that Shayna is finding the sessions helpful! Please let me know if you have any questions!!_x000a__x000a_Jacob"/>
    <n v="1"/>
  </r>
  <r>
    <n v="11010585"/>
    <d v="2026-03-27T00:00:00"/>
    <x v="70"/>
    <s v="Team De Groot"/>
    <n v="86337"/>
    <s v="Emmanuella Aborode"/>
    <s v="Hello Michael,_x000a__x000a_I hope you and your family are having a wonderful spring semester so far! I wanted to touch base to update you on Emmanuellaâ€™s progress over the last two months. Additionally, I would like to discuss plans for the upcoming months._x000a__x000a_Emmanuella has continued to make great progress in reading comprehension and constructed reading responses over the last two months. Our reading/ELA sessions have focused on reading comprehension, authorâ€™s purpose, central messages, inferences, figurative language, and STAAR reading test prep. Emmanuella has made wonderful progress with constructed reading responses and overall reading comprehension. During our STAAR reviews, Emmanuella is able to use text evidence and process of elimination to support her reading answers and responses. STAAR revisions and edit sections are somewhat challenging for her, but she has made significant progress. _x000a__x000a_In our upcoming sessions we will focus on STAAR constructed responses. We will also review test expectations, scoring rubrics, and STAAR revisions. Let me know if there are any other topics you or her teacher would like us to review during our sessions._x000a__x000a_The overall goals for Emmanuella in the next two months are to prepare her for STAAR and EOY exams and introduce topics for the upcoming school year. Feel free to send any materials, test dates, or teacher instructions that may be helpful for planning our sessions. Based on Emmanuellaâ€™s progress, I recommend continuing to meet about 1-2 days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10595"/>
    <d v="2026-03-27T00:00:00"/>
    <x v="59"/>
    <s v="Team Haase-Alvey"/>
    <n v="81186"/>
    <s v="Andrew Shi"/>
    <s v="Dear Mengqing,_x000a__x000a_I hope you're having a great day! It's been great working with you and Andrew over the past several months. Now that we've been working together for a while, I wanted to reach out to share some observations on his progress so far and my thoughts on our plan moving forward._x000a__x000a_He's making excellent progress with his reading comprehension skills. In particular, he's doing a great job of finding evidence to support answers in the text, making text-supported inferences, and eliminating incorrect answer choices. He's also making great progress with understanding poetry. All of this growth has been fantastic to see! To help him continue to advance, I'd like him to please read at home for 15 minutes per day._x000a__x000a_From my observations, the main challenge currently limiting his reading and verbal scores is vocabulary: once he understands all the words in a text, he's doing a great job of deciphering the meaning. To help with this, I'd like to spend our next several sessions working on vocabulary-building with him and assign practice activities using the new words for him to complete between our sessions. I believe that building his vocabulary will help him answer synonym, analogy, and reading comprehension questions more effectively. Since vocabulary-building tends to take longer than learning to use key test-taking strategies, I'd like to postpone his second practice test for 1-2 months until he's built more vocabulary to enhance his performance. To help him make the most progress, I recommend meeting for 1-2 hours per week leading up to his SSAT date this fall._x000a__x000a_Please let me know if you have any questions or if there are any adjustments you'd like to make to our plan. If you'd like to set up a time to discuss his progress via phone or Zoom, I'm more than happy to do so - please just let me know. I look forward to supporting Andrew in his continued academic journey!_x000a__x000a_Best regards,_x000a_Margaret W._x000a_margaret.webb@revolutionprep.com_x000a_+15127457572"/>
    <n v="4"/>
  </r>
  <r>
    <n v="11010609"/>
    <d v="2026-03-27T00:00:00"/>
    <x v="70"/>
    <s v="Team De Groot"/>
    <n v="85666"/>
    <s v="Prakhar Ghadiali"/>
    <s v="Hello Dinesh,_x000a__x000a_I hope you and your family are having a wonderful spring semester so far! I wanted to touch base to update you on Prakharâ€™s progress over the last two months. Additionally, I would like to discuss plans for the upcoming months._x000a__x000a_Prakhar has continued to make great progress with reading comprehension and constructed reading responses over the last two months. Our reading/ELA sessions have focused on reading comprehension, authorâ€™s purpose, text structure, character development, inferences, summaries, and EOG (end of grade) review. Prakhar has made wonderful progress with constructed reading responses and overall reading comprehension. Inference questions and summaries are a little challenging for him, but he has made considerable progress over the last two months._x000a__x000a_In our upcoming sessions we will continue to focus on preparing Prakhar for his upcoming EOG exam and review ELA terms and topics he may see during his exam. He has done great with his EOG practice questions so far! He forgot some of the terms and topics (i.e., point of view, plot, simile, etc.). However, we will continue to review common ELA terms alongside our EOG ELA review._x000a__x000a_The overall goals for Prakhar in the next two months are to prepare him for his EOG exam and introduce topics for the upcoming school year. Feel free to send any materials, test dates, or teacher instructions that may be helpful for planning our sessions. Based on Prakharâ€™s progress, I recommend continuing to meet about 1-2 days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10617"/>
    <d v="2026-03-27T00:00:00"/>
    <x v="59"/>
    <s v="Team Haase-Alvey"/>
    <n v="96366"/>
    <s v="Prahas Duggireddy"/>
    <s v="Dear Srujana,_x000a__x000a_I hope you're having a great day! It's been great working with you and Prahas over the past several months. Since you recently expressed some concerns about Prahas's current AP Statistics grade, I wanted to reach out with my thoughts on reasons for the recent dip in his grade and plans to bring it back up._x000a__x000a_First, I want to share that he's making excellent progress with choosing the correct type of chi-square test for a given scenario, checking conditions for chi-square inference, and conducting and interpreting a chi-square test. He continues to ask highly insightful questions about the subjects, which show an excellent depth of statistical reasoning. He shared that he struggled with his most recent test because of trouble with the formulas, so I believe that his true statistical understanding is stronger than demonstrated by the test. To help him continue to progress with his scores, I plan to review the key formulas in our next session to make sure that he knows them all deeply before the next test. I'd also like to assign some past AP exam questions for him to complete between our sessions so that we can assess any areas where additional review would be helpful._x000a__x000a_Since our once-per-week meeting schedule has been maintaining his grade at an A throughout most of the semester, I recommend continuing our current meeting schedule for now. Starting in April, we do have a second weekly session added to help him prepare for the AP exam, which I also recommend maintaining to make sure that he has plenty of time to review key concepts and practice exam-style questions._x000a__x000a_Please let me know if you have any questions or if there are any adjustments you'd like to make to our plan. If you'd like to set up a time to discuss his progress via phone or Zoom, I'm more than happy to do so - please just let me know. I look forward to supporting Prahas in his continued academic journey!_x000a__x000a_Best regards,_x000a_Margaret W._x000a_margaret.webb@revolutionprep.com_x000a_+15127457572"/>
    <n v="2"/>
  </r>
  <r>
    <n v="11010723"/>
    <d v="2026-03-27T00:00:00"/>
    <x v="71"/>
    <s v="Team De Groot"/>
    <n v="101133"/>
    <s v="Christian Granier"/>
    <s v="Team Christian!_x000a__x000a_I'm impressed with Christian's on court and off court focus. He can even manage to have a serious girl friend--his EQ is off the charts. Christian is an impressive student-athlete with a competitive drive. These are essential college level skills. _x000a__x000a_I'm also impressed with Christian's willingness to take-on skill drills to improve his Math scores on the ACT. I'm pulling in numerous resources from our RevPrep archives to supplement his studies. He started with a baseline score of 29 in January, 2025, and he can can continue to push that up to impress his preferred college admissions. I'm aware that his 3.5+ GPA and current score of 29+ on the ACT may qualify him for Bright Futures Florida College Scholarships--outstanding! _x000a__x000a_In session, we have discussed how to meet more frequently with Pre-Calc, English, and History instructors to get ahead on challenging essays, tests, and projects--the squeaky wheel gets the oil! _x000a__x000a_I also learned that the Official ACT offered at school may have had tech issues, which is a new phenomenon for the ACT. It recently converted from Paper to fully digital, and their may be some technical bugs to work out. However, Christian is confident that he posted a respectable score, and we eagerly anticipate the ACT results in a few weeks. _x000a__x000a_Going forward, our weekly velocity one week session keeps Christian on the straight and narrow. I don't think we can wait on the ACT to grade the exam in a timely fashion, so I'm going to be assigning some assessment quizzes in the next week to calculate Christian's scoring potential. The January exam is helpful, but I need to know if he has improved or forgotten any essential test materials. _x000a__x000a_We will continue to track his progress using a ACT Homework tracking spreadsheet. Each week, he is assigned daily skill drills. Since Math had the lowest baseline score (26), we have focused on re-learning the types of ACT Math questions. _x000a__x000a_We also discovered that Christian prefers &quot;workbook&quot; style study. The ACT.org website that he logged into had a workbook for purchase that may be worth investigating. Anytime a student shows willingness to do additional work, I'm all for it. _x000a__x000a_In addition to the academic executive functioning and organizing of his study, we have discussed Multi-Experiment Science Questions, Grammar, and Math Topics. We will continue to whittle and hone these ACT essential skills until he improves under the timed test conditions._x000a__x000a_Thank you for reading. I hope you have a restful weekend, and I look forward to our next study session!_x000a__x000a_Chris P._x000a_chris.prouty@revolutionprep.com_x000a_+13108710081"/>
    <n v="3"/>
  </r>
  <r>
    <n v="11010741"/>
    <d v="2026-03-27T00:00:00"/>
    <x v="66"/>
    <s v="Team De Groot"/>
    <n v="99430"/>
    <s v="Rachel Ibrahim"/>
    <s v="Dear Eman,_x000a__x000a_I hope you are having a great day. Itâ€™s been great working with you and Rachel in preparation for the March SAT. I wanted to touch base to share some of the progress weâ€™ve made so far and share my thoughts on the plan moving forward._x000a__x000a_From the two BlueBook practice tests she took, Rachel has been consistently scoring in the middle 1400s. She was able to score as high as 740 on the Reading and Writing section and 750 on the Math section between these two tests. These two tests do show signs of improvement when compared to the PSAT that Rachel took before the start of the program. _x000a__x000a_Rachel's overall goal was to score within the range of 1550-1600. Scores for the March SAT should have been released today. Could you share Rachel's score with me? I always enjoy seeing how students perform on their tests, and knowing her score can help with plans regarding the future of the program and college admissions._x000a__x000a_Depending on if Rachel is satisfied with her SAT, the program can go in a few different directions. If Rachel would like another attempt at taking the SAT, we can continue to meet for one and half hours each week. We encourage students to take the SAT multiple times after starting a program with us so that we can help them maximize their score, especially if they have only taken one official SAT._x000a__x000a_If Rachel is pleased with her SAT score, and she doesnâ€™t plan to take another SAT, then, perhaps, she can shift her focus to her AP exams. Revolution Prep has many tutors who can help with AP exams. We usually encourage students to start reviewing for AP exams around this time, so please let us know if we can help Rachel prepare for them._x000a__x000a_Please let me know if you have any questions or if there are any adjustments you would like to make to our plan. Iâ€™m happy to schedule a time to talk if that would be helpful. I look forward to supporting Rachel in her continued academic journey._x000a__x000a_Best regards,_x000a__x000a_Ayman S._x000a_ayman.smoot@revolutionprep.com_x000a_+17652527661"/>
    <n v="3"/>
  </r>
  <r>
    <n v="11010746"/>
    <d v="2026-03-27T00:00:00"/>
    <x v="71"/>
    <s v="Team De Groot"/>
    <n v="99423"/>
    <s v="Michael Pesola"/>
    <s v="Team Mikey!_x000a__x000a_I'm impressed with Mikey's Garden themed Eagle Scout Project. Grouped with his CLIO project work, Mikey is showing a real sympathy for our Elders--rare today! _x000a__x000a_In order to complete a tremendous college portfolio of academic rigor (check), care for elders through work (check), Mikey should investigate a research project or internship in the bio-medical field--if he is truly curious. Even a pet shelter could paint the picture of bioengineering curiosity--it may be easier to volunteer for one of these organizations than a large medical research company. Food for thought._x000a__x000a_Mikey has a achieved one of the final ice-walls of scoring on the SAT 1400+. His goal to improve his math score has happened. He nearly scored a perfect 800 on his practice exam in February. English 700+ consistency is the final frontier. _x000a__x000a_Our weekly sessions will continue to reinforce English Reading and Writing best practices. Going forward, I'd like to see more active annotation on his Daily Skill Drill SAT Homework tracker in the specific drills that he needs the most practice:_x000a__x000a_https://docs.google.com/spreadsheets/d/1QbAeUrNLTasw32Dep6npV9DB4RUjK9BcdLU2fwCdQyI/edit?usp=sharing_x000a__x000a_This is a team effort, and I will continue to encourage Mikey to reach for his Notre Dame goals!_x000a__x000a_I hope you are having a pleasant week end!_x000a__x000a_Chris P._x000a_chris.prouty@revolutionprep.com_x000a_+13108710081"/>
    <n v="3"/>
  </r>
  <r>
    <n v="11010807"/>
    <d v="2026-03-27T00:00:00"/>
    <x v="72"/>
    <s v="Team St. Marie"/>
    <n v="78982"/>
    <s v="Finnegan Merell"/>
    <s v="Dear Team Finnegan,_x000a__x000a_Itâ€™s been great working with you and Finnegan over the past couple of months. As we prepare for Finnegan's upcoming AP Calculus AB and AP Biology exams and focus on finishing the semester strong, I wanted to share some updates and information about what to expect. _x000a__x000a_I have seen significant improvements in Finnegan's mastery of complex, upper-level concepts in both of his AP classes. He has shown consistent progress in his problem-solving skills and retention. This consistent improvement has been evident in his outstanding test scores, including earning a 96% and a 97% on his math tests in early February. _x000a__x000a_Throughout February and March, we have successfully covered a substantial amount of material:_x000a_In AP Calculus: We progressed from antiderivatives and the Fundamental Theorem of Calculus into differential equations, slope fields, u-substitution, and evaluating limits with L'Hopital's rule. _x000a_In AP Biology: We moved from photosynthesis into detailed cellular processes, covering DNA history, replication, telomeres, transcription, and translation. After his return from spring break in Colorado this past week, we immediately jumped into genetics, focusing on probability and dihybrid crosses._x000a__x000a_For these upcoming AP exams, our goal is to ensure Finnegan has a comprehensive understanding of all units to maximize his scores. While we cannot guarantee a specific score, we have worked diligently towards this goal through targeted content review and consistent practice._x000a__x000a_I am looking forward to continuing to work with Finnegan so that we can finish the semester strong. I recommend we maintain our current session frequency in order to help him achieve his goals. During our upcoming sessions, I plan to continue working on full-scope AP exam review, tying together the overarching themes in Biology and tackling advanced Calculus problem sets. _x000a__x000a_Please let me know if you have any questions or if there are any adjustments you would like to make to our plan. Iâ€™m also able to schedule a time to talk by phone if that would be helpful. I am happy to support Finnegan in his continued academic journey._x000a__x000a_Best regards,_x000a_Bryant S._x000a_bryant.salinas@revolutionprep.com_x000a_+15624448241"/>
    <n v="2"/>
  </r>
  <r>
    <n v="11010830"/>
    <d v="2026-03-27T00:00:00"/>
    <x v="72"/>
    <s v="Team St. Marie"/>
    <n v="53890"/>
    <s v="Komal Chilukuri"/>
    <s v="Dear Team Komal,_x000a__x000a_I hope you are having a great spring. Itâ€™s been great working with Komal over the past couple of months during our February and March sessions. I wanted to touch base to share some of the progress weâ€™ve made so far and share my thoughts on the plan moving forward._x000a__x000a_I have seen significant improvements in Komal's persistence and dedication to her MCAT preparation. She has shown consistent progress in completing her practice exams, having successfully finished AAMC Full Length exams 3, 4, and 5 over these past few weeks. While we are seeing some improvement in certain areas, other sections need more attention like CARS and Psych/Soc._x000a__x000a_Our current short-term goals for Komal include fine-tuning her test-taking strategies as test day approaches. Moving forward, she will be working on the CARS and Psychology/Sociology sections in particular. For Psych/Soc, we are focusing on utilizing her Anki flashcards more consistently so she can better connect terms to the examples provided in the passages. For CARS, we will continue practicing passages to lock in her timing and build her confidence._x000a__x000a_Based on Komal's progress, I recommend continuing our weekly sessions to maintain this momentum and ensure she is fully supported in these final weeks of preparation._x000a__x000a_Please let me know if you have any questions or if there are any adjustments you would like to make to our plan. Iâ€™m happy to schedule a time to talk by phone if that would be helpful. I look forward to supporting Komal in her continued academic journey._x000a__x000a_Best regards,_x000a_Bryant S._x000a_bryant.salinas@revolutionprep.com_x000a_+15624448241"/>
    <n v="3"/>
  </r>
  <r>
    <n v="11010901"/>
    <d v="2026-03-27T00:00:00"/>
    <x v="60"/>
    <s v="Team Cross"/>
    <n v="98060"/>
    <s v="Martin Choi"/>
    <s v="Dear Alice,_x000a__x000a_I hope youâ€™re having a great start to spring! Itâ€™s been great reconnecting with Martin after our work together late last year, and I wanted to share a quick update on his progress and our recent focus._x000a__x000a_Martin has made strong progress in his analytical writing, particularly in crafting clearer, more purposeful thesis statements, using topic sentences as sub-theses, and expanding his analysis with stronger, more specific connections to evidence. He has also improved in structuring essays more intentionally and refining introductions and conclusions so his writing feels more cohesive. This growth is reflected in his recent in-class writing scores (high Bs to low As) and his increasing independence when revising his work._x000a__x000a_At the same time, we are continuing to strengthen a few key areas. Martin is working on consistently deepening his analysis beyond surface-level observations, especially under timed conditions, and ensuring each paragraph clearly connects back to his central argument. We are also focusing on improving transitions and overall clarity so his ideas flow more smoothly._x000a__x000a_Across sessions, Martin has worked on a range of essay types, including literary analysis (To Kill a Mockingbird, The House on Mango Street), thematic and in-class writing responses, and a song analysis (â€œ7 Yearsâ€). These have given him valuable practice in building arguments, incorporating textual evidence, and adapting to different prompts._x000a__x000a_Based on Martinâ€™s goals, I recommend continuing with one 60-minute session per week over the coming weeks to reinforce these skills and support upcoming in-class writing assignments._x000a__x000a_In the short term, we are focusing on strengthening timed writing, deepening analysis, and improving clarity, transitions, and organization. The overall goal remains building confidence and consistency in his analytical writing across assignments and assessments._x000a__x000a_If you'd like to continue working together on achieving these goals, you can redeem more credits through your Bright Horizons portal. After redeeming, you will receive an email from Revolution Prep to add the hours to your account._x000a__x000a_Please feel free to reach out with any questions or updates. Iâ€™m always happy to connect by phone if helpful, and I look forward to continuing to support Martinâ€™s progress._x000a__x000a_With hope and gratitude,_x000a_Shannon H._x000a_Professional Tutor, Revolution Prep_x000a_shannon.huang@revolutionprep.com_x000a_(630) 358-9222"/>
    <n v="5"/>
  </r>
  <r>
    <n v="11010951"/>
    <d v="2026-03-27T00:00:00"/>
    <x v="59"/>
    <s v="Team Haase-Alvey"/>
    <n v="100813"/>
    <s v="Nicholas Bove"/>
    <s v="Dear Nick and Sigrid,_x000a__x000a_I hope you're having a great day! It's been great working with both of you over the past several months. Following Nick's second midterm, I wanted to reach out with some information on his progress so far and my thoughts on plans moving forward._x000a__x000a_First, I want to recognize Nick's excellent progress with calculating and interpreting conditional probabilities, identifying point estimates, and calculating probabilities on the normal distribution, as demonstrated by his strong performance on these areas in our sessions. These are all challenging skills, so his growth in these areas has been fantastic to see! _x000a__x000a_While Nick's score on his second midterm brought up his course average, which is an excellent achievement, it's still not quite high enough to pass. To help remedy this issue going forward, I'd like to create a study habit plan together for the rest of the course. In particular, reading the textbook, reviewing notes regularly, completing all homework and additional practice problems, and attending professors' and/or teaching assistants' office hours are all important skills for success in challenging courses like this. I'd love to hear a little more about Nick's current study routines, and, in our next session, I'd like to create a plan together for how to modify study routines to improve his understanding and increase his scores in the next unit._x000a__x000a_In addition to creating stronger plans for the time outside of sessions, I'd like to make our time in sessions more effective by reviewing the notes from class together and doing additional practice problems from his textbook instead of completing his homework from class together. Then, I'd like him to complete his homework from class independently and share his answers with me so that I can identify any areas where he's having trouble before the test. I think that this practice and feedback between sessions will help him approach new problems more confidently and help make sure that we're addressing any challenges as they come up in class._x000a__x000a_I know that we discussed going over material before it comes up in class after the first midterm, and we've been doing this to the extent possible when we've covered current material. I'd love to hear any thoughts that either of you have on other study strategies that have been effective for Nick in the past and/or other modifications that could help our sessions be more impactful - please let me know your thoughts. If either or both of you would like to set up a phone or Zoom call to discuss Nick's progress and plans for the future, I'm more than happy to do so - please just let me know._x000a__x000a_For now, I recommend continuing to meet for two 1.5-hour sessions per week but increasing study time between our sessions, as outlined above. If independent study doesn't seem to be as effective as we'd like, I'll reach out to discuss whether increasing our meetings makes sense; please let me know any observations that you have as well._x000a__x000a_Thank you both so much for your partnership. Again, I'm more than happy to set up a discussion time - please just let me know. I look forward to supporting Nick in his continued academic journey!_x000a__x000a_Best regards,_x000a_Margaret W._x000a_margaret.webb@revolutionprep.com_x000a_+15127457572"/>
    <n v="3"/>
  </r>
  <r>
    <n v="11011042"/>
    <d v="2026-03-28T00:00:00"/>
    <x v="73"/>
    <s v="Team Plamondon"/>
    <n v="91208"/>
    <s v="William Alesch"/>
    <s v="Dear Sheila,_x000a__x000a_I hope you are having a great day and are looking forward to the spring season as much as I am. Itâ€™s been great working with you and Sam over the past couple of months. I wanted to touch base to share some of the progress weâ€™ve made so far and share my thoughts on the plan moving forward._x000a__x000a_I have seen significant improvements in Sam's work on questions throughout the reading and writing section. He's been working on remembering all of the punctuation rules tested, using the TRAP method on conventions of English problems, identifying different types of reading questions, and using the ICARE method to anticipate answers based on the question type. This has been evident in his recent work on difficult module 2 reading and writing questions from College Boards website. His math score has also been steadily improving as he learns more strategies with Desmos and background concepts for geometry and non-linear problems. _x000a__x000a__x000a_Our current short-term goals for Will is to find time to take more practice exams. It has been a while since his last bluebook practice exam, and I want to make sure he can use our strategies from session to build off of his past scores. He mentioned he has prom this weekend, so I am not expecting one this weekend; however, we need to find time soon. I also recommend we try to take at least 1 other practice exam before May. Our goal for Will on the official exam should be to surpass a 1300. Depending on the next month of practice exams, we could potentially elevate that goal.  I would also recommend looking to schedule the 3 unused hours in Will's Revolution account to help our progress before the next official exam. Overall, his schedule and consistency look good, and I would not expect us to need any additional hours. _x000a__x000a_Please let me know if you have any questions or if there are any adjustments you would like to make to our plan. Iâ€™m happy to schedule a time to talk by phone if that would be helpful. I look forward to supporting [Student's Name] in their continued academic journey._x000a__x000a_Best regards,_x000a__x000a_Matthew U._x000a_matthew.urso@revolutionprep.com_x000a_+15165894405"/>
    <n v="2"/>
  </r>
  <r>
    <n v="11011054"/>
    <d v="2026-03-28T00:00:00"/>
    <x v="73"/>
    <s v="Team Plamondon"/>
    <n v="84316"/>
    <s v="Madelyn Bronson"/>
    <s v="Dear Brian,_x000a__x000a_I hope you are having a great start to your spring season and are looking forward to the upcoming months as much as I am! Itâ€™s been great working with you and Madelyn over the past couple of months. I wanted to touch base to share some of the progress weâ€™ve made so far and share my thoughts on the plan moving forward._x000a__x000a_I have seen significant improvements in Madelyn's physics work during our time together. We've covered a handful of unit topics, discussed background concepts for each unit, and practiced using equations to set up and solve problems. Madelyn has shown she is very capable of solving multiple step problems using multiple equations to find unknowns using the given information. She is slowly improving her ability to break vectors into components, and she's recently grasped how to convert units for electrostatic properties. _x000a__x000a_Our current short-term goals for Madelyn are to maintain a strong physics score. She recently had an assessment on electrostatics and introductory ideas to circuits. I know she has a challenging unit coming up of series and parallel circuits. In addition, she will be entering the time of year when her physics class will start reviewing older topics and prepare for an end of the year assessment. In order to maintain her goals, we will need to consider adding more hours to her Revolution account. Currently, she only has 4 sessions remaining with her AP Calculus tutor and no hours remaining for any physics sessions. I would recommend adding enough hours for her to meet once or twice a week with me and maintain her Calculus work with the other tutor (I don't know how often she needs to meet there). I recommend looking into this as soon as possible as availability books up fast with AP season coming up, and I would want you to be able to book sessions that work with Madelyn's schedule.  _x000a__x000a_Please let me know if you have any questions or if there are any adjustments you would like to make to our plan. Iâ€™m happy to schedule a time to talk by phone if that would be helpful. I look forward to supporting Madelyn in their continued academic journey._x000a__x000a_Best regards,_x000a__x000a_Matthew U._x000a_matthew.urso@revolutionprep.com_x000a_+15165894405"/>
    <n v="3"/>
  </r>
  <r>
    <n v="11011241"/>
    <d v="2026-03-28T00:00:00"/>
    <x v="74"/>
    <s v="Team St. Marie"/>
    <n v="81285"/>
    <s v="Zachary Berman"/>
    <s v="Dear Aprille,_x000a__x000a_I hope you are having a good weekend, as we head into Spring! It has been a pleasure working with you and Zachary, and I appreciate your updates on what Zachary may need help with in Algebra II. Since our last update, Zachary and I have continued focusing on several Algebra II topics, such as working with polynomials and factoring._x000a__x000a_Although we have unfortunately been able to meet for the past 2 weeks, I last observed Zachary working through practice problems through his online homework to confirm his understanding. He puts in a lot of initiative when solving questions and rarely asks for assistance â€“ good signs he understands the material._x000a__x000a_I also wanted to check in on how Zachary is currently doing in his Algebra II class. If there are any updates on his performance, recent assessments, or challenge areas, that information could be very helpful to ensure our sessions are fully aligned with his academic needs._x000a__x000a_At this time, Zachary currently has no sessions scheduled with me, but he has 2.5 hours remaining on his dashboard. I recommend scheduling these remaining hours soon so that we can maintain consistency in his preparation. If you would like to continue working together beyond these remaining hours, additional Backup Care tutoring hours can be purchased through your Bright Horizons portal. Once the credits are redeemed, Revolution Prep will send an email allowing you to add those hours to Zacharyâ€™s account._x000a__x000a_Please feel free to reach out if you have any questions or would like to discuss adjustments to our plan. Iâ€™m always happy to connect by phone if that would be helpful, and I look forward to continuing to support Zacharyâ€™s success in Algebra II or for his future math needs._x000a__x000a_Respectfully Yours,_x000a_Ernie Chu_x000a_704-231-5478 (m)"/>
    <n v="2"/>
  </r>
  <r>
    <n v="11011273"/>
    <d v="2026-03-28T00:00:00"/>
    <x v="74"/>
    <s v="Team St. Marie"/>
    <n v="84621"/>
    <s v="Kyle Peng"/>
    <s v="Dear Shu,_x000a__x000a_I hope this email finds you well. I wanted to discuss Kyleâ€™s preparation for our tutoring sessions and share some insights and our plan moving forward._x000a_Firstly, I want to acknowledge that Shu has shown great progress in application of Desmos in solving exponential graph questions, working half-life questions involving log, and becoming more familiar with trigonometric ratios such as sine and tangent._x000a__x000a_As you know, our goal is to achieve a high-grade point average in Algebra II. To my understanding, he currently maintains a low A-, which is something to be really proud of! However, Kyleâ€™s lack of preparation for our sessions may conflict with and hinder these goals. It is crucial that he comes to sessions prepared with the completed assignments, and required materials, and to be free from distractions. _x000a__x000a_Secondly, I have continued to notice that Kyle exhibits relatively poor retention and absorption from session to session, although he maintains an A- in class. The extent to which he has gaps and often doesnâ€™t know where to begin on his assignments is somewhat worrying. Kyle has let me know that his teacher doesn't teach effectively, which may also be hindering retention._x000a__x000a_To address this, I would like to discuss our plan moving forward regarding session efficiency and retention. Lately, Kyle has forgotten to send me his classwork ahead of time, despite my requests for him to do so. When Kyle spends the first 5-10 minutes of our session getting ready, it takes away valuable time that could be spent on learning content or strategies. It may be wise to set a timer on his phone 10 minutes before the session, so he has time to do this._x000a__x000a_Moreover, it may be necessary to assign Kyle extra practice problems, with work shown, to confirm that he is indeed absorbing and retaining the material. I understand that Kyle is a very active swimmer, so this will need to be considered; I do not wish to overburden him with unnecessary work._x000a__x000a_Based on Kyleâ€™s goals, I recommend maintaining our current pacing of 1 or 2 60-minute sessions per week. We will use one class each week to focus on Algebra II. If he has no classwork to review from there, we may prepare for the mathematics portion of the SAT for synergy and to drill key concepts._x000a_If you'd like to continue working together on achieving these goals, you can redeem more credits through your Bright Horizon's portal. After you redeem your credits, you will receive an email from Revolution Prep to add the hours to your account._x000a__x000a_Please feel free to reach out with any questions or concerns. I am happy to discuss further and adjust our approach as needed to support Kyleâ€™s success. We can also schedule a time to talk by phone if that would be helpful. Thank you for your continued partnership._x000a__x000a_Respectfully Yours,_x000a_Ernie Chu_x000a_704-231-5478 (m)"/>
    <n v="5"/>
  </r>
  <r>
    <n v="11011285"/>
    <d v="2026-03-28T00:00:00"/>
    <x v="63"/>
    <s v="Team Cross"/>
    <n v="87093"/>
    <s v="Victoria Forbes"/>
    <s v="Dear Donald,_x000a__x000a_I hope you are having a great day! I wanted to touch base regarding Victoria's recent attendance and participation in our tutoring sessions._x000a_Firstly, I have seen improvement in her approach and performance on the SAT questions. During our sessions, she puts forth a great effort and has demonstrated an increased confidence. This progress is commendable._x000a__x000a_However, Iâ€™ve noticed that there have been some inconsistencies in Victoria's attendance. She has frequently missed sessions or cancelled them late, which can make it challenging to achieve the goals weâ€™ve set. We are trying to help Victoria prepare for her upcoming SAT, but consistence attendance and practice is critical for achieving that goal._x000a__x000a_Moving forward, I suggest we revisit the current schedule to find days and times that might work better for Victoria. I recommend meeting twice per week to establish a consistent routine and allow ample opportunities to learn strategies and tips as well as practice them. If we cannot meet twice per week, we can find ways to allow Victoria to practice outside of our sessions._x000a__x000a_Please let me know if you have any questions or if there are any adjustments you would like to make to our plan. Iâ€™m happy to schedule a time to talk by phone if that would be helpful. I am here to support Victoria and ensure they have the best possible chance to succeed._x000a__x000a_Best regards,_x000a_Edwin W._x000a_edwin.west@revolutionprep.com_x000a_+18134213087"/>
    <n v="3"/>
  </r>
  <r>
    <n v="11011292"/>
    <d v="2026-03-28T00:00:00"/>
    <x v="74"/>
    <s v="Team St. Marie"/>
    <n v="89012"/>
    <s v="Neptune Stith"/>
    <s v="Dear Deborah,_x000a__x000a_I hope you are having a good weekend, as we head into Spring! It has been a pleasure working with you and Neptune, and I wish to reiterate how proud of him in passing his remedial Algebra II online class. Since our last update, Neptune has moved on to preparing for the SAT with a focus on the mathematics section. I have seen significant improvement in Neptuneâ€™s ability to work through word questions by using the plug and chug method and backsolving method. He has shown consistent progress, evident by the completed homework he brings to session._x000a__x000a_Based on Neptuneâ€™s goals, I recommend an increase in our velocity from 1 to 2 or 3 sessions per week. Since we are working at a slightly reduced pace, I anticipate needing 2-3 sessions to cover a singular topic._x000a__x000a_Our current short-term goals for Neptune include increasing his confidence in taking the SAT. The overall goal remains to improve his score as much as possible. Based on Neptune's progress, I recommend increasing session frequency as mentioned previously. This plan will best set them up for success and give us the needed time to focus on the algebraic foundation while moving into more advanced topics like exponential and non-linear functions._x000a__x000a_Please feel free to reach out if you have any questions or would like to discuss adjustments to our plan. Iâ€™m always happy to connect by phone if that would be helpful, and I look forward to continuing to support Neptuneâ€™s progression on the SAT._x000a__x000a_Respectfully Yours,_x000a_Ernie Chu_x000a_704-231-5478 (m)"/>
    <n v="3"/>
  </r>
  <r>
    <n v="11011300"/>
    <d v="2026-03-28T00:00:00"/>
    <x v="74"/>
    <s v="Team St. Marie"/>
    <n v="95452"/>
    <s v="Conrad Reilly"/>
    <s v="Dear Heidi,_x000a__x000a_I hope you are having a good weekend, as we head into Spring! It has been a pleasure working with you and Conrad, and I wish to reiterate how proud of him in his current progress towards passing AP Precalculus. Since our last update, we have worked on various topics â€“ logarithmic identities, radian to degree conversion, polar coordinates. I have seen significant improvement in Conradâ€™s ability to work through increasingly challenging problems. He has shown consistent progress, demonstrated by the speed and accuracy at which he is able to solve questions within our questions. Nonetheless, he may still makes very rarely â€“ this could be solved by showing more work on paper._x000a__x000a_Our current short-term goal for Conrad remains the same - getting him prepared for any future exams and assignments in his AP Precalculus class. The overall goal remains to increase Conradâ€™s skill and fluency such that we are able to score highly on the AP Precalculus exam. Based on Conradâ€™s progress, I would recommend him to continue to meet with me or any other tutor at Revolution Prep as needed. If there is no work or assignments in a particular class, he need not schedule a session with me. Nonetheless, I would prefer Conrad schedule out sessions as far in advance as possible throughout the end of the school year._x000a__x000a_Please let me know if you have any questions or if there were any adjustments you would like to make to our plan. Iâ€™m happy to schedule a time to talk by phone if that would be helpful. I, along with my colleagues at Revolution Prep, hope to support Conrad to the best of our ability and make sure he has the highest chance of success!_x000a__x000a_Respectfully Yours,_x000a_Ernie Chu_x000a_704-231-5478 (m)"/>
    <n v="1"/>
  </r>
  <r>
    <n v="11011306"/>
    <d v="2026-03-28T00:00:00"/>
    <x v="74"/>
    <s v="Team St. Marie"/>
    <n v="95607"/>
    <s v="Ashley Dukes"/>
    <s v="Dear Diane,_x000a__x000a_I hope you are having a good weekend, as we head into Spring! It has been a pleasure working with you and Ashley, and I wanted to give a shout of to her hard work so far. Since our last update, we have worked on various topics in preparing for the ACT and analyzing where her challenge areas lie. I have seen significant improvement in Ashleyâ€™s ability to reason through increasingly challenging problems. I also wanted to applaud her to the notes she takes on various question types._x000a__x000a_Our current short-term goal for Ashley involves getting her prepared for the upcoming ACT. The overall goal remains to increase Ashleyâ€™s composite score on the ACT by a few points. Based on Ashleyâ€™s progress, I would recommend her to increase the velocity at which she meets with me or any other tutor at Revolution Prep to 3 or more times per week._x000a__x000a_Furthermore, I have asked her about pursuing extended time accommodations due to her documented medical condition. Sheâ€™s let me know that youâ€™ve pursued this avenue before â€“ I recommend getting a second opinion or additional documentation to best support the case! If possible, please work with the school nurse or counselor to get this through, as I think receiving twice the time would be extremely beneficial for Ashley! As such, please kindly broach the subject with her and pursue this if desired._x000a__x000a_Please let me know if you have any questions or if there were any adjustments you would like to make to our plan. Iâ€™m happy to schedule a time to talk by phone if that would be helpful. I, along with my colleagues at Revolution Prep, hope to support Ashley to the best of our ability and make sure she has the highest chance of success!_x000a__x000a_Respectfully Yours,_x000a_Ernie Chu_x000a_704-231-5478 (m)"/>
    <n v="3"/>
  </r>
  <r>
    <n v="11011318"/>
    <d v="2026-03-28T00:00:00"/>
    <x v="74"/>
    <s v="Team St. Marie"/>
    <n v="95809"/>
    <s v="Susanna Smith"/>
    <s v="Dear Katryn,_x000a__x000a_I hope you are having a great weekend as we head into Spring! Itâ€™s been great working with you and Susanna over the past couple of weeks, and I wanted to touch base to share some of the progress weâ€™ve made so far and share my thoughts on the plan moving forward._x000a__x000a_Susannaâ€™s continues to demonstrate rather minimal difficulty throughout the ALEKS assignments we have worked on together. She has been able to review several important topics including exponents, rational/irrational numbers, scientific notation, rates of change, supplementary/complementary angles, vertical angles, and the exterior-angle theorem. This progress has been evident in the amount of homework she is able to complete on a weekly basis in our sessions at a speedy pace._x000a__x000a_Our current short-term goals for Susanna involves continuous preparation and improvement for her Algebra class. Based on his progress, I would recommend Susanna to continue to meet with me or any other tutor at Revolution Prep for at least once a week for 30 minutes each or longer._x000a__x000a_Please let me know if you have any questions or if there were any adjustments you would like to make to our plan. Iâ€™m happy to schedule a time to talk by phone if that would be helpful. I, along with my colleagues at Revolution Prep, hope to Susanna to the best of our ability and make sure she has the highest chance of success!_x000a__x000a_Respectfully Yours,_x000a_Ernie Chu_x000a_704-231-5478 (m)"/>
    <n v="3"/>
  </r>
  <r>
    <n v="11011361"/>
    <d v="2026-03-28T00:00:00"/>
    <x v="74"/>
    <s v="Team St. Marie"/>
    <n v="96846"/>
    <s v="Renee Waterman"/>
    <s v="Dear Janelle,_x000a__x000a_I hope you are having a great Spring as the weather gets warmer! Itâ€™s been great working with you and Renee over the past couple of months. I wanted to reach out with a quick overview of the program so far and where itâ€™s headed._x000a__x000a_I have seen significant improvements in Renee's ability to work with the unit circle, translating between radian and degree measure, and ability to graph representative sine, cosine, and tangent functions. They have shown consistent progress in understanding and applying trigonometry, as evident in her increased confidence. However, I am a bit concerned about her fluency of trigonometric identities, and we may need some additional practice there._x000a__x000a_Since Renee is generally on pace, I recommend we continue with our two 60 minute classes per week through the school year. We will continue to review the most current concepts from class to stay ahead of the fast pace of the course. Our current short-term goals for Renee include increasing her understanding and ability to apply trigonometric identities and simplify trigonometric equations. The overall goal remains to achieve a high grade in her Algebra II clas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were any adjustments you would like to make to our plan. Iâ€™m happy to schedule a time to talk by phone if that would be helpful. I look forward to supporting Renee on her continued academic journey._x000a__x000a_Respectfully Yours,_x000a_Ernie Chu_x000a_704-231-5478 (m)"/>
    <n v="4"/>
  </r>
  <r>
    <n v="11011365"/>
    <d v="2026-03-28T00:00:00"/>
    <x v="74"/>
    <s v="Team St. Marie"/>
    <n v="98730"/>
    <s v="Jasmine Gibbons"/>
    <s v="Dear Darris,_x000a__x000a_I hope you are having a great Spring as the weather gets warmer! Itâ€™s been great working with you and Jasmine over the past couple of months. I wanted to reach out with a quick overview of the program so far and where itâ€™s headed._x000a__x000a_I have seen significant improvements in Jasmine's ability to work with Desmos, applying the backsolving strategy, and using the plug and chug method. She has shown consistent progress in understanding and applying algebraic, as evident in the volume of the problems she was able to complete on the OnePrep.xyz platform during our sessions together. However, I am a bit concerned about her speed and comprehension of questions, as these continue to be areas of concern._x000a__x000a_Since Jasmine is generally on pace, I recommend we continue with our two 60-minute classes per week through the school year. We will continue to review more advanced topics in algebra, moving into exponential. Our current short-term goals for Jasmine include increasing her understanding and ability to solve questions as quickly as can be in Desmos. The overall goal remains to achieve a higher grade on her SAT exam.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were any adjustments you would like to make to our plan. Iâ€™m happy to schedule a time to talk by phone if that would be helpful. I look forward to supporting Jasmine on her continued academic journey._x000a__x000a_Respectfully Yours,_x000a_Ernie Chu_x000a_704-231-5478 (m)"/>
    <n v="4"/>
  </r>
  <r>
    <n v="11011384"/>
    <d v="2026-03-28T00:00:00"/>
    <x v="74"/>
    <s v="Team St. Marie"/>
    <n v="98061"/>
    <s v="Alyssa Kim"/>
    <s v="Dear Lori,_x000a__x000a_I hope you are having a great Spring as the weather gets warmer! Itâ€™s been great working with you and Alyssa over the past couple of months. I wanted to reach out with a quick overview of the program so far and where itâ€™s headed._x000a__x000a_I have seen significant improvements in Alyssa's ability to work with parallel and perpendicular lines, as this was small but overlooked weakness in the math section that we were able to shore up. We were also able to review and learn about statistical measures such as standard deviation and unit conversion. She has shown consistent progress in understanding and applying these statistical and algebraic concepts, as is evident from the volume of the problems she was able to complete on the OnePrep.xyz platform during our sessions together with and without my assistance. _x000a__x000a_Since Alyssa is very much ahead of pace for her current grade level, I recommend we continue with our weekly hour-long sessions through her next planned SAT exam. Our current short-term goals for Alyssa include increasing her understanding and ability to solve questions as quickly as can be in Desmos, after which we will turn out attention to the Reading and Writing section with a focus on grammar. The overall goal remains to achieve scores at or above 1500-1550+ on her SAT. As I previously discussed with Alyssa, it is more productive focusing on a single exam rather than both â€“ achieving a near perfect score on the SAT will be more meaningful than simply achieving good results on both.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were any adjustments you would like to make to our plan. Iâ€™m happy to schedule a time to talk by phone if that would be helpful. I look forward to supporting Alyssa on her continued academic journey._x000a__x000a_Respectfully Yours,_x000a_Ernie Chu_x000a_704-231-5478 (m)"/>
    <n v="5"/>
  </r>
  <r>
    <n v="11011402"/>
    <d v="2026-03-28T00:00:00"/>
    <x v="75"/>
    <s v="Team St. Marie"/>
    <n v="101247"/>
    <s v="Madeline Mailer"/>
    <s v="Hey Steven, I hope all is well. I wanted to provide you with an update around the progress Maddie made during her tutoring._x000a_Maddie did well with implementing strategies for Math such as classifying problems, assessing relevant information, and marking more complex questions for review. The clear proof of her hard work showed in her last practice test where she scored a 1420. _x000a_When Maddie is ready to resume her tutoring sessions, she shared a few things she'd like to target next. For Math, she'd like to review some areas in Geometry like Triangles. She would also like to work on general executive functions like blocking out external distractions. _x000a_Let me know when Maddie is ready to resume her tutoring and I'll be happy to schedule out her next sessions. Please feel free to reach out with any other questions or concerns regarding her tutoring. Thanks! _x000a_Nando R._x000a_nando.reyes@revolutionprep.com_x000a_+17085223672"/>
    <n v="1"/>
  </r>
  <r>
    <n v="11011411"/>
    <d v="2026-03-28T00:00:00"/>
    <x v="75"/>
    <s v="Team St. Marie"/>
    <n v="98217"/>
    <s v="Kylie Wong"/>
    <s v="Hey Johnny, I hope all is well. I wanted to reach out with a progress update around Kylie's SAT Prep. Kylie did a great job in her tutoring sessions. She worked often through Punctuation, Syntax, and Stylistic Grammar. She practiced strategies like rereading the question, eliminating three answer choices, and implementing targeted criteria to eliminate the other answer choices. The product of her work showed in her last practice test. She did say that the last test seemed much easier to her, but she also showed a greater in her understanding when we reviewed through her error log. _x000a__x000a_When Kylie chooses to resume her SAT tutoring, I'd like to keep working on building up her confidence. She is a quick learner and asks introspective questions, so I think building up her confidence will only enhance those traits and positively impact her score. _x000a_Please feel free to reach out with any questions or concerns you may have around her tutoring. Thanks!_x000a_Nando R._x000a_nando.reyes@revolutionprep.com_x000a_+17085223672"/>
    <n v="1"/>
  </r>
  <r>
    <n v="11011412"/>
    <d v="2026-03-28T00:00:00"/>
    <x v="76"/>
    <s v="Team De Groot"/>
    <n v="89631"/>
    <s v="Lauren Dixon"/>
    <s v="Hello and Good afternoon, _x000a__x000a_Lauren and I have been working together over the past several weeks in Anatomy &amp;amp; Physiology, and she has demonstrated steady and meaningful improvement. A central focus of our sessions has been strengthening her study habitsâ€”particularly building consistency, developing structured review routines, and applying effective memorization strategies._x000a__x000a_Recently, our work has centered on her progress with the forelimb and rabbit anatomy project. Lauren has been developing a stronger understanding of how to organize and approach the project, including accurately identifying and memorizing key anatomical structures. We have also emphasized strategies to support both her project preparation and her performance in future anatomy practicals, such as active recall, repetition, and structured review techniques._x000a__x000a_Lauren brings a consistently positive attitude and strong enthusiasm to each session. She is engaged, receptive to feedback, and willing to put in the effort needed to improve. It has been a pleasure working with her, and I would welcome the opportunity to continue supporting her academic progress._x000a__x000a_Nisan H._x000a_nisan.hubbard@revolutionprep.com_x000a_+18045367099"/>
    <n v="1"/>
  </r>
  <r>
    <n v="11011416"/>
    <d v="2026-03-28T00:00:00"/>
    <x v="76"/>
    <s v="Team De Groot"/>
    <n v="84140"/>
    <s v="Emily Musso"/>
    <s v="Hello and Good Afternoon, _x000a__x000a_Emily and I have continued our work in AP Biology with a recent focus on diagnostic assessments to better identify her areas of growth and inform a targeted study plan for the upcoming AP exam. These diagnostics have helped clarify specific content areas and skills that will benefit from continued reinforcement._x000a__x000a_Emily has shown solid effort and engagement throughout our sessions. A key area of focus moving forward is building her confidence and strengthening her academic autonomyâ€”particularly in approaching questions independently and trusting her reasoning. We are also working on her ability to extract and interpret relevant information from complex question prompts and scientific narratives._x000a__x000a_Notably, Emily performs well when she takes a moment to pause and process each question before responding. Developing consistency with this approach will be an important next step, as it supports both accuracy and confidence. Our sessions continue to emphasize deliberate pacing, careful reading, and strategic thinking._x000a__x000a_Emily is a pleasure to work withâ€”she brings a positive attitude to each session and remains open to feedback and growth. I appreciate the opportunity to support her as she prepares for the AP Biology exam and look forward to continuing our work together._x000a__x000a_Nisan H._x000a_nisan.hubbard@revolutionprep.com_x000a_+18045367099"/>
    <n v="1"/>
  </r>
  <r>
    <n v="11011419"/>
    <d v="2026-03-28T00:00:00"/>
    <x v="76"/>
    <s v="Team De Groot"/>
    <n v="84729"/>
    <s v="Julian Chen"/>
    <s v="Hello and Good afternoon, _x000a__x000a_Julian and I have continued our work in AP Biology with an increased focus on diagnostic assessments to identify areas for growth and guide a targeted study plan in preparation for the upcoming AP exam. These diagnostics have been useful in highlighting both content gaps and skill-based areas that will benefit from continued practice._x000a__x000a_Julian has shown consistent effort and engagement during our sessions. A primary area of focus is strengthening his approach to reading and analyzing questions. At times, Julian moves too quickly through prompts and responds before fully processing all parts of the question, which can lead to missed details. We have been working on strategies to slow down, carefully read each question, and ensure he is identifying all relevant information before answering._x000a__x000a_Building consistency with this more deliberate approach will be key to improving both accuracy and confidence. When Julian takes the time to fully process a question, his performance improves noticeably. Our sessions emphasize intentional pacing, close reading, and reinforcing habits that support careful analysis._x000a__x000a_Julian is a positive and engaged student, and he brings a good attitude to each session. I appreciate the opportunity to work with him and support his continued growth as he prepares for the AP Biology exam._x000a__x000a_Nisan H._x000a_nisan.hubbard@revolutionprep.com_x000a_+18045367099"/>
    <n v="1"/>
  </r>
  <r>
    <n v="11011431"/>
    <d v="2026-03-28T00:00:00"/>
    <x v="75"/>
    <s v="Team St. Marie"/>
    <n v="101346"/>
    <s v="Beckett Byrne"/>
    <s v="Hey Katie and Brian, I hope all is well. I wanted to provide you with a progress update around Beckett's tutoring. Beckett has been practicing how to implement strategies into his test taking. For both Math and Reading and Writing, he has been practicing on how to identify a problem/questions type and how to assess relevant information. For Reading and Writing, he has been practicing how to connect certain question types to the main focus of the passage as well as how much of the text is relevant based on the questions type. For Math, he has been reviewing formulas and also learning how to assess the context of a  problem to decide when to use a formula or equation. His work in sessions is reflected through his latest practice test, in which he scored a 1490. _x000a__x000a_As we continue to work on raising his score, I'd like to work on his pacing, as well as continued review around mixed Reading and Writing problems. _x000a__x000a_If you have any questions or concerns around his tutoring, please feel free to reach out. Thanks! _x000a_Nando R._x000a_nando.reyes@revolutionprep.com_x000a_+17085223672"/>
    <n v="1"/>
  </r>
  <r>
    <n v="11011487"/>
    <d v="2026-03-28T00:00:00"/>
    <x v="77"/>
    <s v="Team Haase-Alvey"/>
    <n v="100443"/>
    <s v="Joaquin Boudreault"/>
    <s v="Dear Lynda,_x000a__x000a_I hope you are having a great spring. Itâ€™s been great working with you and Joaquin over the past couple of months. I wanted to reach out with a quick overview of the program so far and where itâ€™s headed._x000a__x000a_I have seen significant improvements in Joaquin's internalization of concepts we discuss, focus during our sessions, follow-through with applying organization and prioritization strategies, and metacognition. He has shown consistent progress in developing and refining his executive functioning skills, as evident in his organization of his time and reflections during our sessions._x000a__x000a_Based on Joaquin's goals, I recommend we continue with our one 60 minute class per week through the end of our Executive Function program (4 more sessions). We will continue to review study strategies, maximizing efficiency, accepting feedback, and implementation of time organization strategies._x000a__x000a_Please let me know if you have any questions or if there are any adjustments you would like to make to our plan. Iâ€™m happy to schedule a time to talk by phone if that would be helpful. I look forward to supporting Joaquin in his continued academic journey._x000a__x000a_Best regards,_x000a_Cheyanne J._x000a_cheyanne.jones@revolutionprep.com_x000a_+17193935674"/>
    <n v="4"/>
  </r>
  <r>
    <n v="11011494"/>
    <d v="2026-03-28T00:00:00"/>
    <x v="75"/>
    <s v="Team St. Marie"/>
    <n v="100286"/>
    <s v="Duke Clement"/>
    <s v="Hey John, I hope all is well. I wanted to reach out with a progress update around Duke's SAT Prep. _x000a_I think despite the hectic schedule from the basketball season, Duke has been putting in work around gaining a better understanding of the various topics in Algebra that he has been struggling with. We reviewed several formulas and equations, so he can decide when to implement them after categorizing the type of problem he is working on. Despite his frustration with the Math, he did raise his score by 40 points on his last practice test, which is great to see on his first attempt at implementing the test strategies. _x000a__x000a_Now that he will have a more consistent schedule, I want to really build up his confidence in his background knowledge for Algebra and Geometry, so that is what we will be working on before he takes another practice exam._x000a__x000a_Please feel free to reach out with any questions or concerns you may have around Duke's tutoring. Thanks! _x000a_Nando R._x000a_nando.reyes@revolutionprep.com_x000a_+17085223672"/>
    <n v="1"/>
  </r>
  <r>
    <n v="11011501"/>
    <d v="2026-03-28T00:00:00"/>
    <x v="77"/>
    <s v="Team Haase-Alvey"/>
    <n v="101582"/>
    <s v="McKenna Croom"/>
    <s v="Dear Muriel,_x000a__x000a_I hope youâ€™re having a wonderful week! As we get closer to McKennaâ€™s upcoming official SAT, I wanted to share a quick refresh on her progress and what we can expect next._x000a__x000a_While we are working towards overall score improvement, we have also set a goal around successfully utilizing the strategies and skills she ha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weeks, Iâ€™ve seen meaningful growth in McKenna's application of iCARE, Eliminate 3, annotations, punctuation rules, and grammar rules. In particular, McKenna is becoming more confident and consistent with applying iCARE and has made clear strides in applying punctuation rules. Iâ€™ve also noticed steady improvement in completion, with precision, of the reading and writing section within the time constraints. Her effort and willingness to apply new tools are really starting to pay off._x000a__x000a_To set McKenna up for success, itâ€™s important that he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McKenna. Iâ€™ll follow up with you in my next update with key takeaways, progress highlights, and a clear plan for what weâ€™ll focus on moving forward._x000a__x000a_Based on McKenna's goals, I recommend we continue with our one 60 minute class per week until the SAT on June 6. This plan will best set her up for success for the official test sitting in June and give us the needed time to focus on using Desmos to save time and access challenging problems, apply punctuation rules to complex sentences, and complete multiple practice tests._x000a__x000a_If you'd like to continue working together on achieving these goals, you can easily use this link to add the hours to your account today: https://my.revolutionprep.com/s/Dy4Odi2EBt._x000a__x000a_Please let me know if you have any questions or if there are any adjustments you would like to make to our plan. Iâ€™m happy to schedule a time to talk by phone if that would be helpful. I am excited to continue supporting McKenna in reaching her goals._x000a__x000a_Best regards,_x000a_Cheyanne J._x000a_cheyanne.jones@revolutionprep.com_x000a_+17193935674"/>
    <n v="5"/>
  </r>
  <r>
    <n v="11011546"/>
    <d v="2026-03-28T00:00:00"/>
    <x v="60"/>
    <s v="Team Cross"/>
    <n v="82096"/>
    <s v="Will Pavlovich"/>
    <s v="Dear Tim,_x000a__x000a_I hope your start of spring has been going well! Itâ€™s been a pleasure working with Will since November, and I wanted to share an update on his progress along with a few recommendations moving forward._x000a__x000a_We began by debriefing Willâ€™s experience with executive functioning in high school, celebrating his wins while identifying areas for growth. He set a SMART goal of earning straight As and outlined clear action steps, including improving his nightly routine and staying proactive with assignments. Weâ€™ve continued to check in on these goals, and heâ€™s been doing a great job staying on track._x000a__x000a_In math, Will has made steady progress across geometry and algebra topics. He strengthened his understanding of triangle congruency, interior and exterior angles, transformations, radicals, ratios, and factoring. We then built into similarity, special right triangles, and trigonometry, including Pythagorean relationships and inverse trig. Most recently, weâ€™ve been focusing on circle concepts such as arc length, angle relationships, and special segments in preparation for his Unit 10 test._x000a__x000a_Since we began working together, Iâ€™ve seen a clear increase in Willâ€™s confidence and engagement, especially in math. He is paying closer attention in class, which has allowed our sessions to shift more toward reinforcing and clarifying concepts rather than learning them from scratch. He consistently demonstrates strong understanding, with our focus now on applying concepts more efficiently._x000a__x000a_We are currently set to meet roughly once a week, with a few gaps in mid-April, which is a great and sustainable pace that aligns well with Willâ€™s needs._x000a__x000a_I also noticed that we are scheduled to meet frequently during what appears to be his finals week in late May. This worked well for Will last semester, and Iâ€™m happy to support him then. I would also recommend adding one or two sessions the week before finals so we can focus on preparation ahead of time, rather than relying on last-minute review._x000a__x000a_Please feel free to reach out with any questions or updates. Iâ€™m always happy to hop on a quick call if that would be helpful. Iâ€™m looking forward to continuing to support Will however I can._x000a__x000a_With hope and gratitude,_x000a_Shannon Huang_x000a_Professional Tutor, Revolution Prep_x000a_shannon.huang@revolutionprep.com_x000a_(630) 358-9222"/>
    <n v="3"/>
  </r>
  <r>
    <n v="11011646"/>
    <d v="2026-03-28T00:00:00"/>
    <x v="78"/>
    <s v="Team Plamondon"/>
    <n v="80992"/>
    <s v="Lily Young"/>
    <s v="Hi Lily and Andrea,_x000a__x000a_I enjoyed getting to meet Lily this week! She very clearly has the ability to do well on the AP Comp Sci Principles test: when she was given a definition she was able to come up with her own, completely correct, examples; when she had the logical implications of control flow explained to her she was able to extrapolate about what a program would do; and she is able to apply math concepts well once she knows how they appear on the test. That said, She didn't recognize how if/else statements or loops worked, which means that we will need to review the fundamental building blocks of program composition; she was not able to connect the Java code she has had AI produce to the psuedocode used on the exam, which means that we will need to spend time learning the notation used specifically on the test; and she didn't recognize any of the vocabulary I gave her from the non-programming units, which means we will want to spend time learning the language around computing. _x000a__x000a_For a student who found themselves in this situation, wanted to pursue computer science beyond this class, and was deeply invested in getting a 5 on the AP test, I would recommend 2-3 hours of sessions in a week, and targeting 60-90 minutes of homework. One of the biggest things in any program is to make sure that the student has buy in. It sounds like, for Lily, the goal for this AP test is to be able to get college credit (for most colleges that means aiming for a 3+) and for this to be the last CS course she ever has to take (even if these concepts will serve her well in everyday life). Another thing to consider is that she's said she has trouble completing homework outside of school.  Keeping all of this in mind, my recommendation for Lily is that we meet once a week, for an hour, and expect Lily to complete 30-60 minutes of homework in a week, without the use of AI._x000a__x000a_In terms of resources, her teacher mentioned that Barron's book is a good resource, and I very much agree. I will also be recommending that we use the Khan Academy course (I have already put together a 'class' for Lily, that she can join here: https://www.khanacademy.org/join/B3N39PGF) My first set of goals for Lilly are two fold: learn the notation that will be used on the Multiple Choice questions, and how to use Logic on them, and to begin getting comfortable with the vocabulary style questions. I would like to have reached this by the middle of April, so we can start working on recognizing the types of algorithms college board uses most frequently._x000a__x000a__x000a_Please let me know if you have any questions or if you have any additional insights that might be helpful for me to consider while planning Lily's program. I am happy to set up a phone/zoom call, if that would be helpful. I'm looking forward to continuing to work with Lily. _x000a__x000a__x000a_Gale H._x000a_abigail.hermes@revolutionprep.com_x000a_+12169249507"/>
    <n v="3"/>
  </r>
  <r>
    <n v="11011656"/>
    <d v="2026-03-28T00:00:00"/>
    <x v="79"/>
    <s v="Team Haase-Alvey"/>
    <n v="101937"/>
    <s v="Jamaal Malaykhan"/>
    <s v="Hello!_x000a__x000a_I hope you are having a great spring! Itâ€™s been great working with you and Jamaal, and I wanted to share an update on his progress and our plan moving forward as his ACT approaches._x000a__x000a_We have been focusing primarily on Math and English, specifically topics such as geometry and trigonometry, punctuation, word problems, and proportional reasoning. Jamaal has made noticeable improvement with word problems and is becoming more confident in breaking them down and solving them step by step. Today, we started working on interpreting science charts for the ACT Science section, and he did a great job!_x000a__x000a_Geometry remains an area where we will continue to focus, as strengthening this will help improve his overall math performance. Jamaal is currently in the process of completing a full practice test, which will be very helpful in identifying any remaining gaps. We plan to review this test together in our next session._x000a__x000a_At the moment, we have one more session scheduled on Sunday 4/5. Jamaal and I discussed adding 1â€“2 additional sessions before his April 11 ACT so we can continue refining strategies based on his practice test results. I also recommend that he consider registering for an additional ACT to take advantage of superscoring. He currently has 12 remaining hours on his account, and scheduling those out, ideally maintaining our pace of about 2 hours per week, will help maintain consistent preparation leading up to that future test._x000a__x000a_Please let me know if you have any questions or would like to discuss the plan further. I look forward to continuing to support Jamaal as he prepares for his upcoming exam._x000a__x000a_Katherine C._x000a_katherine.clarke@revolutionprep.com_x000a_+17274184352"/>
    <n v="3"/>
  </r>
  <r>
    <n v="11011732"/>
    <d v="2026-03-28T00:00:00"/>
    <x v="4"/>
    <s v="Team Cross"/>
    <n v="85808"/>
    <s v="Marlee Hewitt"/>
    <s v="Dear Melissa,_x000a__x000a_I hope you are having a great weekend! Itâ€™s been great working with Marlee, and I wanted to share an update on what we have been focusing on in our recent language arts sessions and our plan moving forward._x000a__x000a_Since her last progress update, Marlee has practiced a wide range of foundational reading and language skills. She has read both fiction and informational passages and answered comprehension questions, focusing on identifying the main idea and using text evidence to support her responses. She has also built vocabulary by working with synonyms, antonyms, homographs, and defining unknown words. In grammar, Marlee practiced identifying nouns and verbs and applying them in sentences. In phonics and spelling, she has worked on long vowel patterns, vowel teams, r-controlled vowels, the -oo spelling pattern, and distinguishing between hard and soft c and g sounds, as well as reading and spelling words with beginning consonant blends. She has also practiced sorting words by spelling patterns and applying these skills in connected text. _x000a__x000a_Moving forward, we will continue reinforcing these phonics and spelling patterns through repeated practice, strengthen comprehension through rereading and text-based questions, build vocabulary, and begin focusing on paragraph structure, including identifying topic sentences and key details to support her reading and writing development._x000a__x000a_To support continued progress, I recommend maintaining consistent weekly sessions of 1 hour of language arts so that Marlee can continue to practice and apply these skills. Please feel free to reach out if you have any questions or would like to discuss her learning plan further. I look forward to continuing to support Marleeâ€™s growth!_x000a__x000a_Best regards,_x000a__x000a_Q. MonÃ©t T._x000a_quinnisha.travis@revolutionprep.com_x000a_+18502123552"/>
    <n v="3"/>
  </r>
  <r>
    <n v="11011747"/>
    <d v="2026-03-28T00:00:00"/>
    <x v="4"/>
    <s v="Team Cross"/>
    <n v="101174"/>
    <s v="Nina Zhang"/>
    <s v="Dear Meix,_x000a__x000a_I hope your spring season is off to a great start! Itâ€™s been fun working with Nina over the past several weeks! I wanted to share an update on what weâ€™ve been working on and our plan moving forward._x000a__x000a_Over the past six sessions, Nina has practiced a variety of foundational math skills, including identifying and comparing numbers, building addition and subtraction skills, and solving basic and first grade word problems. She has worked with two-digit numbers, used number charts to find missing numbers, and developed place value understanding by identifying ones and tens. Nina has also practiced telling time to the nearest hour, identified shapes, and explored patterns in both numbers and shapes. She has used pictures to model her thinking when solving problems and continues to demonstrate strong understanding and steady progress across all skills. She consistently demonstrates a solid grasp of Kindergarten math and is ready to take on more challenging material._x000a__x000a_Our current short-term goal is to continue building Ninaâ€™s interest and confidence in math, while the long-term goal remains to solidify her foundational math skills. In upcoming sessions, we will continue working on telling time, strengthening addition and subtraction strategies, and solving word problems involving whole-part situations._x000a__x000a_Based on Ninaâ€™s progress, I recommend continuing with 1 hour of math per week to support her ongoing growth and skill development. At this time, Nina does not have additional sessions scheduled. If you would like to continue working together toward these goals, you can redeem more credits through your Bright Horizons portal. After redeeming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continuing to support Nina!_x000a__x000a_Best regards,_x000a__x000a_Q. MonÃ©t T._x000a_quinnisha.travis@revolutionprep.com_x000a_+18502123552"/>
    <n v="3"/>
  </r>
  <r>
    <n v="11011751"/>
    <d v="2026-03-28T00:00:00"/>
    <x v="4"/>
    <s v="Team Cross"/>
    <n v="84352"/>
    <s v="Iris Pereira"/>
    <s v="Dear Leah,_x000a__x000a_I hope you are doing well! It has been great continuing to work with Iris. She remains engaged, focused, and puts forth strong effort during our sessions._x000a__x000a_Over the past several weeks, Iris and I have focused primarily on math. She has practiced adding, subtracting, multiplying, and dividing decimals, including problems with decimals in both the dividend and divisor. She has also solved multi-step word problems involving fractions and decimals, used models to multiply decimals, converted between fractions and decimals, and worked with scientific notation. More recently, she began early algebra work by writing variable expressions and identifying algebraic terms. Iris shows a strong understanding of these concepts and is able to work through problems step by step, though we will continue focusing on improving accuracy, efficiency and independence._x000a__x000a_Moving forward, our goals in math include strengthening accuracy with decimal operations, continuing multi-step problem solving, and building a foundation in algebra by solving simple equations. While math remains our primary focus, we will also continue supporting her language arts skills through short, targeted reading passages to maintain comprehension and written response skills._x000a__x000a_Based on Irisâ€™s progress, I recommend continuing with 60 minutes of tutoring per week with a primary focus on math to support her continued growth and confidence._x000a__x000a_Please feel free to reach out if you have any questions. I look forward to continuing to support Iris!_x000a__x000a_Warm regards,_x000a__x000a_Q. MonÃ©t T._x000a_quinnisha.travis@revolutionprep.com_x000a_+18502123552"/>
    <n v="3"/>
  </r>
  <r>
    <n v="11011754"/>
    <d v="2026-03-28T00:00:00"/>
    <x v="4"/>
    <s v="Team Cross"/>
    <n v="86321"/>
    <s v="Maya Joel"/>
    <s v="Dear Wycliffe,_x000a__x000a_I hope you are having a wonderful spring season! It has been a pleasure working with Maya and seeing her continued growth. She remains engaged, thoughtful, and puts forth strong effort during our sessions. I wanted to share a brief update and outline our next steps._x000a__x000a_In language arts, Maya has continued building her reading comprehension and vocabulary by working with narrative, poetry, and informational texts. She has practiced identifying key details, summarizing, and using context clues to define unfamiliar words. She is doing well retelling and explaining her thinking, and we are continuing to strengthen her ability to identify deeper meaning, such as theme, and support her answers with text evidence. Moving forward, we will use short, targeted passages to focus on skills like main idea, inferencing, and compare and contrast, along with written responses to strengthen both comprehension and writing._x000a__x000a_In math, Maya has made steady progress with multiplication, number sense, and fractions. She has practiced multiplying, identifying prime and composite numbers, finding factors, solving word problems, and working with perimeter. She is also building a strong foundation with fractions, including identifying, comparing, and simplifying them. We will continue strengthening multiplication and division fluency while focusing on fraction operations and multi-step word problems to build confidence and accuracy._x000a__x000a_To maintain her progress, I recommend continuing with 30 minutes each of language arts and math per week (60 minutes total). Please feel free to reach out with any questions or requests. I look forward to continuing to support Mayaâ€™s growth!_x000a__x000a_Warm regards,_x000a__x000a_Q. MonÃ©t T._x000a_quinnisha.travis@revolutionprep.com_x000a_+18502123552"/>
    <n v="3"/>
  </r>
  <r>
    <n v="11011760"/>
    <d v="2026-03-28T00:00:00"/>
    <x v="4"/>
    <s v="Team Cross"/>
    <n v="82864"/>
    <s v="Adrienne Chambliss"/>
    <s v="Dear Catherine,_x000a__x000a_I hope your spring season is off to a great start!  It has been a pleasure working with you and Adrienne, and I wanted to share a brief update._x000a__x000a_Adrienne continues to make steady progress in both reading and writing. She has been working on sentence structure, including identifying simple, compound, and complex sentences, as well as using commas correctly. She is also developing a stronger understanding of how punctuation supports clear and expressive writing. Adrienne has also engaged with a variety of texts and practiced key comprehension skills such as identifying main idea, text structure, authorâ€™s point of view, and supporting details. She is reading more fluently and growing in confidence, though she continues to benefit from guided support when explaining her thinking._x000a__x000a_Moving forward, we will continue strengthening comprehension skills (main idea, inferencing, and text analysis) while building writing skills through structured responses and paragraph development. We will use short, targeted passages followed by discussion and writing to support both areas._x000a__x000a_The overall goal is to help Adrienne become a confident, independent reader and writer. Based on her progress, I recommend continuing with one hour of language arts tutoring per week. Please let me know if you have any questions or requests. I look forward to continuing to support Adrienne's success in English language arts!_x000a__x000a_Best regards,_x000a__x000a_Q. MonÃ©t T._x000a_quinnisha.travis@revolutionprep.com_x000a_+18502123552"/>
    <n v="3"/>
  </r>
  <r>
    <n v="11011775"/>
    <d v="2026-03-28T00:00:00"/>
    <x v="80"/>
    <s v="Team De Groot"/>
    <n v="31961"/>
    <s v="Nathan Samuel"/>
    <s v="Hi Nathan and Tammy,_x000a__x000a_This semester has really been going by quickly, so I wanted to send a short update as we head into April._x000a__x000a_Nathan has been a good job this semester staying on top of his assignments, especially given the amount of weekly writing required. In April, his final paper for Senior Seminar will be due. Nathan has been working diligently on this for the past two months, but it's a really big assignment, so keep up the level of attention paid to your research for another few weeks. The analysis section of the paper is the part that will take the most time, so I'm glad to see that Nathan has been working on the paper steadily. Let's not slow down now!_x000a__x000a_Nathan has already begun to add some extra mid-week sessions in as needed to keep up with all his writing commitments. I think this is likely a good idea to continue for the next few weeks to ease the stress of the upcoming deadlines for these big projects. Chipping away at the work each week is the best way to complete large research assignments._x000a__x000a_Let me know if you have any questions or if there's anything you'd like to discuss in further detail. Have a great weekend! I'll see Nathan on Sunday for our regular session._x000a__x000a_Best wishes,_x000a_Lisa_x000a__x000a__x000a_Lisa B._x000a_lisa.bartle@revolutionprep.com_x000a_+19282273668"/>
    <n v="2"/>
  </r>
  <r>
    <n v="11011779"/>
    <d v="2026-03-28T00:00:00"/>
    <x v="4"/>
    <s v="Team Cross"/>
    <n v="76638"/>
    <s v="Asa Thomas"/>
    <s v="Dear Christine,_x000a__x000a_I hope your spring season is off to a great start! Itâ€™s been great working with Asa over the past few months, and I wanted to share a brief update._x000a__x000a_Asa has been working on building skills in both math and language arts. In math, he has been strengthening multiplication and division, applying divisibility rules, and working with factors, multiples, and equivalent fractions. He is also building confidence with word problems and choosing the correct operation in multi-step situations._x000a__x000a_In language arts, Asa reads fluently and has strong decoding skills. He has practiced homophones, vowel teams, and using context clues, and has read both narrative and informational texts while answering comprehension questions. He continues to benefit from support with deeper comprehension, especially when explaining his thinking and using text evidence._x000a__x000a_Moving forward, we will continue building multiplication and division fluency, strengthening fraction skills, and improving accuracy with multi-step word problems. In ELA, we will focus on comprehension and analysis using short, targeted passages (main idea, inferencing, compare and contrast) followed by discussion and written responses._x000a__x000a_The overall goal is for Asa to become a confident problem solver in math and a thoughtful reader who can clearly explain his understanding. Based on his progress, I recommend 120 minutes of tutoring per week (60 minutes for math and 60 minutes for language arts). If only one session is scheduled in a given week, we can divide that time between both subjects._x000a__x000a_Please let me know if you have any questions or if thereÂ areÂ any adjustments you would like to make to our plan.Â Iâ€™mÂ happy to schedule a time to talk by phone if that would be helpful.Â  I look forward to continuing to support Asaâ€™s academic success!_x000a__x000a_Best regards,_x000a__x000a_Q. MonÃ©t T._x000a_quinnisha.travis@revolutionprep.com_x000a_+18502123552"/>
    <n v="3"/>
  </r>
  <r>
    <n v="11011784"/>
    <d v="2026-03-28T00:00:00"/>
    <x v="81"/>
    <s v="Team Plamondon"/>
    <n v="95644"/>
    <s v="Advik Sureka"/>
    <s v="Dear Abhijeet,_x000a__x000a_I hope you are having a great week. I really enjoyed the two lessons I did with Advik this month._x000a__x000a_Firstly, Advik is so sweet and enthusiastic.Â  Â He did a great job of listening and understanding about different animals and what they eat.Â  Â He also did well with discussing tigers and jaguars.Â  He was also able to answer quiz questions about different types of animals.Â Â _x000a__x000a_I would love to work with Advik more and help him learn more about science.Â  I could also help him with math or reading or any other subject that he needs or wants to work on.Â Â _x000a__x000a_If you'd like to continue working together, you can redeem more credits through your Bright Horizon's portal. After you redeem your credits, you will receive an email from Revolution Prep to add the hours to your account.Â _x000a_Â _x000a_Please let me know if you have any questionsÂ  Iâ€™m happy to schedule a time to talk by phone if that would be helpful. I am here to support Advik and ensure that he has the best possible chance to succeed.Â _x000a__x000a_Best regards,_x000a__x000a_Jill W._x000a_jill.watson@revolutionprep.com_x000a_+19032491379"/>
    <n v="1"/>
  </r>
  <r>
    <n v="11011788"/>
    <d v="2026-03-28T00:00:00"/>
    <x v="4"/>
    <s v="Team Cross"/>
    <n v="100810"/>
    <s v="Arianna Cardona"/>
    <s v="Dear Gabe,_x000a__x000a_I hope your spring season is off to a great start! I have enjoyed working with and getting to know Arianna over the past several weeks. I wanted to touch base to share an update on what weâ€™ve been working on and the plan moving forward._x000a__x000a_Over the past several sessions, Arianna has practiced a range of fourth-grade math skills, including multiplication facts, simplifying fractions, identifying equivalent fractions, and adding and subtracting mixed numbers with like denominators (including regrouping). She has also worked with line plots, and solving mixed-operation problems and word problems involving all four operations. In addition, she has practiced converting mixed numbers to improper fractions and has begun connecting visual models to fraction concepts. Arianna shows a strong understanding of these concepts and has solid number sense, often working through problems thoughtfully and accurately._x000a__x000a_Our main focus moving forward will be improving her fluencyâ€”specifically increasing her speed and accuracy with the four main operations. Continued practice with multiplication and division facts will be especially important in helping her feel more confident and efficient when solving problems. She will also continue working with fractions and begin exploring decimals, including converting base ten fractions to decimals. During sessions, we will prioritize fluency practice while also providing homework support or help with school assignments as needed._x000a__x000a_Our current short-term goals for Arianna include supporting grade-level math instruction, strengthening fourth-grade math skills, and working toward earning an A in math. The overall goal remains to solidify her foundational math skills and continue building upon fourth-grade concepts. Based on Ariannaâ€™s progress, I recommend maintaining one hour of math tutoring per week to continue improving her fluency and reinforcing these skills and completing homework weekly as assigned._x000a__x000a_Please let me know if you have any questions or if there are any adjustments you would like to make to our plan. Iâ€™m happy to schedule a time to talk by phone if that would be helpful. I am excited to continue supporting Arianna in reaching her goals!_x000a__x000a_Best regards,â€¨ _x000a__x000a_Q. MonÃ©t T._x000a_quinnisha.travis@revolutionprep.com_x000a_+18502123552"/>
    <n v="3"/>
  </r>
  <r>
    <n v="11011800"/>
    <d v="2026-03-28T00:00:00"/>
    <x v="80"/>
    <s v="Team De Groot"/>
    <n v="48172"/>
    <s v="Zachary Tomlinson"/>
    <s v="Hi Zack and Vanessa,_x000a__x000a_I wanted to touch base on Zack's continuing progress on his LSAT preparation before the June LSAT exam. Zack is very conscientious about completing his assignments, and so is showing improved accuracy in the problems he is focusing on and applying the strategies towards. His practice tests should continue to focus on limiting the work Zack attempts to do within a section in order to increase the accuracy (and therefore points) on the questions he completes. Zack has the foundational skills to approach every question on the test -- now it's time to stick to the plan, and not let pacing concerns override his strategic approach that improves accuracy in the questions, one-by-one._x000a__x000a_Recommendations for Zack_x000a__x000a_Because Zack is planning for testing in June, I recommend that he continue our LSAT sessions once per week for one hour leading up to test day. It will be especially important for Zack to continue to up his number of timed LSAT test sections in April and May in order to maintain accuracy while working more efficiently. I have found that students who reach their target LSAT score range and see a significant (15+) point score improvement have all spent a 6+ month period of preparation. This translates usually to approximately 100+ hours of homework and practice tests for the student. It's this level of work and review that allows for consistent scoring in the student's target range._x000a__x000a_Zack is a great student who is gradually improving his LSAT overall performance. The key to Zack's performance is the preparation he does before going to the answer choices. Anticipation is key to getting right answers efficiently (that's why it's the key to all of our methods). The answer choices may be tempting to jump to, but anticipating ahead of time will help you avoid getting stuck on those answer choices â€” the biggest time-drain on the LSAT. _x000a__x000a_Please let me know if you have any additional questions._x000a__x000a_best wishes,_x000a_Lisa_x000a__x000a_Lisa B._x000a_lisa.bartle@revolutionprep.com_x000a_+19282273668"/>
    <n v="4"/>
  </r>
  <r>
    <n v="11011810"/>
    <d v="2026-03-28T00:00:00"/>
    <x v="12"/>
    <s v="Team Plamondon"/>
    <n v="101446"/>
    <s v="Sam Chasteen"/>
    <s v="Dear Trenton,_x000a__x000a_I hope that you are enjoying the longer warming days of Spring! Itâ€™s been so great to get to work with you and Sam over the past few weeks. I wanted to take this opportunity to touch base and share some of the progress Sam has made so far and to discuss the plans moving forward._x000a__x000a_I have seen significant improvements in Samâ€™s confidence, attention to details, and mastery of the strategies heâ€™s been learning, including reading the question first, annotating, and using the process of elimination to help him focus and narrow his options. Sam has also recognized the importance of slowing down and paying careful attention to what specifically the questions are asking. Sam has been consistent in using Khan Academy to help him review and practice SAT math content. _x000a__x000a_Moving forward, Iâ€™d like to work more with Sam on punctuation rules and SAT Constants and Command of Evidence questions. Although once we know Samâ€™s results from his first official test, weâ€™ll be able to better assess what Sam should be prioritizing and plan our work together based on those results along with how he does on his upcoming practice tests. Samâ€™s consistent homework and attendance in our twice weekly 60 minute sessions is helping him to progress and Iâ€™m looking forward to seeing his first official results! _x000a__x000a_Please let me know if you have any questions or if there are any adjustments to our plan. Iâ€™m also able to schedule a time to meet via Zoom or to chat via phone if that would be helpful. Working with Sam and supporting him in his academic journey is truly an honor!_x000a__x000a_Best regards, Gigi Glover_x000a__x000a_gigi.glover@revolutionprep.com_x000a_+18087853751"/>
    <n v="3"/>
  </r>
  <r>
    <n v="11011814"/>
    <d v="2026-03-28T00:00:00"/>
    <x v="4"/>
    <s v="Team Cross"/>
    <n v="101169"/>
    <s v="Brayden Adams"/>
    <s v="Dear Stacey,_x000a__x000a_I hope your spring season is off to a great start! Itâ€™s been great working with Brayden over the past several weeks. I wanted to touch base to share an update on what weâ€™ve been working on and the plan moving forward._x000a__x000a_Over the past few sessions, Brayden has practiced spelling and reading words with vowel pairs, silent e patterns, and r-controlled vowels, and has applied these skills while reading passages. He has also worked on identifying nouns and building fluency through guided reading activities. Brayden is able to read many words correctly, but he continues to have difficulty decoding longer words and reading with consistent fluency. He also finds it challenging to maintain focus when reading longer passages. To support this, I have begun using shorter, more manageable texts along with guided reading, where I model fluent reading and then have him practice. Combined with encouragement, this approach is helping to build his fluency. We have also taken time to discuss his interests so we can select engaging texts that help keep him motivated._x000a__x000a_Our current short-term goals for Brayden include strengthening foundational reading and math skills, improving accuracy with grade-level work, building confidence with word problems, and continuing to develop reading comprehension and vocabulary. The overall goal is to help him access grade-level material with greater independence and confidence._x000a__x000a_Moving forward, we will use repeated reading strategies to build fluency and confidence, continue incorporating movement breaks and games to support engagement during sessions, and focus on shorter texts to strengthen both fluency and comprehension._x000a__x000a_Based on Braydenâ€™s current needs and progress, I recommend increasing to two hours of ELA tutoring per week. This additional time will allow us to more effectively target foundational reading skills, build fluency and stamina, and provide consistent, structured practice with reading fluency._x000a__x000a_Please let me know if you have any questions or if there are any adjustments you would like to make to our plan. Iâ€™m happy to schedule a time to talk by phone if that would be helpful. I am excited to continue supporting Brayden in reaching his goals!_x000a__x000a_Best regards,_x000a__x000a_Q. MonÃ©t T._x000a_quinnisha.travis@revolutionprep.com_x000a_+18502123552"/>
    <n v="3"/>
  </r>
  <r>
    <n v="11011816"/>
    <d v="2026-03-28T00:00:00"/>
    <x v="80"/>
    <s v="Team De Groot"/>
    <n v="52186"/>
    <s v="Annie Marrone"/>
    <s v="Hi Annie and Helen,_x000a__x000a_I wanted to touch base on Annie's continuing progress on her LSAT preparation for the June LSAT exams. Annie is very conscientious about completing timed practice sections and practice tests, and so is showing improved accuracy in the problems she is focusing on and applying the strategies towards. Her practice tests should continue to focus on limiting the work Annie attempts to do within a section in order to increase the accuracy (and therefore points) on the questions she completes. Her most recent practice test showed remarkable control and her score jumped to a 156 as a result! Annie has the foundational skills to approach every question on the test -- now it's time to stick to the plan, and not let pacing concerns override her strategic approach that improves accuracy in the questions, one-by-one._x000a__x000a_Recommendations for Annie_x000a__x000a_Because Annie is planning to test when she is home from her study abroad program in June, I recommend that she continue our LSAT sessions twice per week leading up to the test. We have cut back our current sessions to 90 minutes as Annie has been doing very well with her self study. It would be especially important for Annie to continue her timed sections plus practice tests in the upcoming weeks in order to maintain accuracy while working more efficiently. I have found that students who reach their target LSAT score range and see a significant (15+) point score improvement have all spent a 3-6 month period of preparation, with 2-6 hours of tutoring each week. This translates usually to approximately 100+ hours of additional self-study preparation for the student. It's this level of work and review that allows for consistent scoring in the student's target range._x000a__x000a_Annie's current package will be completed on Wednesday, April 8th. My recommendation for Annie is that she continue with a 24 hour package as that will allow her to work consistently and efficiently towards the June LSAT._x000a__x000a_Annie is a great student who is gradually improving her LSAT overall performance. The key to Annie's practice tests will be sticking to the strategy of attempting fewer questions in order to answer them accurately. She is currently showing very promising results and so for the next month, I recommend we delve deeper into question tasks and refining the specific pacing strategies for each to keep high accuracy while working more efficiently in each LSAT section._x000a__x000a_Enjoy your time together in Italy! Please let me know if you have any additional questions._x000a__x000a_best wishes,_x000a_Lisa_x000a__x000a_Lisa B._x000a_lisa.bartle@revolutionprep.com_x000a_+19282273668"/>
    <n v="4"/>
  </r>
  <r>
    <n v="11011821"/>
    <d v="2026-03-28T00:00:00"/>
    <x v="82"/>
    <s v="Team Haase-Alvey"/>
    <n v="101481"/>
    <s v="Naya Henry"/>
    <s v="Dear Naya and Rosie,_x000a__x000a_I hope you are having a great week so far. I wanted to take a moment to share an update on Nayaâ€™s progress over the past few weeks._x000a__x000a_Naya has been doing very well in her geometry sessions. Recently, weâ€™ve focused on using similarity postulates between triangles, using proportions to solve for missing values in circles, finding missing angles in parallelograms and rectangles, using SOH-CAH-TOA to find missing values in triangles, and identifying perpendicular lines. Naya has shown steady growth in applying these skills and has been working confidently through a variety of these problems._x000a__x000a_Going forward, specific areas that we may need to address are applying exponent rules to find missing variables, using ratios and scale factors to find missing values between similar shapes, and factoring quadratics to find solutions or simplify expressions._x000a__x000a_Based on Nayaâ€™s progress and assignments, I recommend continuing with one 60-minute session per week through the remainder of the term to reinforce the skills she has been learning and to support the development of stronger study habits and focus._x000a__x000a_Please let me know if you have any questions or if youâ€™d like to discuss strategies for consistency and motivation between sessions. Iâ€™m happy to schedule a time to talk by phone if that would be helpful. I look forward to continuing to support Naya in building both her academic skills and her confidence as a learner._x000a__x000a_Juan N._x000a_juan.nunez@revolutionprep.com_x000a_+17868034378"/>
    <n v="4"/>
  </r>
  <r>
    <n v="11011825"/>
    <d v="2026-03-28T00:00:00"/>
    <x v="6"/>
    <s v="Team St. Marie"/>
    <n v="96708"/>
    <s v="Aathira Manoj"/>
    <s v="Dear Mr. and Mrs. Manoj,_x000a__x000a_I hope you are having a great week. It's been great working with you and Aathira over the past couple of months. I wanted to touch base to share some of the progress we've made so far and share my thoughts on the plan moving forward._x000a__x000a_So far we've worked on Algebra 2: Exponential equations and Trig functions. In our most recent lessons, we worked on solving trig functions like Sin and Cos and we worked on graphing them as well. Our focus was on graphing parent functions of Sin and Cos, then graphing transformations of the functions. It was challenging for Aathira to identify parent functions, so I recommend she practice this. In our future lessons, we will continue examining solving and graphing more complex trig functions._x000a__x000a_Aathira only has 8 tutoring hours left. I recommend adding 12 - 24 hours of tutoring if she wants to continue tutoring for the remainder of the school semester. This way s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Aathira in her continued academic journey._x000a__x000a_Best regards,_x000a_Jon C._x000a_jon.cathapermal@revolutionprep.com_x000a_+17049758359"/>
    <n v="5"/>
  </r>
  <r>
    <n v="11011858"/>
    <d v="2026-03-28T00:00:00"/>
    <x v="82"/>
    <s v="Team Haase-Alvey"/>
    <n v="100517"/>
    <s v="Isabella Abebie"/>
    <s v="Dear Isabella and Yonatan,_x000a__x000a_I hope you are having a great week so far! I wanted to take a moment to share an update on Isabellaâ€™s progress over the past few weeks._x000a__x000a_I have seen significant improvements in Isabellaâ€™s ability to apply the rules of semicolons, colons, dashes, commas, and apostrophes to sentence boundary questions. Additionally, Isabella has shown a stronger understanding towards finding missing angles using angle pair relationships, using circle features to find the equation of a circle, using the equation of a circle to find missing values, writing percentages as decimals, and using percentages to find final or original values._x000a__x000a_For our upcoming sessions, I believe it would benefit Isabella to be able to use proportions &amp;amp; scale factors to find missing values in similar triangles and apply exponent rules when multiplying terms with variables. Her latest practice exam details that we should also review categorizing transition words and checking for subject-verb agreements. _x000a__x000a_Although Isabellaâ€™s most recent practice exam indicates a decline in her score, this change should not be a cause for concern, considering her recent break from tutoring. I recommend continuing with our two 60 minute classe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Isabella in reaching her goals._x000a__x000a_Juan N._x000a_juan.nunez@revolutionprep.com_x000a_+17868034378"/>
    <n v="3"/>
  </r>
  <r>
    <n v="11011900"/>
    <d v="2026-03-28T00:00:00"/>
    <x v="83"/>
    <s v="Team St. Marie"/>
    <n v="92332"/>
    <s v="Carly Factor"/>
    <s v="Hi Allison, _x000a__x000a_I am so glad we got a chance to talk this week and set up some plans for Carly heading into the summer, including the prospect of taking a summer ACT.  I wanted send you the most recent schedule for Carly so you have it all in one place.  Here are all of the meetings:_x000a_3/29 9:30-11am_x000a_4/5 9:30-11am_x000a_4/12 7:30-8:30pm_x000a_4/26 9:30-11am_x000a_All Sundays after 5/10 are scheduled for 9:30-11am_x000a__x000a_I am happy to make any changes or adaptions due to summer travel, etc._x000a__x000a_Have a nice weekend!_x000a__x000a_Katherine D._x000a_katherine.dickerson@revolutionprep.com_x000a_+12404604249"/>
    <n v="2"/>
  </r>
  <r>
    <n v="11011906"/>
    <d v="2026-03-28T00:00:00"/>
    <x v="4"/>
    <s v="Team Cross"/>
    <n v="82960"/>
    <s v="Mason Backus"/>
    <s v="Dear Kandis,_x000a__x000a_I hope you are having a great spring! Itâ€™s been great working with you and Mason over the past several weeks. I wanted to share an update on what weâ€™ve been working on and our plan moving forward._x000a__x000a_Mason is making steady progress in both math and language arts as he continues to build strong foundational skills. In math, he has worked on place value in two- and three-digit numbers, identifying one more/less and ten more/less, and recognizing number patterns. He has practiced addition with regrouping, adding multiple two-digit numbers, and solving multi-step word problems. Mason has also worked on identifying odd and even numbers, and understanding the value of coins. He is building confidence and accuracy, and continues to benefit from guided practice and repetition._x000a__x000a_In language arts, Mason has focused on phonics, fluency and comprehension. He has practiced long vowel patterns, including long o and long u, through spelling, sorting, and reading passages. He has read narrative texts, identified rhyming words, practiced using quotation marks, and answered comprehension questions using details from the text. Mason is showing improvement in his reading fluency and is becoming more confident when reading and responding to questions._x000a__x000a_Moving forward, our short-term goals include continuing to strengthen Masonâ€™s place value understanding, improving accuracy with addition (including regrouping), and building confidence with multi-step word problems. We will also begin working with basic fractions and reading and interpreting simple graphs. In language arts, we will continue building fluency and phonics skills by reviewing vowel patterns and introducing more complex texts. Mason will also work on spelling and practice comprehension skills such as identifying key details, retelling, and answering questions using evidence from the text._x000a__x000a_Based on Masonâ€™s progress, I recommend maintaining 30â€“60 minutes of language arts and 30â€“60 minutes of math tutoring each week to continue strengthening his foundational skills and support steady growth. If only one session is scheduled in a given week, we can divide that time between both subjects._x000a__x000a_Please let me know if you have any questions or if you would like to make any adjustments to Masonâ€™s learning plan. Iâ€™m also happy to connect with Masonâ€™s teacher to collaborate and ensure we are aligned in supporting his continued progress and improving his scores. I look forward to continuing to support his progress!_x000a__x000a_Warm regards,â€¨_x000a__x000a_Q. MonÃ©t T._x000a_quinnisha.travis@revolutionprep.com_x000a_+18502123552"/>
    <n v="3"/>
  </r>
  <r>
    <n v="11011907"/>
    <d v="2026-03-28T00:00:00"/>
    <x v="4"/>
    <s v="Team Cross"/>
    <n v="83368"/>
    <s v="James Thomas Backus"/>
    <s v="Dear Kandis,_x000a__x000a_I hope your spring season is off to a great start! James Thomas has been working to strengthen his skills in both reading and math, and Iâ€™d like to share an update on the progress he has made along with our plan moving forward._x000a__x000a_In math, James Thomas has practiced identifying odd and even numbers, adding multiple two-digit numbers, and solving multi-step word problems involving addition and subtraction. He has also worked on place value concepts, counting money, telling time to the nearest quarter hour, and interpreting data from bar graphs. In addition, he has practiced subtraction strategies such as counting up and has begun working on regrouping with both addition and subtraction. James Thomas shows a solid understanding of these concepts and does well explaining his thinking, though he will continue to benefit from practice to improve accuracy and efficiencyâ€”especially with multi-step problems, regrouping, and telling time._x000a__x000a_In language arts, James Thomas has focused on phonics, spelling, and reading comprehension. He has practiced long vowel sounds, vowel teams, and the hard and soft sounds of c and g, as well as subject-verb agreement. He has read a variety of passages and answered comprehension questions, demonstrating good understanding and strong engagement during reading activities. As texts become more complex, we will continue building his fluency while strengthening comprehension skills such as identifying key details and answering questions using evidence from the text._x000a__x000a_Moving forward, our plan is to continue reinforcing key math skills through structured and engaging practice, including multi-step word problems, regrouping strategies, time, money, measurement, and graph interpretation. In language arts, we will continue reviewing phonics patterns while gradually introducing longer passages to build reading stamina and comprehension. W_x000a__x000a_To support ongoing progress, I recommend maintaining 30â€“60 minutes each of math and language arts tutoring per week. This consistent practice will help reinforce foundational skills, improve accuracy, and build confidence across both subjects. If only one session is scheduled in a given week, we can divide that time between both subjects._x000a__x000a_Please feel free to reach out anytime if you have any questions or would like to discuss adjustments to James Thomasâ€™s learning plan. Iâ€™d be glad to communicate with James Thomasâ€™s teacher to collaborate on strategies that will help strengthen his skills and support improvement on his progress report as well. I look forward to continuing to support his progress!_x000a__x000a_Best regards,â€¨_x000a__x000a_Q. MonÃ©t T._x000a_quinnisha.travis@revolutionprep.com_x000a_+18502123552"/>
    <n v="3"/>
  </r>
  <r>
    <n v="11011929"/>
    <d v="2026-03-28T00:00:00"/>
    <x v="84"/>
    <s v="Team Cross"/>
    <n v="100145"/>
    <s v="Emily Yu"/>
    <s v="Dear Chris,_x000a__x000a_I hope you are having a great week! I wanted to take a moment to share an update on Emilyâ€™s recent progress and outline our plan moving forward._x000a__x000a_Over our recent sessions, I have seen solid progress in Emilyâ€™s understanding of fractions, particularly with reducing fractions and working with equivalent fractions. She has been engaging with the material and, with guidance, has been able to apply strategies such as listing factors and using multiplication and division to simplify fractions. Emily also responded well to visual techniques, like coloring, which helped reinforce her understanding._x000a__x000a_While she initially expressed some confusionâ€”especially when comparing methods taught in school versus our sessionsâ€”she showed perseverance and was able to grasp fraction reduction through practice and examples. This is a great sign of growth, and I was pleased to see her confidence improve as the session progressed._x000a__x000a_Our current short-term goals for Emily include:_x000a__x000a_* Strengthening accuracy and confidence in reducing fractions_x000a_* Reinforcing understanding of equivalent fractions_x000a_* Reviewing addition and subtraction of fractions_x000a_* Beginning to build foundational skills for long division_x000a__x000a_Our long-term goals are:_x000a__x000a_* Developing a strong and consistent understanding of fraction operations_x000a_* Building confidence in solving multi-step and word problems involving fractions_x000a_* Strengthening overall number sense, including multiplication and division skills_x000a__x000a_Moving forward, I plan to provide additional targeted practice on fraction reduction and introduce more structured exercises involving fraction operations_x000a__x000a_Based on Emilyâ€™s progress, I recommend continuing with our current schedule of one 60-minute session per week to maintain consistency and support steady improvement.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continuing to support Emilyâ€™s progress._x000a__x000a_Best regards,_x000a_Rehan_x000a__x000a__x000a_Rehan Z._x000a_rehan.zaib@revolutionprep.com_x000a_+17328105782"/>
    <n v="5"/>
  </r>
  <r>
    <n v="11011943"/>
    <d v="2026-03-28T00:00:00"/>
    <x v="84"/>
    <s v="Team Cross"/>
    <n v="99077"/>
    <s v="Yuvin Junju"/>
    <s v="Dear Chaitanya,_x000a__x000a_I hope you are having a great week! I wanted to share an update on Yuvinâ€™s recent progress and outline our plan moving forward._x000a__x000a_Over the past several sessions, I have seen encouraging growth in Yuvinâ€™s reading and writing skills, particularly in narrative and creative writing. He has been working on understanding story structure (beginning, middle, and end), using descriptive language, and writing in the third-person perspective. Yuvin successfully wrote a complete narrative story and showed strong creativity and enthusiasm, which has been great to see._x000a__x000a_In addition, we have worked on reading comprehension using both fiction and non-fiction texts. Yuvin has demonstrated improvement in referring back to passages to support his answers, and he is becoming more engaged during discussions. We are continuing to build his confidence in providing more detailed and descriptive responses._x000a__x000a_During a recent creative writing activity, Yuvin developed a unique idea for a holiday called â€œMango Month,â€ showing strong imagination. While he had great ideas, he is still working on organizing his thoughts clearly and fully developing them into structured responses._x000a__x000a_Our current short-term goals for Yuvin include:_x000a__x000a_* Strengthening organization in writing, especially structuring ideas clearly_x000a_* Improving the use of descriptive language in both writing and verbal responses_x000a_* Building confidence when answering comprehension questions_x000a_* Practicing brainstorming before starting writing tasks_x000a__x000a_Our long-term goals are:_x000a__x000a_* Developing strong narrative and creative writing skills with clear structure and detail_x000a_* Improving reading comprehension through thoughtful, text-based responses_x000a_* Building independence and confidence in expressing ideas clearly and effectively_x000a__x000a_Moving forward, I will continue incorporating structured writing prompts and guided brainstorming activities to help Yuvin organize his ideas more effectively. We will also continue practicing reading comprehension strategies that encourage detailed and confident responses._x000a__x000a_Based on Yuvinâ€™s progress, I recommend continuing with our current schedule of one 60-minute session per week to maintain consistency and support steady growth.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continuing to support Yuvinâ€™s progress._x000a__x000a_Best,_x000a_Rehan Z._x000a_rehan.zaib@revolutionprep.com_x000a_+17328105782"/>
    <n v="5"/>
  </r>
  <r>
    <n v="11011970"/>
    <d v="2026-03-28T00:00:00"/>
    <x v="84"/>
    <s v="Team Cross"/>
    <n v="82821"/>
    <s v="Evan Sohn"/>
    <s v="Dear Jen and June, _x000a__x000a_I hope you are having a great week! I wanted to share an update on Evanâ€™s progress and outline our plan moving forward._x000a__x000a_Over our recent sessions, Evan has been working on building his reading comprehension and engagement through a variety of nonfiction topics and guided discussions. He has shown curiosity when exploring new material and benefits from interactive approaches, such as reading aloud and discussing key ideas. These strategies have helped him stay involved and better understand the content._x000a__x000a_Evan has also communicated that he benefits from a balanced pace during sessions, including opportunities for short breaks and more interactive elements like games. Incorporating these has helped support his focus and overall engagement._x000a__x000a_Our current short-term goals for Evan include:_x000a__x000a_* Strengthening reading comprehension through discussion and active participation_x000a_* Building focus and stamina during sessions_x000a_* Encouraging confidence when sharing ideas and responses_x000a__x000a_Our long-term goals are:_x000a__x000a_* Developing strong, independent reading comprehension skills_x000a_* Increasing confidence in analyzing and discussing texts_x000a_* Building consistent engagement and focus during learning activities_x000a__x000a_Moving forward, I will continue incorporating interactive and engaging strategies to support Evanâ€™s learning style while gradually building his focus and comprehension skills. This includes using a mix of reading, discussion, and activity-based learning to keep sessions productive and enjoyable._x000a__x000a_Based on Evanâ€™s progress, I recommend continuing with a consistent schedule of 60 minutes a week. _x000a__x000a_Please let me know if you have any questions or if there are any adjustments you would like to make to our plan. Iâ€™m happy to schedule a time to talk by phone if that would be helpful. I look forward to continuing to support Evanâ€™s progress._x000a__x000a_Best regards,_x000a_Rehan"/>
    <n v="3"/>
  </r>
  <r>
    <n v="11011995"/>
    <d v="2026-03-28T00:00:00"/>
    <x v="82"/>
    <s v="Team Haase-Alvey"/>
    <n v="94315"/>
    <s v="Isabella Paddock"/>
    <s v="Dear Isabella and Kym,_x000a__x000a_I hope you are having a great week so far! I wanted to take a moment to share an update on Isabellaâ€™s progress over the past few weeks._x000a__x000a_I have seen significant improvements in Isabellaâ€™s ability to apply the rules of semicolons, colons, dashes, commas, and apostrophes to sentence boundary questions. She has also displayed a strong grasp towards identifying the three different forms of quadratics; identifying intercepts, vertex, direction, and factors from those different forms; rewriting equations to solve for variables; using tables in DESMOS to write linear equations given points; and using points to write equations in slope-intercept form._x000a__x000a_For any upcoming sessions, I believe it would benefit Isabella to be able to simplify functions, interpret exponential equations, and identify the number of solutions in systems of equations using DESMOS._x000a__x000a_I recommend continuing with our one 60 minute clas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Isabella in reaching her goals._x000a__x000a_Juan N._x000a_juan.nunez@revolutionprep.com_x000a_+17868034378"/>
    <n v="3"/>
  </r>
  <r>
    <n v="11011996"/>
    <d v="2026-03-28T00:00:00"/>
    <x v="84"/>
    <s v="Team Cross"/>
    <n v="84771"/>
    <s v="Aidan Wen"/>
    <s v="Dear Emily,_x000a__x000a_I hope you are having a great week! I wanted to share an update on Aidanâ€™s progress and outline our plan moving forward._x000a__x000a_Over our recent sessions, Aidan has been working on reviewing key science and physics content while creating effective cheat sheets to prepare for his upcoming SCIOLY competition. We covered topics including fingerprint types, water quality, food science, periodic table references, machines, energy (potential and kinetic), and basic circuit theory. Aidan demonstrated strong understanding in several areas and expressed confidence in his preparation, particularly with fingerprint-related material._x000a__x000a_Aidan has shown increasing independence during sessions and had much of the content memorized. He also shared that memorizing detailed information can be challenging at times, so we focused on strategies to support this, such as clearly labeling and color-coding cheat sheets and tracking incorrect answers to guide targeted review. These approaches helped him stay organized and more confident in his studying._x000a__x000a_Our current short-term goals for Aidan include:_x000a__x000a_*   Strengthening recall of detailed science and physics concepts_x000a_*   Finalizing clear, well-organized cheat sheets for competition use_x000a_*   Using review tools effectively by tracking missed questions_x000a__x000a_Our long-term goals are:_x000a__x000a_*   Developing strong, independent study habits_x000a_*   Increasing confidence when applying knowledge under testing conditions_x000a_*   Improving retention of detailed information across science topics_x000a__x000a_Moving forward, I will continue supporting Aidan with engaging review strategies, supplementary materials on specific powder types and fire behaviors, and structured practice to reinforce memorization and application. We will also continue adjusting lessons based on his feedback to ensure sessions remain productive._x000a__x000a_Based on Aidanâ€™s progress, I recommend continuing with a consistent schedule of 60 minutes per week._x000a__x000a_Please let me know if you have any questions or if there are any adjustments you would like to make to our plan. Iâ€™m happy to schedule a time to talk by phone if that would be helpful. I look forward to continuing to support Aidanâ€™s progress._x000a__x000a_Best regards, _x000a_Rehan Z._x000a_rehan.zaib@revolutionprep.com_x000a_+17328105782"/>
    <n v="3"/>
  </r>
  <r>
    <n v="11012007"/>
    <d v="2026-03-28T00:00:00"/>
    <x v="0"/>
    <s v="Team Haase-Alvey"/>
    <n v="93704"/>
    <s v="JC Lundgren"/>
    <s v="Hi JC and Sonya,_x000a__x000a_I hope you are having a great spring season. Itâ€™s been great working with you and JC over the past couple of months. I wanted to touch base to share some of the progress weâ€™ve made so far and share my thoughts on the plan moving forward._x000a__x000a_I have seen significant improvements in JCâ€™s application of advanced algebra strategies, particularly with high-order polynomials using u-substitution, as well as his understanding and simplification of imaginary numbers. JC has also made strong progress in using the TI-84 for statistical analysis, including correctly running linear regressions and interpreting correlation coefficients (r and rÂ²). In addition, they have improved his ability to match coefficients in polynomial identities and approach problems with more strategic thinking. _x000a__x000a_He has shown consistent progress in completing practice ACT material and applying problem-solving strategies independently. This improvement has been evident in his strong ACT Math score (33), increased confidence during sessions, and more efficient use of tools like Desmos and the calculator._x000a__x000a_Session Velocity wise, I think the 2 hours per week is suiting JC very well. Keeping this schedule will allow us to dedicate focused time to improving ACT English performance, particularly punctuation and grammar rules, while maintaining his already strong math skills._x000a__x000a_Our current short-term goals for JC include completing the full ACT practice test (including the Reading section), reviewing errors to identify patternsâ€”especially in Englishâ€”and strengthening grammar fundamentals. The overall goal remains to raise JCâ€™s composite ACT score by bringing the English section up to match their Math performance. _x000a__x000a_Please let me know if you have any questions or if there are any adjustments you would like to make to our plan. Iâ€™m happy to schedule a time to talk by phone if that would be helpful. I look forward to supporting JC in his continued academic journey._x000a__x000a_Best regards,_x000a_Nicholas U._x000a_nicholas.ulfik@revolutionprep.com_x000a_+19712582791"/>
    <n v="3"/>
  </r>
  <r>
    <n v="11012037"/>
    <d v="2026-03-28T00:00:00"/>
    <x v="0"/>
    <s v="Team Haase-Alvey"/>
    <n v="90298"/>
    <s v="Evan Klopfenstein"/>
    <s v="Hi Evan and Jessica,_x000a__x000a__x000a_I hope you are having a great spring season. Itâ€™s been great working with you and Evan over the past couple of months. I wanted to touch base to share some of the progress weâ€™ve made so far and share my thoughts on the plan moving forward._x000a__x000a_I have seen significant improvements in Evanâ€™s application of test-taking strategies, particularly with the â€œComplete Sentence Testâ€ for ACT punctuation questions, as well as his ability to analyze mistakes on his practice tests. Evan has also strengthened his understanding of punctuation rules (colons, semicolons, and clause structure), improved accuracy in math problem-solving (especially with probability setup, geometry, and pattern recognition), and demonstrated stronger reasoning when interpreting question intent in the English section. He has shown consistent progress in reviewing practice test results and applying targeted strategies to correct recurring errors. This consistent improvement has been evident in his increased English score (+4 points), improved math accuracy despite time constraints, and growing confidence in approaching complex questions more systematically._x000a_Based on Evanâ€™s goals, I recommend maintaining our current schedule of one 60-minute session per week through the April 11th ACT test date, with a strong focus on English and Reading strategies during this time._x000a__x000a_Our current short-term goals for Evan include improving performance on ACT Reading by focusing on detail retention, mastering punctuation rules through continued use of the â€œComplete Sentence Test,â€ and completing targeted practice modules and error analysis. The overall goal remains to increase Evanâ€™s composite ACT score by bringing Reading and English scores up to match his strong math performance. _x000a__x000a_Please let me know if you have any questions or if there are any adjustments you would like to make to our plan. Iâ€™m happy to schedule a time to talk by phone if that would be helpful. I look forward to supporting Evan in his continued academic journey._x000a__x000a_Best regards,_x000a__x000a_Nicholas U._x000a_nicholas.ulfik@revolutionprep.com_x000a_+19712582791"/>
    <n v="4"/>
  </r>
  <r>
    <n v="11012049"/>
    <d v="2026-03-28T00:00:00"/>
    <x v="83"/>
    <s v="Team St. Marie"/>
    <n v="102205"/>
    <s v="Devin Tandon"/>
    <s v="Hi Suzanne,_x000a__x000a_In this week's update I wanted to provide a larger scale look at what Devin and I are working toward, especially since we now have his March SAT scores. I will begin by discussing those. While Devin seemed disappointed by his score(a 1220), I see evidence for potential! He improved his verbal score by nearly 100 points! On the math side, his score took a dip, which is why I want to investigate the roots of his missed points so we can address it._x000a__x000a_Given that Devin is keen to put in some practice in between our meetings, I do think we can make progress meeting once a week as we have planned. I will be clear with Devin about what work I would like him to do, so this structure can be maintained (modest but deliberate amount of work so that it does not conflict with his school academics). Meanwhile, I will continue to encourage him to use his second meeting each week for Statistics. I will keep you posted week by week on what we are working on and what new advantages I hope to help him gain._x000a__x000a_Feel free to reach out if you have any questions or requests, and if there is anything else I can do to help. You can always contact me directly by text message or e-mail. _x000a__x000a_I hope you are having a wonderful day! _x000a__x000a_Katherine D._x000a_katherine.dickerson@revolutionprep.com_x000a_+12404604249"/>
    <n v="3"/>
  </r>
  <r>
    <n v="11012055"/>
    <d v="2026-03-28T00:00:00"/>
    <x v="84"/>
    <s v="Team Cross"/>
    <n v="78528"/>
    <s v="Benjamin Shang"/>
    <s v="Dear Shang,_x000a__x000a_I hope you are having a great week! I wanted to share an update on Benâ€™s progress and outline our plan moving forward._x000a__x000a_Over our recent sessions, Ben has been working on preparing for his upcoming state test by strengthening his reading comprehension skills. We focused on understanding main ideas, identifying the narratorâ€™s point of view, and breaking down multiple-choice questions more effectively. Using practice reading passages and guided discussion, Ben has been building confidence in how he approaches and understands texts._x000a__x000a_One strategy we emphasized was the â€œEliminate 3â€ method for multiple-choice questions. Ben responded very well to this approach and successfully applied it during practice, showing improved reasoning through answer choices. He also demonstrated a stronger understanding of story themes and how ideas connect within a passage._x000a__x000a_In addition, we worked on improving short-answer responses by focusing on justifying answers with evidence and clearly explaining why that evidence supports his thinking. Using questions based on a narrative text, Ben made noticeable progress in explaining his reasoning and making stronger narrative connections. He asked thoughtful questions about how to explain evidence more clearly, which helped deepen his understanding._x000a__x000a_Our current short-term goals for Ben include:_x000a__x000a_*   Strengthening reading comprehension and question analysis_x000a_*   Consistently using the â€œEliminate 3â€ strategy on multiple-choice questions_x000a_*   Improving short-answer responses by clearly explaining evidence_x000a__x000a_Our long-term goals are:_x000a__x000a_*   Developing strong, independent reading comprehension skills_x000a_*   Increasing confidence in explaining thinking with evidence_x000a_*   Building consistency and accuracy on state test-style questions_x000a__x000a_Moving forward, I will continue providing structured reading comprehension practice, additional short-answer questions, and opportunities for Ben to explain his reasoning in more detail. I will also prepare targeted materials for upcoming sessions and follow up on any technical issues related to Benâ€™s iPad to ensure sessions run smoothly._x000a__x000a_Based on Benâ€™s progress, I recommend continuing with a consistent schedule of 60 minutes per week._x000a__x000a_Please let me know if you have any questions or if there are any adjustments you would like to make to our plan. Iâ€™m happy to schedule a time to talk by phone if that would be helpful. I look forward to continuing to support Benâ€™s progress._x000a__x000a_Best,_x000a_Rehan Z._x000a_rehan.zaib@revolutionprep.com_x000a_+17328105782"/>
    <n v="3"/>
  </r>
  <r>
    <n v="11012060"/>
    <d v="2026-03-28T00:00:00"/>
    <x v="0"/>
    <s v="Team Haase-Alvey"/>
    <n v="65101"/>
    <s v="Sage Heafer"/>
    <s v="Hi Sage and Ian,_x000a__x000a_I hope you are having a great spring season. Itâ€™s been great working with you and Sage over the past couple of months (years!). I wanted to touch base to share some of the progress weâ€™ve made so far and share my thoughts on the plan moving forward._x000a__x000a_I have seen significant improvements in Sageâ€™s ability to apply exponential growth and decay models, including continuous growth/decay, discrete models, and periodic compounding formulas. He has also developed a stronger understanding of how to use logarithmsâ€”especially the power ruleâ€”to solve for variables in exponents, which is a key skill in higher-level algebra. In addition, Sage is becoming more confident in setting up and solving multi-step word problems involving rates and percentages, and is improving his precision when working through calculations. He has shown consistent progress in tackling more complex math problems independently and focusing on challenging material during sessions. This consistent improvement has been evident in his increased accuracy on practice problems and his ability to work through longer, multi-step solutions with less guidance._x000a__x000a_Sage is doing a good job of keeping on top of his school work, and it seems like our 1 session per week is working out well for him, so I recommend maintaining our current schedule through the end of the school year._x000a__x000a_Our current short-term goals for Sage include continuing to strengthen his understanding of exponential and logarithmic models, improving accuracy and building familiarity with his graphing calculator through the use of the TI-84 emulator, and completing and submitting his overdue history assignments. The overall goal remains to build confidence and mastery in advanced algebra topics while keeping up with school responsibilities across subjects. _x000a__x000a__x000a_Please let me know if you have any questions or if there are any adjustments you would like to make to our plan. Iâ€™m happy to schedule a time to talk by phone if that would be helpful. I look forward to supporting Sage in his continued academic journey._x000a__x000a__x000a_Best regards,â€¨_x000a__x000a_Nicholas U._x000a_nicholas.ulfik@revolutionprep.com_x000a_+19712582791_x000a__x000a__x000a_PS:   We will be updating our tutoring rates on April 18, 2026. To help you get ahead and secure our current pricing for your future tutoring needs, I highly recommend connecting with your advisor toÂ purchaseÂ additionalÂ hours before the change takes place."/>
    <n v="5"/>
  </r>
  <r>
    <n v="11012085"/>
    <d v="2026-03-28T00:00:00"/>
    <x v="84"/>
    <s v="Team Cross"/>
    <n v="91819"/>
    <s v="Arhaan Saini"/>
    <s v="Dear Geeta,_x000a__x000a_I hope you are having a great week! I wanted to share an update on Arhaanâ€™s progress and outline our plan moving forward._x000a__x000a_Over our recent sessions, Arhaan has been working on both SAT reading comprehension and advanced math concepts. In reading, we focused on analyzing passages with an emphasis on text structure and authorâ€™s purpose questions. Using the ICARE strategy, Arhaan practiced identifying question types, eliminating answer choices, and explaining his thinking more formally. He has made clear progress in recognizing the purpose and structure of texts, though he sometimes needs extra support with specific or more nuanced questions._x000a__x000a_In math sessions, Arhaan reviewed homework on nonlinear equations and practiced using Desmos as a visual tool to better understand solutions. We worked through topics including Taylor polynomials, series, systems of equations, slopes, and graphical solutions. Arhaan showed a strong grasp of functions and successfully identified when equations have one or two solutions. Some confusion around setup and Desmos loading issues came up, but these were addressed during the session, and his understanding improved as a result._x000a__x000a_Arhaan has been receptive to feedback in both subjects and benefits from slowing down his setup process, writing brief summaries of his reasoning, and refining algebraic steps to increase accuracy and confidence._x000a__x000a_Our current short-term goals for Arhaan include:_x000a__x000a_*   Strengthening accuracy and confidence with text structure and purpose questions_x000a_*   Applying the ICO strategy consistently and formalizing written responses_x000a_*   Improving clarity and setup when solving nonlinear equations and graphing_x000a__x000a_Our long-term goals are:_x000a__x000a_*   Developing strong, independent reading analysis skills_x000a_*   Building confidence in explaining reasoning clearly in both reading and math_x000a_*   Increasing consistency and accuracy on practice tests and advanced problem sets_x000a__x000a_Moving forward, I will continue providing more advanced reading passages and targeted math practice, including additional work with Desmos to reinforce graphical understanding. Arhaan will continue practicing assigned reading questions, complete nonlinear equation practice problems, and take his planned practice test in the next two weeks. I will review his performance to guide upcoming sessions and follow up on scheduling as needed._x000a__x000a_Based on Arhaanâ€™s progress, I recommend continuing with a consistent weekly tutoring schedule to support steady improvement in both areas. Please reach out with some times that work for Arhaan so we can continue meeting regularly. _x000a__x000a_Please let me know if you have any questions or if there are any adjustments you would like to make to our plan. Iâ€™m happy to schedule a time to talk by phone if that would be helpful. I look forward to continuing to support Arhaanâ€™s progress._x000a__x000a_Best regards, _x000a_Rehan Z._x000a_rehan.zaib@revolutionprep.com_x000a_+17328105782"/>
    <n v="3"/>
  </r>
  <r>
    <n v="11012092"/>
    <d v="2026-03-28T00:00:00"/>
    <x v="0"/>
    <s v="Team Haase-Alvey"/>
    <n v="69984"/>
    <s v="Zachary Larson"/>
    <s v="Hi Zachary and Aimee,_x000a__x000a__x000a_I hope you are having a great spring season. Itâ€™s been great working with you and Zach over the past couple of months. I wanted to touch base to share some of the progress weâ€™ve made so far and share my thoughts on the plan moving forward._x000a__x000a_I have seen significant improvements in Zachâ€™s mastery of special right triangle ratios (45-45-90 and 30-60-90) and his ability to apply SOH CAH TOA to solve for both side lengths and angles in trigonometry problems. He has also strengthened his understanding of inverse trigonometric functions and reciprocal trig functions, as well as improved his accuracy with calculator usage (particularly ensuring correct degree mode). _x000a__x000a_In AP World History, Zach has made strong progress in understanding complex Unit 8 concepts, including Cold War dynamics, decolonization, and the causes and effects of major revolutions. He has also improved in synthesizing information from study guides and applying strategic test-taking approaches. He has shown consistent progress in completing and reviewing study guides and preparing for upcoming assessments. This consistent improvement has been evident in his growing confidence heading into tests, his ability to explain historical concepts clearly, and his stronger accuracy in solving multi-step math problems._x000a__x000a_With the APs approaching, I think it would be a good idea to try to meet twice per week; once to dedicate solely to AP review, and the other for weekly school work as it arises.  I know Zach is busy, but it's important we start reviewing for the AP exam, as it is only about 5 weeks away._x000a__x000a_Our current short-term goals for Zach include preparing for upcoming math, chemistry, and AP World History assessments, completing all AP World History unit study guides, and continuing to strengthen trigonometry skills. The overall goal remains to achieve strong performance across his current courses while building confidence and readiness for the AP World History exam. _x000a__x000a__x000a_Please let me know if you have any questions or if there are any adjustments you would like to make to our plan. Iâ€™m happy to schedule a time to talk by phone if that would be helpful. I look forward to supporting Zach in his continued academic journey._x000a__x000a_Best regards,â€¨_x000a_Nicholas U._x000a_nicholas.ulfik@revolutionprep.com_x000a_+19712582791"/>
    <n v="3"/>
  </r>
  <r>
    <n v="11012100"/>
    <d v="2026-03-28T00:00:00"/>
    <x v="0"/>
    <s v="Team Haase-Alvey"/>
    <n v="71889"/>
    <s v="Andrew Larson"/>
    <s v="Hi Andrew and Aimee,_x000a__x000a__x000a_I hope you are having a great spring season. Itâ€™s been great working with you and Andrew over the past couple of months. I wanted to touch base to share some of the progress weâ€™ve made so far and share my thoughts on the plan moving forward._x000a__x000a_I have seen significant improvements in Andrewâ€™s ability to structure strong AP Biology FRQ responses using Claim-Evidence-Reasoning (CER), as well as his understanding of key evolution concepts such as natural selection, Hardy-Weinberg equilibrium, and speciation. He has also strengthened his ability to explain biological mechanisms clearly rather than simply defining terms, which is critical for success on free-response questions. _x000a__x000a_In AP World History, Andrew has made strong progress in organizing and synthesizing complex content, including Song Chinaâ€™s political and economic systems, the development of major world religions, and the impact of Islamic states and their intellectual contributions. He has also improved in using structured study guides to build comprehensive understanding and long-term retention of material. He has shown consistent progress in completing review packets and preparing for upcoming assessments. This consistent improvement has been evident in his increased confidence when explaining concepts, stronger written responses, and more organized approach to studying._x000a__x000a_Like with Zach, I think it is a good idea to aim for 2 one hour sessions per week: one for AP review and one for school work._x000a__x000a__x000a_Our current short-term goals for Andrew include completing remaining AP World History study guides, reviewing the â€œOrigin of Lifeâ€ topic for AP Biology, and continuing to practice FRQ responses using the CER framework. The overall goal remains to achieve strong performance on both AP exams while building confidence in handling complex, multi-step questions. _x000a__x000a_Please let me know if you have any questions or if there are any adjustments you would like to make to our plan. Iâ€™m happy to schedule a time to talk by phone if that would be helpful. I look forward to supporting Andrew in his continued academic journey._x000a__x000a_Best regards,â€¨_x000a_Nicholas U._x000a_nicholas.ulfik@revolutionprep.com_x000a_+19712582791"/>
    <n v="3"/>
  </r>
  <r>
    <n v="11012131"/>
    <d v="2026-03-28T00:00:00"/>
    <x v="85"/>
    <s v="Team Plamondon"/>
    <n v="91248"/>
    <s v="Katherine Ferencz"/>
    <s v="Dear Yelena and Katherine,_x000a__x000a__x000a_I hope you are having a great week. Itâ€™s been great working with you and Katherine over the past couple of weeks. I wanted to reach out with a quick overview of the program so far and where itâ€™s headed._x000a__x000a__x000a_Katherine and I started our program narrowing in on the topics she has the most trouble with. These included constants questions on the math section, some of the harder geometry questions, and some of the graph/chart questions that show up on the Reading and Writing section. We have since begin covering each type of question that is on the SAT, ensuring Katherine has a good approach, and trying to keep track of any small errors she makes so that she doesn't make them again. Conceptually, she has a great understanding of all the essential topics on the SAT. We just need to continue practicing and continue fixing her small errors._x000a__x000a__x000a_Based on Katherine's goal, I recommend we continue our once weekly sessions at one hour each until she takes the SAT over the summer._x000a__x000a__x000a_My current goals for Katherine are to be able to identify the most time efficient way to solve some of the harder SAT math questions and to double check her work after each step on the math section._x000a__x000a__x000a_Please let me know if you have any questions or if there are any adjustments you would like to make to our plan. Iâ€™m happy to schedule a time to talk by phone if that would be helpful. I look forward to supporting Katherine in her continued academic journey._x000a__x000a__x000a_Best regards,_x000a_Zoe S._x000a_zoe.shanley@revolutionprep.com_x000a_+16362488201"/>
    <n v="4"/>
  </r>
  <r>
    <n v="11012134"/>
    <d v="2026-03-28T00:00:00"/>
    <x v="84"/>
    <s v="Team Cross"/>
    <n v="94578"/>
    <s v="Manaswin Guggilam"/>
    <s v="Dear Sandeep,_x000a__x000a_I hope you are having a great week! It was nice meeting with you to review Manaswinâ€™s report card, and I wanted to follow up with a summary of our discussion and outline our plan moving forward._x000a__x000a_Over our recent sessions, Manaswin has been working on improving his reading comprehension and writing skills. We reviewed his report card together and identified key areas of focus, particularly writing structure, grammar, and vocabulary development. Using grade-level reading materials such as the story *Smog City*, Manaswin practiced understanding story plots, identifying themes, and summarizing key ideas._x000a__x000a_Manaswin has shown improvement in reading comprehension and demonstrated a stronger grasp of story themes when guided through discussion. He has also become more aware of the importance of capitalization rules and sentence clarity. One challenge that continues to come up is understanding unfamiliar vocabulary and maintaining focus throughout reading passages, which can affect both comprehension and writing responses._x000a__x000a_In writing, Manaswin benefits from structured support when forming sentences and explaining his ideas clearly. We discussed the importance of practicing grammar, punctuation, and phonics consistently, as these skills directly support stronger written responses._x000a__x000a_Our current short-term goals for Manaswin include:_x000a__x000a_*   Strengthening reading comprehension and identifying main ideas and themes_x000a_*   Improving writing structure, grammar, and sentence clarity_x000a_*   Expanding vocabulary through regular grade-level reading_x000a__x000a_Our long-term goals are:_x000a__x000a_*   Developing strong, independent reading comprehension skills_x000a_*   Building confidence in writing clearly structured responses_x000a_*   Increasing vocabulary knowledge to support reading and writing success_x000a__x000a_Moving forward, I will continue providing structured reading and writing practice, with an emphasis on grammar, capitalization, and sentence formation. Manaswin will be encouraged to read regularly, summarize what he reads, and practice applying grammar rules in writing. I will also prepare targeted exercises for writing structure and vocabulary development in upcoming sessions._x000a__x000a_Based on Manaswinâ€™s progress, I recommend continuing with a consistent tutoring schedule to support steady improvement in both reading and writing skills._x000a__x000a_Please let me know if you have any questions or if there are any adjustments you would like to make to our plan. Iâ€™m happy to schedule a time to talk by phone if that would be helpful. I look forward to continuing to support Manaswinâ€™s progress._x000a__x000a_Best regards,  _x000a_Rehan"/>
    <n v="3"/>
  </r>
  <r>
    <n v="11012156"/>
    <d v="2026-03-28T00:00:00"/>
    <x v="82"/>
    <s v="Team Haase-Alvey"/>
    <n v="94686"/>
    <s v="Jenna Maddox"/>
    <s v="Dear Jenna and Janice,_x000a__x000a_I hope you are having a great week so far. I wanted to take a moment to share an update on Jenna's progress over these past few weeks._x000a__x000a_I have seen significant improvements in Jennaâ€™s ability with identifying linear, exponential, quadratic, and systems word problems; using the Pythagorean Theorem and Special Right Triangles to find missing values;  using proportions to find missing values in similar triangles; using area and circumference to find missing values in circles; and applying the rules for commas, colons, dashes, semicolons, and apostrophes._x000a__x000a_In upcoming sessions, I believe it would greatly benefit Jenna to work on approaching text structure questions using the iCARE reading strategy, solving for missing side values in triangles using trigonometric ratios, and applying perimeter, area, and volume formulas to geometry questions._x000a__x000a_As you know, our goal is to have Jenna improve her test-taking abilities and see improvements in her understanding of the topics for the SAT. However, Jenna's lack of homework completion is slowing progress towards these goals. It is crucial that she comes to sessions prepared with completed assignments._x000a__x000a_To address this, I would like to discuss our plan moving forward:_x000a_Â· Preparedness: It is important for Jenna to arrive on time, with all necessary materials (e.g. completed assignments) ready, and to be free from distractions. This will maximize the effectiveness of our sessions. Please do not hesitate to contact me in case Jenna experiences any difficulties accessing the materials._x000a__x000a_Based on our discussions and Jenna's progress, I recommend continuing with our one 60 minute class per week with homework practice to be completed prior to each session. It is important to emphasize that regular completion of homework and practice tests is the best way to see score improvement._x000a__x000a_Additionally, in response to your inquiry about college essay assistance, I have reached out to your advising contact and informed them of your intention to schedule Jennaâ€™s summer camp to coincide with essay writing support._x000a__x000a_Please let me know if you have any questions or if there are any adjustments you would like to make to our plan. Iâ€™m happy to schedule a time to talk by phone if that would be helpful. I am excited to continue supporting Jenna in reaching her goals._x000a__x000a_Juan N._x000a_juan.nunez@revolutionprep.com_x000a_+17868034378"/>
    <n v="3"/>
  </r>
  <r>
    <n v="11012196"/>
    <d v="2026-03-28T00:00:00"/>
    <x v="82"/>
    <s v="Team Haase-Alvey"/>
    <n v="100685"/>
    <s v="Mangham Pippin"/>
    <s v="Dear Mangham and Trey,_x000a__x000a_I hope you are having a great week so far! I wanted to take a moment to share an update on Manghamâ€™s progress over the past few weeks._x000a__x000a_I have seen significant improvements in Manghamâ€™s ability to apply the rules of semicolons, colons, dashes, commas, and apostrophes to sentence boundary questions. He has also displayed a strong grasp towards using special right triangles to find missing values and finding the number of solutions in equations/systems of equations using substitution and the discriminant. Additionally, Mangham has shown a stronger understanding with categorizing transition words to answer transition questions, using the question stem to answer command of quantitative evidence questions, and answering verb questions by checking for subject-verb agreements and verb tense._x000a__x000a_For our upcoming sessions, I believe it would benefit Mangham to be able to substitute values in functions, interpret function graphs, and use proportional reasoning to answer questions involving circles. Additionally, Mangham should continue to work on his ability to fix misplaced modifiers._x000a__x000a_I recommend continuing with our two 60 minute classes per week. It is important to emphasize that regular completion of homework and practice tests is the best way to see score improvement._x000a__x000a_As the SAT scores are expected to be released around this time, I would be delighted to hear how Mangham performed once you have received them._x000a__x000a_Please let me know if you have any questions or if there are any adjustments you would like to make to our plan. Iâ€™m happy to schedule a time to talk by phone if that would be helpful. I am excited to continue supporting Mangham in reaching his goals and I hope Mangham enjoys his spring break! _x000a__x000a_Juan N._x000a_juan.nunez@revolutionprep.com_x000a_+17868034378"/>
    <n v="3"/>
  </r>
  <r>
    <n v="11012218"/>
    <d v="2026-03-28T00:00:00"/>
    <x v="84"/>
    <s v="Team Cross"/>
    <n v="96175"/>
    <s v="Tatiana Florido"/>
    <s v="Dear Enrique,_x000a__x000a_I hope you are having a great week! I wanted to share an update on Tatianaâ€™s progress, reflect on her recent March SAT experience, and outline how we are preparing for the upcoming May SAT._x000a__x000a_In the weeks leading up to the March SAT, Tatiana worked consistently on strengthening her reading and writing skills, with a particular focus on strategy application. We spent time reinforcing the TRAP method for grammar questions and the ICARE strategy for reading comprehension. These tools helped Tatiana approach questions more methodically and with greater confidence._x000a__x000a_Tatiana reported feeling noticeably more confident during the March SAT compared to previous experiences. She was able to recognize common question patterns, apply elimination strategies effectively, and trust her preparation. _x000a__x000a_As we shift our focus to the May SAT, our preparation will be more targeted and strategic. We will begin by reviewing her March SAT score report in detail to identify specific question types, content areas, and patterns that still need refinement. From there, we will:_x000a__x000a_*   Continue reinforcing TRAP and ICARE, with an emphasis on speed and accuracy_x000a_*   Target high-frequency grammar and reading question types where incremental gains are most likely_x000a_*   Practice timed sections to improve pacing and endurance_x000a_*   Review mistakes carefully to identify patterns rather than isolated errors_x000a_*   Strengthen consistency across medium- and higher-difficulty questions_x000a__x000a_Our goal for the May SAT is not only continued score improvement, but also ensuring Tatiana feels confident, prepared, and in control of her test-taking process._x000a__x000a_Our current short-term goals for Tatiana include:_x000a__x000a_*   Analyzing the March SAT results to guide targeted practice_x000a_*   Improving accuracy while maintaining a steady pace_x000a_*   Strengthening consistency in reading and writing sections_x000a__x000a_Our long-term goals remain:_x000a__x000a_*   Continued score growth on the SAT_x000a_*   Strong, reliable strategy application under timed conditions_x000a_*   Confidence and composure on test day_x000a__x000a_Based on Tatianaâ€™s progress and upcoming goals, I recommend continuing with a consistent tutoring schedule leading into the May SAT to maintain momentum and fine-tune strategy use._x000a__x000a_Please let me know if you have any questions or would like to discuss her March results or May preparation in more detail. Iâ€™m happy to schedule a time to talk by phone if that would be helpful. I look forward to continuing to support Tatiana as she prepares for May._x000a__x000a_Best regards, _x000a_Rehan Z._x000a_rehan.zaib@revolutionprep.com_x000a_+17328105782"/>
    <n v="2"/>
  </r>
  <r>
    <n v="11012220"/>
    <d v="2026-03-28T00:00:00"/>
    <x v="86"/>
    <s v="Team De Groot"/>
    <n v="63728"/>
    <s v="Eliza Hicks"/>
    <s v="Hi Margaret,_x000a__x000a_I hope you are having a great March so far! I wanted to quickly check in with you about Elizaâ€™s recent progress as well as a plan for moving forward._x000a__x000a_Eliza and I have been continuing to work on calculus material, focusing on the mean value theorem and applications of derivatives. It seems like she has missed a few days of school, causing her to miss a few math classes. This has put her slightly behind, but she has been working hard to catch up before her exams, and we are continuing to work on her basic understanding of derivatives! _x000a__x000a_Moving forward, I recommend that we continue to meet weekly for 60 minutes. However, she does seem to occasionally have conflicts during our session time, so please let me know if there is a better time for us to consistently meet. Being able to meet consistently will greatly impact her ability to maintain her math grade moving towards the end of the year! _x000a__x000a_I also wanted to reach out because Revolution Prep is implementing a new price increase soon. I know that Eliza and I likely have enough hours for the remainder of this school year, but let me and Christina know if you want to add any additional hours for potential college courses next year! _x000a__x000a_Please let me know if you have any questions or if there are any adjustments you would like to make to our plan. Iâ€™m happy to schedule a time to talk by phone if that would be helpful. I look forward to supporting Eliza in her continued academic journey. Christina is also available to help add hours at any time if needed! _x000a__x000a_Best regards,_x000a_Jessica P._x000a_jessica.peterson@revolutionprep.com_x000a_+17208831978"/>
    <n v="5"/>
  </r>
  <r>
    <n v="11012223"/>
    <d v="2026-03-28T00:00:00"/>
    <x v="82"/>
    <s v="Team Haase-Alvey"/>
    <n v="99625"/>
    <s v="Rigved Nehere"/>
    <s v="Dear Rigved and Vrushali,_x000a__x000a_I hope you are having a great week so far! I wanted to take a moment to share an update on Rigvedâ€™s progress over the past week._x000a__x000a_I have seen significant improvements in Rigvedâ€™s ability to apply the rules of semicolons, colons, dashes, commas, and apostrophes to sentence boundary questions. He has also displayed a strong grasp towards applying exponent rules effectively, particularly with negative exponents and simplifying expressions. When focused on quadratics, Rigved showed confidence in identifying the different forms and effectively analyzing x-intercepts and vertices. Additionally, Rigved has shown a stronger understanding with solving word problems that require linear models, systems of equations, quadratic equations, exponential equations using algebraic methods and Desmos._x000a__x000a_For any upcoming sessions, I believe it would benefit Rigved to be able to apply trigonometry ratios to find missing values in triangles and to continue using iCARE to answer Central Idea/Detail questions._x000a__x000a_I recommend scheduling one to two 90 minute classes per week. It is important to emphasize that regular completion of homework and practice tests is the best way to see score improvement. Rigved did not complete a practice exam throughout the week, which would have been especially helpful in determining his areas of opportunity.  _x000a__x000a_Please let me know if you have any questions or if there are any adjustments you would like to make to our plan. Iâ€™m happy to schedule a time to talk by phone if that would be helpful. I am excited to continue supporting Rigved in reaching his goals._x000a__x000a_Juan N._x000a_juan.nunez@revolutionprep.com_x000a_+17868034378"/>
    <n v="3"/>
  </r>
  <r>
    <n v="11012226"/>
    <d v="2026-03-28T00:00:00"/>
    <x v="87"/>
    <s v="Team Cross"/>
    <n v="82907"/>
    <s v="Eoin O'Rourke"/>
    <s v="Dear The O'Rourke Family,_x000a__x000a_I hope you're doing well! Itâ€™s been a pleasure working with you and Eoin over the past couple of months. Since itâ€™s been a little while, I wanted to touch base, share some of the progress he has made, and offer a few thoughts on our plan moving forward._x000a__x000a_Eoin has shown significant improvement in both the SAT Math and Reading sections. Weâ€™ve focused on applying strategies, annotating texts, decoding vocabulary, ensuring comprehension, and building the confidence he needs to approach SAT questions effectively. He continues to make steady progress by taking his time to understand and work through each problem thoughtfully. This growth has been evident in our sessions, your parent updates, and his noticeably increased confidence._x000a__x000a_Our most recent short-term goals included mastering advanced math concepts within the SAT Math section and continuing to strengthen his overall performance in the Reading section. Our broader objective remains to build his comprehension skills and apply targeted strategies to boost his scores in both areas._x000a__x000a_While Eoin made excellent progress toward his goals for the March 14th SAT exam, I noticed that he has 2.5 unscheduled hours remaining in his account. If he would like to retake the exam and use this time, once he receives his March SAT scores, could you please log into the system to book those two sessions? This will help ensure he keeps his regular time slot and maintains priority scheduling._x000a__x000a_If you'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â€”we can review my availability, schedule sessions by phone, or discuss other options if needed._x000a__x000a_Please donâ€™t hesitate to reach out if you have any questions or would like to adjust our plan. Iâ€™m also happy to schedule a call if that would be helpful. I look forward to continuing to support Eoin in his academic journey!_x000a__x000a_Warm regards,_x000a_Dehavion Knight_x000a__x000a__x000a_Dehavion K._x000a_dehavion.knight@revolutionprep.com_x000a_+13214437242"/>
    <n v="2"/>
  </r>
  <r>
    <n v="11012233"/>
    <d v="2026-03-28T00:00:00"/>
    <x v="87"/>
    <s v="Team Cross"/>
    <n v="83633"/>
    <s v="Trenton Noel"/>
    <s v="Dear Mrs. Mayo,_x000a__x000a_I hope you're doing well! Itâ€™s been a pleasure working with you and Trenton over the past few months. I wanted to touch base to share some of the progress he has made so far and outline my thoughts on our plan moving forward._x000a__x000a_Iâ€™ve seen significant improvement in Trentonâ€™s language arts skills. Throughout our time together, weâ€™ve focused on strengthening his vocabulary, ensuring comprehension, and identifying context clues. We have also begun incorporating math practice into our sessions. He consistently shows progress by coming prepared and putting forth his best effort, even when he isnâ€™t completely certain. This growth has been evident in his parent updates and in his noticeably increased confidence during each session._x000a__x000a_Our current short-term goals for Trenton include refining his essay writing, incorporating vocabulary more effectively, and continuing to improve his speed and accuracy in solving math problems. Our overall goal remains to develop his critical thinking skills, strengthen his ability to decode unfamiliar words, and further enhance his reading comprehension and writing abilities._x000a__x000a_Although Trenton is meeting his goals, I recommend that we continue with weekly 60-minute sessions throughout the school year. I also noticed that he currently has 1.5 unscheduled hours remaining in his account. Could you please log into the system to schedule these hours at your earliest convenience? This will help ensure he keeps his regular time slot and retains priority scheduling._x000a__x000a_If you would like to continue working together beyond those hours, you can redeem additional credits through your Bright Horizons portal. Once your credits are redeemed, you will receive an email from Revolution Prep with instructions on how to apply the hours to your account. Alternatively, feel free to contact me directly so we can review my availability, schedule sessions by phone, or discuss other options. I look forward to continuing to support Trenton in his academic journey!_x000a__x000a_Best regards,_x000a_Dehavion Knight_x000a__x000a__x000a_Dehavion K._x000a_dehavion.knight@revolutionprep.com_x000a_+13214437242"/>
    <n v="5"/>
  </r>
  <r>
    <n v="11012238"/>
    <d v="2026-03-28T00:00:00"/>
    <x v="87"/>
    <s v="Team Cross"/>
    <n v="84675"/>
    <s v="John Roddy"/>
    <s v="Dear Mrs. Roddy,_x000a__x000a_I hope you're doing well! Itâ€™s been a pleasure working with you and John over the past few months. I wanted to touch base to share some of the progress he has made so far and outline my thoughts on our plan moving forward._x000a__x000a_Iâ€™ve seen significant improvement in Johnâ€™s math skills. Throughout our time together, weâ€™ve worked on order of operations, properties of math, decimals, and more. He has consistently demonstrated effort and growthâ€”showing up, staying engaged, and putting forth his best effort even when he isnâ€™t completely certain. This progress has been evident in both parent updates and the noticeable increase in his confidence during sessions._x000a__x000a_Our current short-term goals for John include solving problems accurately in fewer steps, particularly when working with fractions (such as addition and subtraction), and remembering to double-check his work. Our overall goal remains to strengthen his comprehension and continue developing strategies that build his math skills._x000a__x000a_Although John is making great progress, I recommend continuing with our weekly 60-minute sessions throughout the school year. I also noticed that he currently has no remaining time in his account. If you would like to continue working together, you can redeem additional credits through your Bright Horizons portal. Once your credits are redeemed, youâ€™ll receive an email from Revolution Prep with instructions on how to apply the hours to your account._x000a__x000a_Please donâ€™t hesitate to reach out if you have any questions or would like to discuss any changes to the plan. Iâ€™m also happy to schedule a phone call if that would be helpful. I look forward to continuing to support John in his academic journey!_x000a__x000a_Warm regards,_x000a_Dehavion Knight_x000a__x000a__x000a_Dehavion K._x000a_dehavion.knight@revolutionprep.com_x000a_+13214437242"/>
    <n v="5"/>
  </r>
  <r>
    <n v="11012241"/>
    <d v="2026-03-28T00:00:00"/>
    <x v="87"/>
    <s v="Team Cross"/>
    <n v="97009"/>
    <s v="Justin Anderson"/>
    <s v="Dear Anderson Family,_x000a__x000a_I hope you're doing well! Itâ€™s been a pleasure working with you and Justin over the past couple of months. Since itâ€™s been a little while, I wanted to touch base to share some of the progress he has made and offer a few thoughts on our plan moving forward._x000a__x000a_Iâ€™ve seen significant improvement in Justinâ€™s language arts skills. Throughout our time together, weâ€™ve focused on strengthening his vocabulary, ensuring comprehension, and identifying context clues. We have also begun incorporating math into our sessions. He has consistently shown progress by attending sessions, staying engaged, and putting forth his best effortâ€”even when he isnâ€™t 100% certain. This growth has been evident in his parent updates and in the noticeable increase in his confidence during each session._x000a__x000a_Our current short-term goals for Justin include refining his essay writing, incorporating vocabulary more effectively, and improving his performance on literature assignments. Our overall goal remains to develop his critical thinking skills, strengthen his ability to decode unfamiliar words, and enhance his reading comprehension and writing abilities._x000a__x000a_Although Justin is meeting his goals, I recommend that we continue with weekly 60-minute sessions throughout the school year. I also noticed that he currently has 9 unscheduled hours remaining in his account. Could you please log into the system to schedule these hours at your earliest convenience? This will help ensure he keeps his regular time slot and retains priority scheduling.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Justin in his academic journey!_x000a__x000a_Best regards,_x000a_Dehavion Knight_x000a__x000a__x000a_Dehavion K._x000a_dehavion.knight@revolutionprep.com_x000a_+13214437242"/>
    <n v="4"/>
  </r>
  <r>
    <n v="11012243"/>
    <d v="2026-03-28T00:00:00"/>
    <x v="80"/>
    <s v="Team De Groot"/>
    <n v="98206"/>
    <s v="Claire Stanislaus"/>
    <s v="Hi Claire and Karine,_x000a__x000a_Claire has been doing great work this semester, so I wanted to take a brief moment to review some of her successes._x000a__x000a_Claire's Goals and Achievements_x000a__x000a_Our priority in session has been specific reading and writing strategies that are prioritized in standardized tests like the SAT, both beefing up her knowledge in different content areas and also confidence. Claire's accuracy is improving, although we are still working to translate these gains consistently into a testing environment. She knows the strategies; our focus is now to start applying them during the test sections._x000a__x000a_Recommendations for Claire Moving Forward_x000a__x000a_By concentrating on the process and breaking the work down into first step, second step, etc., Claire is able to control her work and stay on track. We are regularly working on grammar, punctuation, and transition rules that are frequently tested on the SAT. The more of these rules Claire has memorized, the more consistent her work becomes. Her homework and upcoming practice tests are emphasizing practicing these skill sets and mindfulness approaches._x000a__x000a_Meeting weekly for hour sessions has been working well for Claire. I recommend that she continue this schedule during the remaining weeks of this academic school year._x000a__x000a_Claire has been doing great! Please feel free to reach out if you have any questions!_x000a__x000a_Thanks,_x000a_Lisa_x000a__x000a_Lisa B._x000a_lisa.bartle@revolutionprep.com_x000a_+19282273668"/>
    <n v="3"/>
  </r>
  <r>
    <n v="11012245"/>
    <d v="2026-03-28T00:00:00"/>
    <x v="84"/>
    <s v="Team Cross"/>
    <n v="101615"/>
    <s v="Peter Zeitz"/>
    <s v="Dear Corazon, _x000a__x000a_I hope you are having a great week! I wanted to share an update on Peterâ€™s recent progress and highlight the great work he has been doing in our sessions._x000a__x000a_Over our recent sessions, we have been focusing on letter recognition and vowel sounds, particularly the vowels  A, E, I, O, and U.  Peter did a great job recognizing letters, especially  D and R, and showed strong effort when identifying and naming them. He demonstrated a good understanding of vowel sounds and was able to correctly recognize and produce the sounds for all five vowels._x000a__x000a_Peter was engaged during activities and responded well to repetition and practice. His confidence has been growing as he becomes more familiar with letter names and sounds, which is an important foundation for early reading skills._x000a__x000a_Our current short-term goals for Peter include:_x000a__x000a_*   Continuing to strengthen recognition of uppercase and lowercase letters_x000a_*   Reinforcing vowel sounds and beginning to connect them to simple words_x000a_*   Building confidence through consistent practice and repetition_x000a__x000a_Our long-term goals are:_x000a__x000a_*   Developing strong phonics foundations_x000a_*   Increasing letterâ€“sound fluency_x000a_* reviewing digraphs and increase fluency in pronouncing words_x000a__x000a_Moving forward, we will continue practicing vowel sounds, reviewing consonant letters, and incorporating fun, interactive activities to reinforce learning. I will gradually introduce blending sounds as Peter becomes more confident with letter recognition as he is struggling with it._x000a__x000a_Based on Peterâ€™s progress, I recommend continuing with consistent sessions to help reinforce these foundational skills and support steady growth._x000a__x000a_Please let me know if you have any questions or if there are any specific areas youâ€™d like me to focus on. Iâ€™m happy to schedule a time to talk by phone if that would be helpful. I look forward to continuing to support Peterâ€™s learning._x000a__x000a_Best regards,  _x000a_Rehan Z._x000a_rehan.zaib@revolutionprep.com_x000a_+17328105782"/>
    <n v="2"/>
  </r>
  <r>
    <n v="11012249"/>
    <d v="2026-03-28T00:00:00"/>
    <x v="87"/>
    <s v="Team Cross"/>
    <n v="97008"/>
    <s v="Je'vis Anderson"/>
    <s v="Dear Anderson Family,_x000a__x000a_I hope you're doing well! Itâ€™s been a pleasure working with you and Jeâ€™vis over the past couple of months. Since itâ€™s been a little while, I wanted to touch base to share some of the progress he has made and offer a few thoughts on our plan moving forward._x000a__x000a_Iâ€™ve seen significant improvement in Jeâ€™visâ€™s language arts skills. Throughout our time together, weâ€™ve focused on strengthening his vocabulary, ensuring comprehension, and identifying context clues. He has consistently shown progress by attending sessions, staying engaged, and putting forth his best effortâ€”even when he isnâ€™t completely certain. This growth has been evident in his parent updates and in the noticeable increase in his confidence during each session._x000a__x000a_Our current short-term goals for Jeâ€™vis include refining his essay writing, incorporating vocabulary more effectively, and improving his performance on literature assignments. Our overall goal remains to develop his critical thinking skills, strengthen his ability to decode unfamiliar words, and enhance his reading comprehension and writing abilities._x000a__x000a_Although Jeâ€™vis is meeting his goals, I recommend that we continue with weekly 60-minute sessions throughout the school year. I also noticed that he currently has 12 unscheduled hours remaining in his account. Could you please log into the system to schedule these hours at your earliest convenience? This will help ensure he keeps his regular time slot and retains priority scheduling.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Jeâ€™vis in his academic journey!_x000a__x000a_Best regards,_x000a_Dehavion Knight_x000a__x000a__x000a_Dehavion K._x000a_dehavion.knight@revolutionprep.com_x000a_+13214437242"/>
    <n v="4"/>
  </r>
  <r>
    <n v="11012252"/>
    <d v="2026-03-28T00:00:00"/>
    <x v="32"/>
    <s v="Team De Groot"/>
    <n v="99675"/>
    <s v="Madeline Chen"/>
    <s v="Dear Phuong,_x000a__x000a_I hope you're having a good week. I wanted to share a progress update on Madeline and outline some thoughts on how we can best support her moving forward in AP Precalculus._x000a__x000a_Over the past several sessions, I've seen strong progress in Madeline's understanding of key topics, particularly logarithmic functions and introductory parametric equations. In our sessions, she is able to work through problems accurately, explain her reasoning clearly, and make meaningful connections between concepts. This level of understanding is a great sign and shows that she is capable of mastering the material._x000a__x000a_At the same time, I understand that her current grade in the class is around a D. Based on my work with Madeline, this seems less like a gap in ability and more a gap in consistency and transferâ€”that is, applying what she understands during our sessions to her classwork, assessments, and independent practice. This is a common challenge in rigorous courses like AP Precalculus, especially when new concepts are introduced quickly._x000a__x000a_Given Madeline's goals and current performance, I strongly recommend continuing with consistent tutoring at a rate of 1â€“2 hours per week through at least until the end of the academic year, and perhaps into the summer to keep her IB engagement strong. Regular sessions will allow us to reinforce concepts, build consistency, and focus on applying her understanding in a way that translates directly to improved performance in class._x000a__x000a_In the short term, our goals will be to strengthen Madeline's fluency with logarithmic and parametric concepts and to focus on applying these skills across different problem types and assessments. The broader goal is to bring her course grade up while also building confidence and independence in her problem-solving._x000a__x000a_Additionally, as Madeline continues progressing in math, we can also begin incorporating SAT prep when appropriate. Many of the skills we're working on (algebraic reasoning, function analysis, and problem-solving) transfer directly to the SAT, so this can be a natural extension of our work together._x000a__x000a_If you'd like to continue working together toward these goals, you can redeem additional credits through your Bright Horizons portal. After redeeming the credits, you'll receive an email from Revolution Prep with instructions for adding the hours to Madeline's account._x000a__x000a_Important: I wanted to share a quick update regarding scheduling. Due to a recent platform change, Bright Horizons families are potentially unable to book sessions directly with me. Though this may change, I will now be coordinating and scheduling sessions on my end. I'll ensure we continue meeting at consistent times that work well for your schedule, and I'm happy to adjust as needed. Just let me know your availability or any changes, and I'll take care of the rest._x000a__x000a_Please feel free to reach out if you have any questions or would like to talk through Madeline's progress in more detail. I'd be happy to schedule a time to connect. I've really enjoyed working with Madeline and would be glad to continue supporting her._x000a__x000a_Best regards,_x000a_Zach_x000a__x000a_Zach M._x000a_zach.mcfatridge@revolutionprep.com_x000a_+17572987511"/>
    <n v="5"/>
  </r>
  <r>
    <n v="11012254"/>
    <d v="2026-03-28T00:00:00"/>
    <x v="87"/>
    <s v="Team Cross"/>
    <n v="86369"/>
    <s v="Arianna Amador"/>
    <s v="Dear Mrs. Amador,_x000a__x000a_I hope you're doing well! Itâ€™s been a pleasure working with you and Arianna over the past few months. I wanted to touch base to share some of the progress she has made so far and outline my thoughts on our plan moving forward._x000a__x000a_Iâ€™ve seen significant improvement in Ariannaâ€™s reading and math skills. Throughout our time together, weâ€™ve worked on composing numbers using models, adding three-digit numbers, broadening her vocabulary, and counting coins. She has consistently demonstrated growth by showing up, staying engaged, and putting forth her best effortâ€”even when she isnâ€™t completely certain. This progress has been evident in her parent updates and in the noticeable increase in her confidence during each session._x000a__x000a_Our current short-term goals for Arianna include broadening her vocabulary and improving her spelling. Our overall goal remains to strengthen her comprehension and continue developing strategies that will enhance both her math and reading skills._x000a__x000a_Although Arianna is meeting her goals, I recommend that we continue with weekly 60-minute sessions throughout the school year. I also noticed that she currently has 8 unscheduled hours remaining in her account. Could you please log into the system to schedule these hours at your earliest convenience? This will help ensure she keeps her regular time slot and retains priority scheduling._x000a__x000a_If you woul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I look forward to continuing to support Arianna in her academic journey!_x000a__x000a_Warm regards,_x000a_Dehavion Knight_x000a__x000a__x000a_Dehavion K._x000a_dehavion.knight@revolutionprep.com_x000a_+13214437242"/>
    <n v="5"/>
  </r>
  <r>
    <n v="11012260"/>
    <d v="2026-03-28T00:00:00"/>
    <x v="87"/>
    <s v="Team Cross"/>
    <n v="87814"/>
    <s v="Jacob Whitehead"/>
    <s v="Dear Mrs. Whitehead,_x000a__x000a_I hope you're doing well! Itâ€™s been a pleasure working with you and Jacob over the past few months. I wanted to touch base to share some of the progress he has made so far and outline my thoughts on our plan moving forward._x000a__x000a_Iâ€™ve seen significant improvement in Jacobâ€™s language arts skills. Throughout our time together, weâ€™ve focused on strengthening his vocabulary, ensuring comprehension, and identifying context clues. We have also begun incorporating math into our sessions. He has consistently shown progress by attending sessions, staying engaged, and putting forth his best effortâ€”even when he isnâ€™t completely certain. This growth has been evident in his parent updates and in the noticeable increase in his confidence during each session._x000a__x000a_Our current short-term goals for Jacob include refining his essay writing, incorporating vocabulary more effectively, and continuing to improve his speed and accuracy in solving math problems. Our overall goal remains to develop his critical thinking skills, strengthen his ability to decode unfamiliar words, and enhance his reading comprehension and writing abilities._x000a__x000a_Although Jacob is meeting his goals, I recommend that we continue with weekly 60-minute sessions throughout the school year. I also noticed that he currently has 4 unscheduled hours remaining in his account. Could you please log into the system to schedule these hours at your earliest convenience? This will help ensure he keeps his regular time slot and retains priority scheduling._x000a__x000a_If you woul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I look forward to continuing to support Jacob in his academic journey!_x000a__x000a_Best regards, _x000a_Dehavion Knight _x000a__x000a__x000a_Dehavion K._x000a_dehavion.knight@revolutionprep.com_x000a_+13214437242"/>
    <n v="5"/>
  </r>
  <r>
    <n v="11012264"/>
    <d v="2026-03-28T00:00:00"/>
    <x v="87"/>
    <s v="Team Cross"/>
    <n v="89434"/>
    <s v="Celina Belen MagaÃ±a"/>
    <s v="Dear Mrs. Nepomuceno,_x000a__x000a_I hope you're doing well! Itâ€™s been a pleasure working with you and Celina over the past couple of months. Since itâ€™s been a little while, I wanted to touch base to share some of the progress she has made and offer a few thoughts on our plan moving forward._x000a__x000a_Iâ€™ve seen significant improvement in Celinaâ€™s math skills. Throughout our time together, weâ€™ve worked on adding, subtracting, comparing, and multiplying fractions, strengthening her multiplication skills, and simplifying expressions when possible. She has consistently shown progress by attending sessions and putting forth her best effortâ€”even when she isnâ€™t completely certain. This growth has been evident in her parent updates and in the noticeable increase in her confidence during each session._x000a__x000a_Our current short-term goal for Celina is to reach accurate answers using more efficient steps and to consistently double-check her work, particularly when solving equations. More broadly, our focus remains on building her overall comprehension and equipping her with strategies to enhance her math skills._x000a__x000a_Although Celina is meeting her goals, I recommend that we continue with weekly 60-minute sessions throughout the school year. I also noticed that she currently has unscheduled hours remaining in her account. Could you please log into the system to schedule these hours at your earliest convenience? This will help ensure she keeps her regular time slot and retains priority scheduling._x000a__x000a_If you would like to continue working together beyond those hours,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Celina in her academic journey!_x000a__x000a_Best regards,_x000a_Dehavion Knight_x000a__x000a__x000a_Dehavion K._x000a_dehavion.knight@revolutionprep.com_x000a_+13214437242"/>
    <n v="5"/>
  </r>
  <r>
    <n v="11012267"/>
    <d v="2026-03-28T00:00:00"/>
    <x v="87"/>
    <s v="Team Cross"/>
    <n v="94020"/>
    <s v="Simmony Gordon"/>
    <s v="Dear Mrs. Gordon,_x000a__x000a_I hope you're doing well! Itâ€™s been a pleasure working with you and Simmony over the past few months. I wanted to touch base to share some of the progress she has made so far and outline my thoughts on our plan moving forward._x000a__x000a_Iâ€™ve seen significant improvement in Simmonyâ€™s language arts skills. Throughout our time together, weâ€™ve focused on strengthening her vocabulary, ensuring comprehension, and identifying context clues. We have also begun incorporating math into our sessions. She has consistently shown progress by attending sessions and putting forth her best effortâ€”even when she isnâ€™t completely certain. This growth has been evident in her parent updates and in the noticeable increase in her confidence during each session._x000a__x000a_Our current short-term goals for Simmony include refining her essay writing, incorporating vocabulary more effectively, and continuing to improve her speed and accuracy in solving math problems. Our overall goal remains to develop her critical thinking skills, strengthen her ability to decode unfamiliar words, and enhance her reading comprehension and writing abilities._x000a__x000a_Although Simmony is meeting her goals, I recommend that we continue with weekly 60-minute sessions throughout the school year. I also noticed that she currently has 1 unscheduled hour remaining in her account. Could you please log into the system to schedule this hour at your earliest convenience? This will help ensure she keeps her regular time slot and retains priority scheduling._x000a__x000a_If you would like to continue working together beyond that hour,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 I look forward to continuing to support Simmony in her academic journey!_x000a__x000a_Best regards,_x000a_Dehavion Knight_x000a__x000a__x000a_Dehavion K._x000a_dehavion.knight@revolutionprep.com_x000a_+13214437242"/>
    <n v="5"/>
  </r>
  <r>
    <n v="11012269"/>
    <d v="2026-03-28T00:00:00"/>
    <x v="87"/>
    <s v="Team Cross"/>
    <n v="96964"/>
    <s v="Brayden Williams"/>
    <s v="Dear Mrs. Williams,_x000a__x000a_I hope you're doing well! Itâ€™s been a pleasure working with you and Brayden over the past couple of months. Since itâ€™s been a little while, I wanted to touch base to share some of the progress he has made and offer a few thoughts on our plan moving forward._x000a__x000a_Iâ€™ve seen significant improvement in Braydenâ€™s language arts skills. Throughout our time together, weâ€™ve focused on strengthening his vocabulary, ensuring comprehension, and highlighting context clues. He has consistently shown progress by attending sessions and putting forth his best effortâ€”even when he isnâ€™t completely certain. This growth has been evident in his parent updates and in the noticeable increase in his confidence during each session._x000a__x000a_Our current short-term goals for Brayden include refining his essay writing, incorporating vocabulary more effectively, and improving his performance on literature assignments. The overall goal remains to develop his critical thinking skills, strengthen his ability to decode words, and enhance his reading comprehension and writing abilities._x000a__x000a_Although Brayden is meeting his goals, I recommend that we continue with weekly 60-minute sessions throughout the school year. I also noticed that he currently has an unscheduled hour remaining in his account. Could you please log into the system to schedule this hour at your earliest convenience? This will help ensure he keeps his regular time slot and retains priority scheduling._x000a__x000a_If you would like to continue working together beyond that hour,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Brayden in his academic journey!_x000a__x000a_Best regards,_x000a_Dehavion Knight_x000a__x000a__x000a_Dehavion K._x000a_dehavion.knight@revolutionprep.com_x000a_+13214437242"/>
    <n v="5"/>
  </r>
  <r>
    <n v="11012272"/>
    <d v="2026-03-28T00:00:00"/>
    <x v="87"/>
    <s v="Team Cross"/>
    <n v="98045"/>
    <s v="Sabrina Weiler"/>
    <s v="Dear Weiler Family,_x000a__x000a_I hope you're doing well! Itâ€™s been a pleasure working with you and Sabrina over the past few months. I wanted to touch base to share some of the progress she has made so far and outline my thoughts on the plan moving forward._x000a__x000a_Iâ€™ve noticed great improvement in Sabrinaâ€™s AP Biology skills. Over our sessions, weâ€™ve covered topics such as biomolecules, cellular respiration, photosynthesis, and strengthened her note-taking skills. She has consistently demonstrated growth by attending sessions, staying engaged, and putting forth her best effortâ€”even when she wasnâ€™t completely certain. This progress has been evident in parent updates and in the noticeable increase in her confidence during each session._x000a__x000a_Our current short-term goal for Sabrina is to prepare her for her next exam and work to increase and maintain her grade. The overall goal remains to help her comprehend, retain, and apply AP Biology concepts throughout the school year and as she prepares for her end-of-year exam._x000a__x000a_Although Sabrina is making great progress, I recommend continuing with weekly 60-minute sessions throughout the school year. I also noticed that she currently has 1 unscheduled hour in her account. Could you please log into the system to schedule this hour at your earliest convenience? This will help ensure she keeps her regular time slot and retains priority scheduling._x000a__x000a_If you would like to continue working together beyond this hour, you can redeem additional credits through your Bright Horizons portal. Once your credits are redeemed, youâ€™ll receive an email from Revolution Prep with instructions on how to apply the hours to your account. Alternatively, feel free to contact me directly so we can review my availability and schedule sessions by phone._x000a__x000a_Please let me know if you have any questions or if there are any adjustments you would like to make to our plan. Iâ€™m happy to schedule a time to talk by phone if that would be helpful. I look forward to continuing to support Sabrina in her academic journey!_x000a__x000a_Best regards,_x000a_Dehavion Knight_x000a__x000a__x000a_Dehavion K._x000a_dehavion.knight@revolutionprep.com_x000a_+13214437242"/>
    <n v="5"/>
  </r>
  <r>
    <n v="11012275"/>
    <d v="2026-03-28T00:00:00"/>
    <x v="84"/>
    <s v="Team Cross"/>
    <n v="99232"/>
    <s v="Alejandra Sarmiento"/>
    <s v="Dear Monica,_x000a__x000a_I hope you are having a great week! I wanted to share an update on Alejandraâ€™s progress and highlight the strong work she has been doing in our recent sessions._x000a__x000a_Over our recent sessions, Alejandra has been focusing on strengthening her Algebra 2 skills, particularly simplifying radical expressions and solving for variables by manipulating algebraic equations. She has made steady progress in breaking down multi-step problems and understanding how changes to an equation affect the solution._x000a__x000a_Alejandra has shown increased confidence when approaching algebraic problems and is becoming more comfortable explaining her reasoning as she works. She has been open to trying new strategies and asks thoughtful questions when concepts feel unclear, which has helped reinforce her understanding. Her enthusiasm and positive attitude during sessions have been especially noticeable and play a big role in her continued improvement._x000a__x000a_Our current short-term goals for Alejandra include:_x000a__x000a_*   Improving accuracy and efficiency when simplifying radical expressions_x000a_*   Strengthening algebraic manipulation skills when solving for variables_x000a_*   Continuing to build confidence with Algebra 2 concepts_x000a__x000a_Our long-term goals are:_x000a__x000a_*   Developing consistent problem-solving strategies_x000a_*   Increasing confidence and independence in Algebra 2_x000a_*   Maintaining a positive and engaged approach to challenging material_x000a__x000a_Moving forward, I will continue providing structured practice with radicals and algebraic expressions while gradually increasing problem complexity. We will also continue working on confidence-building by reinforcing successful strategies and reviewing mistakes constructively._x000a__x000a_Based on Alejandraâ€™s progress, I recommend continuing with her current tutoring schedule to support consistent growth and confidence._x000a__x000a_Please let me know if you have any questions or if you would like to discuss Alejandraâ€™s progress in more detail. Iâ€™m happy to schedule a time to talk by phone if that would be helpful. I look forward to continuing to support her learning._x000a__x000a_Best regards,  _x000a_Rehan Z._x000a_rehan.zaib@revolutionprep.com_x000a_+17328105782"/>
    <n v="2"/>
  </r>
  <r>
    <n v="11012277"/>
    <d v="2026-03-28T00:00:00"/>
    <x v="87"/>
    <s v="Team Cross"/>
    <n v="98173"/>
    <s v="Emma Johnson"/>
    <s v="Dear Mrs. Johnson,_x000a__x000a_I hope you're doing well! Itâ€™s been a pleasure working with you and Emma over the past few months. I wanted to touch base to share some of the progress she has made so far and outline my thoughts on the plan moving forward._x000a__x000a_Iâ€™ve noticed great improvement in Emmaâ€™s Biology skills. Over our sessions, weâ€™ve covered topics such as biomolecules, cellular respiration, photosynthesis, and strengthened her note-taking skills. She has consistently demonstrated growth by attending sessions, staying engaged, and putting forth her best effortâ€”even when she wasnâ€™t completely certain. This progress has been evident in parent updates and in the noticeable increase in her confidence during each session._x000a__x000a_Our current short-term goal for Emma is to strengthen her understanding of mitosis and work to raise her grade. The overall goal remains to help her comprehend, retain, and apply Biology concepts throughout the school year and as she prepares for her end-of-year exam._x000a__x000a_Although Emma is making great progress, I recommend continuing with weekly 60-minute sessions throughout the school year. I also noticed that she currently has 30 unscheduled minutes in her account. If you would like to continue working together toward these goals, you can redeem additional credits through your Bright Horizons portal. Once your credits are redeemed, youâ€™ll receive an email from Revolution Prep with instructions to add the hours to your account._x000a__x000a_Please donâ€™t hesitate to reach out if you have any questions or would like to adjust our plan. Iâ€™d also be happy to schedule a quick phone call to discuss things further if that would be helpful. I look forward to continuing to support Emma in her academic journey!_x000a__x000a_Best regards,_x000a_Dehavion Knight _x000a__x000a__x000a_Dehavion K._x000a_dehavion.knight@revolutionprep.com_x000a_+13214437242"/>
    <n v="5"/>
  </r>
  <r>
    <n v="11012288"/>
    <d v="2026-03-28T00:00:00"/>
    <x v="87"/>
    <s v="Team Cross"/>
    <n v="98303"/>
    <s v="Ariyah Lewis"/>
    <s v="Dear Mrs. Lewis,_x000a__x000a_I hope you're doing well! Itâ€™s been a pleasure working with you and Ariyah over the past few months. I wanted to touch base to share some of the progress she has made so far and outline my thoughts on the plan moving forward._x000a__x000a_Iâ€™ve seen significant improvement in Ariyahâ€™s language arts skills. Throughout our time together, weâ€™ve worked on letter blends, character traits, cause-and-effect, making inferences, context clues, and vocabulary. She has consistently shown progress by attending sessions and putting forth her best effortâ€”even when she wasnâ€™t completely certain. This growth has been evident in her parent updates and in the noticeable increase in her confidence with each session._x000a__x000a_Our current short-term goals for Ariyah include broadening her vocabulary and perfecting her spelling. The overall goal remains to develop her critical thinking skills, strengthen her ability to decode words, and enhance her reading comprehension._x000a__x000a_Although Ariyah is meeting her goals, I recommend continuing with two 60-minute sessions per week throughout the school year. I also noticed that she currently has 30 unscheduled minutes in her account. Could you please log into the system to schedule this time at your earliest convenience? This will help ensure she keeps her regular time slot and retains priority scheduling. Alternatively, feel free to contact me directly so we can review my availability and schedule the session by phone._x000a__x000a_Please let me know if you have any questions or if there are any adjustments you would like to make to our plan. Iâ€™m happy to schedule a time to talk by phone if that would be helpful. I look forward to continuing to support Ariyah in her academic journey!_x000a__x000a_Best regards,_x000a_Dehavion Knight_x000a__x000a__x000a_Dehavion K._x000a_dehavion.knight@revolutionprep.com_x000a_+13214437242"/>
    <n v="4"/>
  </r>
  <r>
    <n v="11012289"/>
    <d v="2026-03-28T00:00:00"/>
    <x v="32"/>
    <s v="Team De Groot"/>
    <n v="96058"/>
    <s v="Matthew Kotlyar"/>
    <s v="Dear Julya,_x000a__x000a_I hope you're having a good week. I wanted to reach out to share an update on Matthew's progress in Geometry and outline a plan to support him moving forward._x000a__x000a_Over our recent sessions, I have seen some positive signs in Matthew's understanding of key concepts when we work through them together. In particular, he has shown improvement in retaining certain concepts throughout the year, and he is able to complete problems more effectively when guided step by step._x000a__x000a_At the same time, Matthew is currently at risk of not passing his Geometry class. Based on what I've seen, the main factors contributing to this are difficulty consistently completing homework and challenges translating what we do in session into independent performance on quizzes and tests. As a result, while there is progress in understanding, it is not yet consistently reflected in his grades._x000a__x000a_Given Matthew's current standing, I strongly recommend we meet for at least one 60-minute session per week consistently through the end of the academic year. This level of consistency is important to reinforce key concepts, build problem-solving habits, and help ensure that he is keeping up with current class material._x000a__x000a_In the short term, our goals are to (1) improve consistency with homework completion, (2) strengthen his ability to work through problems independently, and (3) focus on the most essential Geometry topics that are likely to appear on upcoming assessments. The overall goal is to bring his performance to a passing level and build enough confidence and skill to maintain that progress._x000a__x000a_At the moment, I do not see additional sessions scheduled, so I would recommend confirming a consistent weekly time as soon as possible to avoid gaps in support._x000a__x000a_If you'd like to continue working together toward these goals, you can redeem additional credits through your Bright Horizons portal. After you redeem the credits, you'll receive an email from Revolution Prep with instructions for adding the hours to Matthew's account._x000a__x000a_Please feel free to reach out if you'd like to discuss this in more detail or if it would be helpful to talk through a plan by phone. I'm happy to coordinate on scheduling and next steps, and I want to make sure we're giving Matthew the support he needs at this point in the year._x000a__x000a_Best regards,_x000a_Zach_x000a__x000a_Zach M._x000a_zach.mcfatridge@revolutionprep.com_x000a_+17572987511"/>
    <n v="5"/>
  </r>
  <r>
    <n v="11012292"/>
    <d v="2026-03-28T00:00:00"/>
    <x v="87"/>
    <s v="Team Cross"/>
    <n v="99211"/>
    <s v="Elliott DeBatt"/>
    <s v="Dear Mrs. DeBatt,_x000a__x000a_I hope you're doing well! Itâ€™s been a pleasure working with you and Elliot over the past few months. I wanted to touch base to share some of the progress he has made so far and outline my thoughts on the plan moving forward._x000a_Iâ€™ve seen significant improvement in Elliotâ€™s language arts skills. Throughout our time together, weâ€™ve worked on letter blends, character traits, cause-and-effect, making inferences, context clues, and vocabulary. He has consistently shown progress by attending sessions and putting forth his best effortâ€”even when he wasnâ€™t completely certain. This growth has been evident in his parent updates and in the noticeable increase in his confidence with each session._x000a__x000a_Our current short-term goals for Elliot include broadening his vocabulary and perfecting his spelling. The overall goal remains to develop his critical thinking skills, strengthen his ability to decode words, and enhance his reading comprehension._x000a__x000a_Although Elliot is meeting his goals, I recommend continuing with 60-minute sessions per week throughout the school year. I also noticed that he currently has 1 remaining hour in his account. If you would like to continue working together beyond this hour, you can redeem additional credits through your Bright Horizons portal. Once your credits are redeemed, youâ€™ll receive an email from Revolution Prep with instructions to apply the hours to his account. Alternatively, feel free to contact me directly so we can review my availability and schedule the sessions by phone._x000a__x000a_Please let me know if you have any questions or if there are any adjustments you would like to make to our plan. Iâ€™m happy to schedule a time to talk by phone if that would be helpful. I look forward to continuing to support Elliot in his academic journey!_x000a__x000a_Best regards,_x000a_Dehavion Knight_x000a__x000a__x000a_Dehavion K._x000a_dehavion.knight@revolutionprep.com_x000a_+13214437242"/>
    <n v="5"/>
  </r>
  <r>
    <n v="11012301"/>
    <d v="2026-03-28T00:00:00"/>
    <x v="84"/>
    <s v="Team Cross"/>
    <n v="91931"/>
    <s v="Ethan Zhang"/>
    <s v="Dear Peneople and Ge,_x000a__x000a_I hope you are having a great week! I wanted to share an update on Ethanâ€™s progress and outline our focus moving forward._x000a__x000a_Over our recent sessions, Ethan has been working consistently on SAT practice, with particular emphasis on math and reading strategies. In math, we have focused on strengthening his understanding of geometry concepts and working with constants, and Ethan has shown steady improvement in accuracy and confidence when tackling these problems. He has become more comfortable breaking down questions step by step and checking his work thoughtfully._x000a__x000a_In reading, we have spent time building Ethanâ€™s skills with text structure and authorâ€™s purpose, using the ICARE strategy to help him analyze passages more effectively. Ethan has been practicing identifying key ideas, understanding how passages are organized, and staying focused on what each question is asking._x000a__x000a_We also worked on effective annotation strategies, including highlighting key words, marking important details, and using the â€œtitle âˆ’10â€ approach to stay grounded in the main idea of passages. These strategies have helped Ethan approach reading questions with more clarity and confidence._x000a__x000a_Our current short-term goals for Ethan include:_x000a__x000a_*   Continuing to improve consistency and accuracy in SAT math, especially geometry and constants_x000a_*   Strengthening use of the ICARE strategy for reading passages_x000a_*   Applying annotation strategies consistently to improve comprehension and focus_x000a__x000a_Our long-term goals are:_x000a__x000a_*   Building strong, reliable SAT test-taking strategies_x000a_*   Increasing confidence and efficiency under timed conditions_x000a_*   Achieving continued score improvement through targeted practice_x000a__x000a_Moving forward, I will continue providing focused SAT practice, timed sections, and strategy reinforcement in both math and reading. We will also review mistakes carefully to identify patterns and fine-tune Ethanâ€™s approach._x000a__x000a_Based on Ethanâ€™s progress, I recommend continuing with a consistent tutoring schedule to maintain momentum and support steady improvement._x000a__x000a_Please let me know if you have any questions or if you would like to discuss Ethanâ€™s progress in more detail. Iâ€™m happy to schedule a time to talk by phone if that would be helpful. I look forward to continuing to support Ethanâ€™s preparation._x000a__x000a_Best regards,  _x000a_Rehan Z._x000a_rehan.zaib@revolutionprep.com_x000a_+17328105782"/>
    <n v="2"/>
  </r>
  <r>
    <n v="11012303"/>
    <d v="2026-03-28T00:00:00"/>
    <x v="32"/>
    <s v="Team De Groot"/>
    <n v="99716"/>
    <s v="Jacob Li"/>
    <s v="Dear Team Jacob,_x000a__x000a_I hope you're having a good week. I wanted to share a progress update on Jacob and outline how I think we can best support him moving forward with his ISEE preparation._x000a__x000a_Over our recent sessions, we've been focusing primarily on vocabulary development, especially learning common word parts (prefixes, roots, and suffixes) and using them to make informed guesses about unfamiliar words. Jacob has shown improvement in breaking down longer words, and he is beginning to build a foundation for approaching new vocabulary more strategically._x000a__x000a_At the same time, I've noticed that retaining these word parts between sessions has been a challenge, and there have been moments where Jacob misremembers or doesn't fully recall previously learned material. This is very normal at this stage, but it does highlight the importance of consistent reinforcement outside of session. I've also observed that he can be hesitant to ask for help when he's unsure, which can slow down his progress since we want to make sure we're addressing confusion as it comes up._x000a__x000a_Based on Jacob's current progress and goals, I recommend continuing with one 60-minute session per week while broadening our focus to include more general ISEE preparation. This will allow us to continue building vocabulary skills while also incorporating additional areas such as reading comprehension and math to support overall test readiness._x000a__x000a_In the short term, our goals are to strengthen Jacob's retention of word parts, improve his confidence in applying them to new words, and encourage more active communication when he is unsure. Longer term, the goal is for him to approach ISEE questions with greater independence, accuracy, and confidence across sections._x000a__x000a_If you'd like to continue working together toward these goals, you can redeem additional credits through your Bright Horizons portal. After redeeming the credits, you'll receive an email from Revolution Prep with instructions for adding the hours to Jacob's account._x000a__x000a_Please feel free to reach out if you have any questions or if there's anything you've noticed at home that would be helpful for me to know. I'm also happy to schedule a quick call if you'd like to talk through the plan in more detail. I've enjoyed working with Jacob and look forward to continuing to support his progress._x000a__x000a_Best regards,_x000a_Zach_x000a__x000a_Zach M._x000a_zach.mcfatridge@revolutionprep.com_x000a_+17572987511"/>
    <n v="5"/>
  </r>
  <r>
    <n v="11012329"/>
    <d v="2026-03-28T00:00:00"/>
    <x v="88"/>
    <s v="Team Cross"/>
    <n v="93606"/>
    <s v="Gisella Herb"/>
    <s v="Dear Ali,_x000a__x000a_I hope this email finds you well. I wanted to touch base regarding Gisella's recent progress and discuss a plan moving forward._x000a__x000a_First, I have seen significant improvements in Gisella's ability to solve algebraic equations and simplify expressions. She can classify quadrilaterals and solve for x in angle measures. She has shown consistent progress in improving her Algebra skills, and this progress is commendable._x000a__x000a_However, overall, weâ€™re not seeing the grade increase I had hoped to see for Gisella over the last few months. There are many reasons this could be the case, but from my observations and previous experience, I think this is likely related to high levels of stress due to the play, gymnastics, etc, and not enough time spent on working with the variety of concepts covered in the last block. _x000a__x000a_Based on Gisellaâ€™s goals, I recommend adding 60 minutes per week for a total of two one-hour sessions until the next unit test. We will use one class each week to focus on the topic for the week, and one hour to work on the geometry section of the review packet for the exam. _x000a__x000a_As a reminder, our long-term goal is to improve Gisellaâ€™s overall math skills to prepare her for Algebra, and addressing the final exam packets is crucial for Gisella to reach this goal. To work towards that long-term goal, I would like us to prioritize the short-term goal of doubling back on the geometry unit concepts. With that in mind, I recommend we do the following: I will prepare extra content that is similar to the review packet given by Mrs. McGovern, and Gisella will work on the assigned homework each day to retain essential knowledge and skills throughout the week.  _x000a__x000a_You have 5.5 unscheduled hours that you can schedule whenever it is convenient.  _x000a__x000a_Please let me know if you have any questions or if you have any additional insights that might be helpful for me to consider in my work with Gisella. Iâ€™m happy to schedule a time to talk by phone as well. I am committed to helping Gisella work towards her long-term goals._x000a__x000a_Best regards,_x000a__x000a_Nicole Bishop_x000a_nicole.bishop@revolutionprep.com_x000a_+14343163151"/>
    <n v="4"/>
  </r>
  <r>
    <n v="11012344"/>
    <d v="2026-03-28T00:00:00"/>
    <x v="84"/>
    <s v="Team Cross"/>
    <n v="91938"/>
    <s v="Julian Zhang"/>
    <s v="Dear Peneople and Ge,_x000a__x000a_I hope you are having a great week. I wanted to share an update on Julianâ€™s progress and outline our current focus and recommendations moving forward._x000a__x000a_Over our recent sessions, Julian has been focusing on AP Language and Precalculus so he can maintain and improve his grades. Given the rigor of his current course load, we have intentionally stepped away from SAT preparation for now so he can prioritize his schoolwork and build stronger academic consistency. Julian really is striving to increase his grades to all As._x000a__x000a_In Precalculus, we have been working specifically on trigonometric functions, especially applying them within word problems. Julian has been practicing identifying the appropriate trigonometric relationships, interpreting the context of each problem, and setting up equations correctly. This work has helped strengthen his problem-solving process and overall confidence with the material._x000a__x000a_In AP Language, Julian is currently reading Macbeth. Our sessions have focused on reading comprehension, understanding key themes and characters, and staying engaged with the text. We have also worked on helping Julian organize his thoughts and respond to questions in a way that aligns with AP-level expectations._x000a__x000a_When reviewing Julianâ€™s recent SAT test scores, I noticed they have slipped somewhat. This appears to be related to inconsistent scheduling and the increased academic rigor of his classes, rather than a lack of understanding or ability. With more consistent structure and support, Julian is capable of performing at a much higher level._x000a__x000a_Our short-term goals are to help Julian stabilize and improve his grades in AP Language and Precalculus while building stronger study habits and consistency. Long-term, the goal is to return to SAT preparation once his academic foundation is steadier._x000a__x000a_I recommend that Julian continue focusing on his schoolwork while we increase the consistency and structure of tutoring sessions. By doing this now, we can help him regain momentum and put him in a strong test optimization position before the June or August SAT._x000a__x000a_Please let me know if you have any questions or would like to discuss this plan further. Iâ€™m happy to schedule a time to talk by phone if that would be helpful. I look forward to continuing to support Julian._x000a__x000a_Best regards, _x000a__x000a_Rehan Z._x000a_rehan.zaib@revolutionprep.com_x000a_+17328105782"/>
    <n v="1"/>
  </r>
  <r>
    <n v="11012363"/>
    <d v="2026-03-28T00:00:00"/>
    <x v="89"/>
    <s v="Team De Groot"/>
    <n v="87463"/>
    <s v="Dylan Martin"/>
    <s v="Good evening, Martin family! I wanted to update you on Dylan's progress._x000a__x000a_Dylan and I have covered quite a lot of biology, including inheritance, transcription and translation, and recently, mitosis and the cell cycle. Dylan has shown clear progress in all these topics! Transcription and translation are incredibly detailed, but Dylan seems to be integrating the majority of the details well! This week, we also covered some techniques related to solving quadratics and converting between the vertex form and standard form of an equation. Dylan seems to have mostly gotten the process down, but would still benefit from some practice._x000a__x000a_Dylan at times is a little difficult to engage, but he does remain participatory in each session. He has also been able and willing to clearly communicate which topics need study, but please definitely let me know if you have specific topics in mind to review._x000a__x000a_At the moment, 1-hourly session per week per topic seems to be adequate, and I don't see a need to increase that pace. Please let me know if you have any questions or concerns about our progress or plan. I am reliably available by text or email, but also by phone or Zoom if needed._x000a__x000a_Have a good weekend!_x000a__x000a_Eddie C._x000a_eddie.cayia@revolutionprep.com_x000a_+18037278636"/>
    <n v="4"/>
  </r>
  <r>
    <n v="11012380"/>
    <d v="2026-03-28T00:00:00"/>
    <x v="32"/>
    <s v="Team De Groot"/>
    <n v="100072"/>
    <s v="Kole D'Agostino"/>
    <s v="Dear Kara,_x000a__x000a_I hope you're having a good week. I wanted to share a progress update for Kole and outline the plan as we move toward his upcoming SAT._x000a__x000a_Kole's first full practice test gives us a strong starting point at a 1270 (650 Reading/Writing, 620 Math). Overall, this is a solid baseline, especially with a roughly even performance across both sections. To reach his goal of 1400, the focus now is less about general review and more about targeting specific gaps that will produce the most score movement._x000a__x000a_In Reading/Writing, Kole is performing well in areas like appling iCARE to Text Structure and Purpose and TRAP to sentence boundaries. The biggest opportunities for improvement were in text structure and purpose questions, as well as certain grammar concepts (such as modifiers and verb usage). These are high-yield areas that tend to show up consistently on the test, so improving accuracy here should translate directly to points gained._x000a__x000a_In Math, Kole shows strong ability with advanced math concepts (including nonlinear equations and exponent rules), which is a great sign. The main areas to target are linear equations, geometry (especially circles), and problem solving/data analysis topics like ratios and percentages. These are foundational question types that appear frequently, so improving consistency here will be key to increasing his math score._x000a__x000a_At this stage, our goal is to tighten accuracy on these high-yield question types while continuing to build pacing and consistency under timed conditions. With that in mind, the next step will be for Kole to take another full-length practice test after our upcoming session so we can measure how these adjustments are translating._x000a__x000a_Given Kole's goal of 1400 and the June 6 test date, I recommend continuing with at least one 60-minute sessions per week through the June SAT. This will give us enough time to (1) address the specific gaps identified in his first test, (2) build consistency through targeted practice, and (3) complete additional full-length practice tests under realistic conditions._x000a__x000a_Based on the current timeline, June is a reasonable test date, and we can use the next several weeks to prepare intentionally for that sitting. After the next practice test, I'll be able to refine our focus further and give a clearer projection of where he stands relative to his goal._x000a__x000a_In the short term, our goals are to improve accuracy in the identified high-yield areas and ensure Kole is consistently applying strategies under timed conditions. The overall goal remains reaching or approaching a 1400 through steady, targeted improvement._x000a__x000a_Additionally, I noticed that there are currently 6 hours remaining that have not yet been scheduled. I recommend getting those sessions on the calendar soon so we can maintain consistent momentum leading up to the June test._x000a__x000a_Please let me know if you have any questions or if you'd like to talk through the plan in more detail. I'm happy to schedule a call if that would be helpful. I'm looking forward to continuing to work with Kole and helping him build toward his goal._x000a__x000a_Best regards,_x000a_Zach_x000a__x000a_Zach M._x000a_zach.mcfatridge@revolutionprep.com_x000a_+17572987511"/>
    <n v="4"/>
  </r>
  <r>
    <n v="11012443"/>
    <d v="2026-03-28T00:00:00"/>
    <x v="90"/>
    <s v="Team St. Marie"/>
    <n v="97324"/>
    <s v="Nora Erdos"/>
    <s v="Dear Tina,_x000a__x000a_I hope you are having a great start to your spring. Itâ€™s been great working with you and Nora over the past couple of weeks! I wanted to touch base to share some of the progress weâ€™ve made so far, and to share my thoughts on the plan moving forward._x000a__x000a_I have seen significant improvements in Nora's handling of geometric transformations, including rotations, reflections, and translations. In particular, he has shown consistent progress in rotations, where she's been able to handle complicated problems, rotating in either direction around a fixed point. This has been reflected in her most recent session, where she was able to breeze through all of our practice material for those topics, allowing us to move on and preview topics that will be coming up in her class._x000a__x000a_Our current short-term goals for Nora include covering symmetry, including order and magnitude. The overall goal remains for her to do well in Geometry, of course. Based on Nora's progress, I recommend continuing with a pace of one hour per week going through the rest of the school yea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ora in his continued academic journey._x000a__x000a_Best regards,_x000a_John L._x000a_john.licitra@revolutionprep.com_x000a_+14144652710"/>
    <n v="5"/>
  </r>
  <r>
    <n v="11012466"/>
    <d v="2026-03-28T00:00:00"/>
    <x v="90"/>
    <s v="Team St. Marie"/>
    <n v="99673"/>
    <s v="Akshara Nataraj"/>
    <s v="Dear Nataraj,_x000a__x000a_I hope you are having a great start to your spring. Itâ€™s been great working with you and Akshara over the past couple of weeks! I wanted to touch base to share some of the progress weâ€™ve made so far, and to share my thoughts on the plan moving forward._x000a__x000a_I have seen significant improvements in Akshara's handling of statistics concepts, including hypothesis tests and confidence intervals for both means and proportions. In particular, she has shown consistent progress in performing t-tests, which she has been able to do both by hand and in her calculator. This has been reflected in our most recent session, where she was able to effectively identify when to use a t-test vs a z-test, which most students find to be a complicated task._x000a__x000a_Our current short-term goals for Akshara include covering the rest of the major statistical tests, particularly the variations on Chi Squared tests. The overall goal remains for her to do well on the AP Stats exam, of course. Based on Akshara's progress, I recommend a velocity of one hour per week going forward, with potential to ramp up before tests (including the AP test, naturally).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kshara in her continued academic journey._x000a__x000a_Best regards,_x000a_John L._x000a_john.licitra@revolutionprep.com_x000a_+14144652710"/>
    <n v="5"/>
  </r>
  <r>
    <n v="11012472"/>
    <d v="2026-03-28T00:00:00"/>
    <x v="91"/>
    <s v="Team De Groot"/>
    <n v="86543"/>
    <s v="Maddy Mogil"/>
    <s v="Dear Jill,_x000a__x000a_I hope you are having a great spring. Itâ€™s been great working with you and Maddy over the past couple of months. I wanted to reach out with a quick overview of the program so far and where itâ€™s headed._x000a__x000a_I have seen significant improvements in Maddyâ€™s SAT Reading and Writing inference skills, application of grammar strategy, and advanced SAT math problem-solving. Over the last two months, she has shown stronger reasoning on â€œ[this] most logically completes the textâ€ questions by focusing on what is directly supported by the passage, rather than outside knowledge. She has also made strong progress in identifying grammar question types and applying the TRAP method to Standard English Conventions questions, especially with apostrophes, verb tense, and sentence boundary analysis. She scored very highly on the Standard English Conventions section of the March SAT._x000a__x000a_In math, Maddy has improved in recognizing and building exponential growth and decay models, solving advanced algebra and function-based problems, and using tools like Desmos strategically to check her work and solve multi-step SAT questions more efficiently. She has shown consistent progress in strengthening SAT strategy and accuracy, as evident in her ability to explain why answer choices are incorrect, solving higher-difficulty questions with strong reasoning, and working through timed practice with increasing confidence. Specifically, we will start with working on Problem-Solving and Data Analysis questions as those are the main areas of improvement based on her March SAT results._x000a__x000a_Based on Maddyâ€™s goals, I recommend we continue with one 60-minute class per week through June 30, 2026. We will use this time to maintain momentum after her March SAT, strengthen pacing under timed conditions, and continue targeted practice in both SAT Reading &amp;amp; Writing and SAT Math. This weekly structure will give us enough time to reinforce her strongest strategies while continuing to address the question types that still take her the most time._x000a__x000a_Our current short-term goals for Maddy include improving pacing on inference and craft and structure reading questions, building faster decision-making on timed SAT Reading &amp;amp; Writing sets, and becoming more confident when starting complex word-problem and function-based math questions. The overall goal remains improving her SAT performance while increasing her confidence and consistency under timed testing conditions. Based on Maddyâ€™s progress, I recommend continuing with our one 60-minute class per week through the end of June. This plan will best set her up for success and give us the needed time to focus on timed strategy, reading comprehension, and translating multi-step math word problems into equations more efficiently._x000a__x000a_If you'd like to continue working together on achieving these goals, you can redeem more credits (as needed)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Maddy in their continued academic journey._x000a__x000a_Best regards,_x000a_Daniel E._x000a_daniel.esquivel-reynoso@revolutionprep.com_x000a_+18057085060"/>
    <n v="5"/>
  </r>
  <r>
    <n v="11012497"/>
    <d v="2026-03-28T00:00:00"/>
    <x v="77"/>
    <s v="Team Haase-Alvey"/>
    <n v="99317"/>
    <s v="Scott Durand"/>
    <s v="Dear William,_x000a__x000a_I hope this email finds you well. I wanted to touch base regarding Scott's recent progress and discuss a plan moving forward._x000a__x000a_First, I have seen significant improvements in Scott's application of punctuation rules; appropriate application of his grammar ear; application of properties of functions, especially linear and quadratic functions; confidence with math problems; ability to make connections between data presented in the science passages; reading comprehension; and use of testing strategies, such as Eliminate 3 and backsolving. He has shown consistent progress in preparing for the ACT, and this progress is commendable._x000a__x000a_However, overall, weâ€™re not seeing the score increase I had hoped to see for Scott by this point. There are many reasons this could be the case, but from my observations and previous experience, I think this is likely related to a need to complete homework more consistently, a lack of focus during our sessions, not taking tests in a focused environment, and not using the instructed strategies._x000a__x000a_Based on Scott's goals, I recommend we continue with our three 60-minute classes per week until the April ACT. I also recommend we add an additional official ACT in June. After the April ACT, I recommend we switch to two 60-minute classes per week until the June ACT. We will continue to take practice tests, practice applying iCARE and MAPS, build familiarity with Desmos to save time and access complex math problems, and continue to build confidence with ACT-style questions._x000a__x000a_As a reminder, our long-term goal is to score at least 31 on the ACT on April 15, and addressing this issue is crucial for Scott to reach this goal. To work towards that long term goal, I would like us to prioritize the short-term goal of completing the assigned practice outside of sessions to help with retention. With that in mind, I recommend we do the following: strategically assign homework that will help Scott prepare for the ACT; create a study schedule, accompanied with reminders, to aid with homework completion; and focus on the application of strategies, such as iCARE and MAPS._x000a__x000a_If you'd like to continue working together on achieving these goals, you can easily use this link to add the hours to your account today: https://my.revolutionprep.com/s/F3nBM96UlA._x000a__x000a_Please let me know if you have any questions or if you have any additional insights that might be helpful for me to consider in my work with Scott. Iâ€™m happy to schedule a time to talk by phone as well. I am committed to helping Scott work towards his long-term goals._x000a__x000a_Best regards,_x000a_Cheyanne J._x000a_cheyanne.jones@revolutionprep.com_x000a_+17193935674"/>
    <n v="5"/>
  </r>
  <r>
    <n v="11012513"/>
    <d v="2026-03-28T00:00:00"/>
    <x v="90"/>
    <s v="Team St. Marie"/>
    <n v="89073"/>
    <s v="Ivan Ling"/>
    <s v="Hi Rui,_x000a__x000a_I hope you're having a great start to your spring season. I just wanted to touch base about Ivan's progress in our recent sessions. Ivan is progressing well in his calculus course. For the past few weeks we've been covering infinite series, with a special focus on Taylor series/polynomials. Ivan has done quite well with these, seemingly getting the Taylor polynomial concept down especially well despite a lack of sleep. This is a big achievement, since Taylor polynomials are usually one of the harder things for students to get a grasp on in Calc BC._x000a__x000a_I feel it's important to call attention to Ivan's sleep issues -- this week was the third session in a row where he's shown up extremely tired. Not only is his lack of sleep impacting our sessions, it is holding him back in school as well. I do genuinely believe that he is trying his hardest in our sessions, and I recognize that a certain level of tiredness is typical for high school seniors. But Ivan's situation is beyond the norm, and it has me worried about his wellbeing. _x000a__x000a_If Ivan is having trouble sleeping regularly, or isn't feeling rested after a normal amount of sleep, I would heavily encourage him to see a doctor. Alternatively, if he's just too busy to get a full night's rest, I would seriously consider cutting back on non-essential commitments for the next few months. After AP season, his schedule should lighten up considerably. Besides impacting his grades and his test scores, this sort of thing can have a real impact on a teen's health._x000a__x000a_With regards to our sessions specifically, I'd be happy to adjust our meeting times to better accommodate his schedule. I would still recommend continuing with a pace of about one hour per week, as Ivan seems to be reasonably on top of the material despite all of this. Of course, if there's anything else I can do to help, let me know._x000a__x000a_Please let me know if you have any questions or if there are any adjustments you would like to make to our plan. Iâ€™m happy to schedule a time to talk by phone if that would be helpful. I am here to support Ivan and ensure he has the best possible chance to succeed._x000a__x000a_Best,_x000a_John L._x000a_john.licitra@revolutionprep.com_x000a_+14144652710"/>
    <n v="3"/>
  </r>
  <r>
    <n v="11012537"/>
    <d v="2026-03-28T00:00:00"/>
    <x v="92"/>
    <s v="Team St. Marie"/>
    <n v="102041"/>
    <s v="Brian Teubner"/>
    <s v="Dear Camille, _x000a__x000a_I hope youâ€™re having a wonderful week! As we get closer to Brian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_x000a__x000a_Over the past couple of months, Iâ€™ve seen meaningful growth in his application of MAPS (our math strategy) to algebraic and geometric math problems, his ability to recognize when to graph a problem versus when to solve by hand, and his ability to apply foundational material to new problems. In particular, Brian is becoming more confident and consistent with factoring and has made clear strides in interpreting word problems. Iâ€™ve also noticed steady improvement in recalling geometric formulas and theorems, especially in areas that were previously more challenging, such as angles and triangles. Their effort and willingness to apply new tools are really starting to pay off._x000a__x000a_To set Brian up for success, itâ€™s important that their practice test mirrors official testing conditions as closely as possible, including his time accommodations. A quiet environment and completing the test in one sitting will give us the most accurate data to guide our next steps._x000a_After the test, Iâ€™ll carefully review the results and debrief the experience with Brian. Iâ€™ll follow up with you in my next update with key takeaways, progress highlights, and a clear plan for what weâ€™ll focus on moving forward._x000a__x000a_Based on our discussions and Brian's progress, I recommend we continue to meet twice a week for one-hour each session. This plan will best set them up for success for the official test sitting in April and June and give us the needed time to focus on strengthening his mathematical foundations and learn various Desmos strategies for answering questions. _x000a__x000a_Please let me know if you have any questions or if there are any adjustments you would like to make to our plan. Iâ€™m happy to schedule a time to talk by phone if that would be helpful. I am excited to continue supporting Brian in reaching their goals. _x000a__x000a_Best regards, _x000a__x000a_Trevor F._x000a_trevor.ferguson@revolutionprep.com_x000a_+15592748786"/>
    <n v="3"/>
  </r>
  <r>
    <n v="11012546"/>
    <d v="2026-03-28T00:00:00"/>
    <x v="92"/>
    <s v="Team St. Marie"/>
    <n v="95595"/>
    <s v="Nishanth Bangalore"/>
    <s v="Dear Kedar, _x000a_ _x000a_I hope you are having a great Spring. Itâ€™s been great working with you and Nishanth over the past couple of months. I wanted to reach out with a quick overview of the program so far and where itâ€™s headed. _x000a__x000a_I have seen significant improvements in Nishanth's understanding of intermolecular forces, graphing logarithmic and exponential functions, solving compound interest word problems, and understanding the complexities of gas and liquid stoichiometry. _x000a_ _x000a_Our current short-term goals for Nishanth include maintain understanding of difficult concepts in Algebra II and Chemistry. The overall goal remains to achieve an A in both classes. Based on Nishanth's progress, I recommend we continue to meet one-hour a week until the end of the semester. This plan will best set them up for success and give us the needed time to review the most current concepts from class to stay on track with his Algebra II and Chemistry courses._x000a__x000a_Please let me know if you have any questions or if there are any adjustments you would like to make to our plan. Iâ€™m happy to schedule a time to talk by phone if that would be helpful. I look forward to supporting Nishanth in their continued academic journey. _x000a__x000a_Best regards, _x000a__x000a_Trevor F._x000a_trevor.ferguson@revolutionprep.com_x000a_+15592748786"/>
    <n v="4"/>
  </r>
  <r>
    <n v="11012558"/>
    <d v="2026-03-28T00:00:00"/>
    <x v="92"/>
    <s v="Team St. Marie"/>
    <n v="79553"/>
    <s v="Samantha Drabkin"/>
    <s v="Dear Avi, _x000a_ _x000a_I hope you are having a great Spring. Itâ€™s been great working with you and Sam over the past couple of months. I wanted to reach out with a quick overview of the program so far and where itâ€™s headed. _x000a__x000a_I have seen significant improvements in Sam's understanding of the connectiveness of AP Environmental Science, her understanding of the vocabulary of AP Psychology, and the use of proportions to solve similar triangle problems. _x000a__x000a_Our current short-term goals for Sam include maintaining her understanding of the concepts in Geometry, AP Psychology, and AP Environmental Science. The overall goal remains to achieve a high grade in all her classes and achieve 5s on her AP tests. Based on Sam's progress, I recommend we continue to meet one-hour a week through the AP Exams. This plan will best set them up for success and give us the needed time to focus on preparing for her AP exams and reviewing the most current concepts in geometry to stay on track with the fast pace of the course._x000a__x000a_Please let me know if you have any questions or if there are any adjustments you would like to make to our plan. Iâ€™m happy to schedule a time to talk by phone if that would be helpful. I look forward to supporting Sam in their continued academic journey. _x000a__x000a_Best regards, _x000a__x000a_Trevor F._x000a_trevor.ferguson@revolutionprep.com_x000a_+15592748786"/>
    <n v="4"/>
  </r>
  <r>
    <n v="11012562"/>
    <d v="2026-03-28T00:00:00"/>
    <x v="91"/>
    <s v="Team De Groot"/>
    <n v="59621"/>
    <s v="Leah Grenier"/>
    <s v="Dear Jacqueline,_x000a__x000a_I hope you are having a great spring. Itâ€™s been great working with you and Leah over the past couple of months. I wanted to reach out with a quick overview of the program so far and where itâ€™s headed._x000a__x000a_I have seen significant improvements in Leahâ€™s application of ACT Reading strategies, especially the iCARE strategy and passage mapping, as well as her understanding of ACT English grammar and punctuation concepts. Over the last two months, we have worked on mapping ACT Reading passages by skimming for paragraph purpose, identifying main ideas, and using the structure of the passage to return to details more efficiently. We also spent time on ACT English concepts including comma rules, sentence boundaries, transitions, tone, subject-verb agreement, pronoun usage, and punctuation such as colons and semicolons. _x000a__x000a_More recently, we shifted more heavily into ACT Math, where Leah has worked on systems of equations, consecutive integer problems, translating word problems into equations, distinguishing between linear and exponential relationships, and solving more challenging algebra- and trigonometry-based questions. She has shown consistent progress in session engagement, homework follow-through, and verbal explanation of her reasoning, and she felt encouraged by her performance on the English and Reading sections of the March ACT._x000a__x000a_Based on Leahâ€™s goals, I recommend that we continue with one 60-minute session per week through the end of June 2026, with our tutoring time now primarily focused on ACT Math. We will use these weekly sessions to build Leahâ€™s confidence with math problem-solving, strengthen her understanding of the most common ACT Math concepts, and improve her speed in identifying the type of problem she is being asked to solve._x000a__x000a_Our current short-term goals for Leah include identifying ACT Math problem types more consistently, strengthening her understanding of key formulas and concepts, and improving her ability to set up and solve algebraic, system of equations, exponential, quadratic, and trigonometry-based problems. The overall goal remains improving Leahâ€™s ACT performance, with a particular emphasis now on raising her Math score and helping her feel more confident and efficient in that section. Based on Leahâ€™s progress, I recommend continuing with this weekly tutoring plan through the end of June 2026. This plan will best set her up for success and give us the needed time to focus on targeted ACT Math review, mixed problem practice, and the pattern-recognition skills she needs in order to solve problems more quickly and accurately._x000a__x000a_You currently have more than enough hours to schedule out more sessions in May and June. Please book those times on my calendar as soon as you can because May is a high-demand time period and it might be hard to find time on my calendar otherwise. _x000a__x000a_Please let me know if you have any questions or if there are any adjustments you would like to make to our plan. Iâ€™m happy to schedule a time to talk by phone if that would be helpful. I look forward to supporting Leah in her continued academic journey._x000a__x000a_Best regards,_x000a_Daniel E._x000a_daniel.esquivel-reynoso@revolutionprep.com_x000a_+18057085060"/>
    <n v="4"/>
  </r>
  <r>
    <n v="11012564"/>
    <d v="2026-03-28T00:00:00"/>
    <x v="93"/>
    <s v="Team Haase-Alvey"/>
    <n v="99024"/>
    <s v="Ava Castillo"/>
    <s v="Hi Lisa,_x000a__x000a_I hope youâ€™re doing well!_x000a__x000a_I wanted to reach out regarding Avaâ€™s tutoring sessions. Iâ€™ve noticed that she hasnâ€™t yet attended any of the scheduled sessions, and I wanted to check in to see how I can best support getting things started._x000a__x000a_Consistent attendance is really important so we can begin making progress toward her goals, and I would love to start working with Ava as soon as possible._x000a__x000a_Based on her goals, I recommend beginning with one 60-minute session per week so we can build a strong foundation and establish a steady routine. Once we get started, we can always adjust the schedule as needed to best support her progress._x000a__x000a_If there are any scheduling conflicts or anything else getting in the way, Iâ€™m more than happy to help find a time that works better for you._x000a__x000a_Please let me know how youâ€™d like to move forward or if youâ€™d like to set up a time to connect!_x000a__x000a_Best regards,_x000a_Chelsea K._x000a_chelsea.kobea@revolutionprep.com_x000a_+18326148404"/>
    <n v="3"/>
  </r>
  <r>
    <n v="11012899"/>
    <d v="2026-03-29T00:00:00"/>
    <x v="94"/>
    <s v="Team Plamondon"/>
    <n v="91144"/>
    <s v="Nash Maheshwari"/>
    <s v="Hi Nash, Sarah, and Vinay,_x000a__x000a_I hope you are all doing well! It has truly been a pleasure working with Nash throughout this processâ€”he has been thoughtful, engaged, and consistently motivated to improve, which has made our sessions both productive and enjoyable._x000a__x000a_Now that Nash has completed the SAT, I wanted to briefly reflect on our work together. Throughout our sessions, we focused on strengthening grammar and reading strategies, refining math problem-solving using tools like Desmos, and improving overall test-taking approaches such as pacing and question interpretation. Nash made great progress in all of these areas and showed strong growth over time._x000a__x000a_I am very much looking forward to hearing how his scores turn out!_x000a_If Nash would like support with any upcoming classes, homework, or decides to take the SAT again in the future, I would be more than happy to continue working together._x000a__x000a_Thank you againâ€”it has been a pleasure working with Nash, and I hope you all have a wonderful rest of your week!_x000a__x000a_Thanks!_x000a_Cara R._x000a__x000a__x000a_Cara R._x000a_cara.mclaughlin@revolutionprep.com_x000a_+16056596774"/>
    <n v="1"/>
  </r>
  <r>
    <n v="11012902"/>
    <d v="2026-03-29T00:00:00"/>
    <x v="94"/>
    <s v="Team Plamondon"/>
    <n v="74871"/>
    <s v="Keegan Costa"/>
    <s v="Hi Keegan, Ray, and Lara,_x000a__x000a_I hope you are both doing well and that everything has been going smoothly. It has been great working with Keegan, and Kristen and I are looking forward to continuing to support him as we move into more focused test preparation. He brings strong engagement and a solid conceptual foundation to our sessions, which gives us a great starting point as we refine strategy and build toward his testing goals._x000a__x000a_Keegan currently has 6.5 hours remaining in his tutoring bank, all of which are unscheduled. He is currently working with both Kristen and myself, and we are aligned in supporting him as he prepares for either the SAT or ACT. After completing a detailed score conversion and test analysis, Kristen has recommended that Keegan pivot to the SAT. Based on her findings and our sessions together, I agree that the SAT will be the best path forward to maximize his scoring potential._x000a__x000a_If we transition into SAT-focused preparation, consistency will be the most important factor in achieving strong results. Regular completion of assignments and full-length practice tests will be key to building both accuracy and endurance. While Keegan has a solid foundation, based on his current scores, reaching his full goal score on the upcoming test would require an unusually large jump in a short period of time. Because of this, our focus will be on steady, measurable improvement and positioning him for the strongest possible performance across upcoming test dates rather than relying on a single administration._x000a__x000a_I recommend maintaining a consistent weekly session velocity so we can continue building skills, reviewing practice test data, and refining strategies in a structured way. We are happy to support Keegan across all sections and adapt sessions based on his needs as we progress._x000a__x000a_Please feel free to reach out with any questions, scheduling preferences, or if you would like to discuss testing timelines in more detail. Weâ€™re excited to continue working with Keegan and help him achieve the best possible outcome._x000a__x000a_I hope you both have a wonderful week, and we look forward to continuing our work together!_x000a__x000a_Thanks!_x000a_Cara_x000a__x000a__x000a_Cara R._x000a_cara.mclaughlin@revolutionprep.com_x000a_+16056596774"/>
    <n v="2"/>
  </r>
  <r>
    <n v="11012903"/>
    <d v="2026-03-29T00:00:00"/>
    <x v="94"/>
    <s v="Team Plamondon"/>
    <n v="100606"/>
    <s v="Danny James"/>
    <s v="Hi Danny and Sarah,_x000a__x000a_I hope you are both doing well and having a great weekend. It has been a pleasure continuing to work with Dannyâ€”he brings a great attitude to each session, and itâ€™s clear that he is consistently putting in the effort needed to succeed._x000a__x000a_Danny continues to demonstrate strong performance across the board. He asks thoughtful questions, completes his work consistently, and engages deeply with the material. He is an incredibly bright and dedicated student, and that combination is allowing him to make steady, meaningful progress. To continue maximizing his growth, we will keep focusing on refining strategies for higher-difficulty questions and addressing subtle SAT â€œtrapâ€ patterns as they arise in practice._x000a__x000a_Danny currently has 20 hours scheduled out, and I recommend maintaining our current session velocity, as it is working very well for him. His consistency with both sessions and homework completion is a major strength and will be key in continuing to build toward his goal score ._x000a_In our sessions, we have continued to refine SAT strategies, including transition logic, grammar precision, and efficient problem-solving techniques. Danny has been particularly strong in applying these strategies and is doing an excellent job translating concepts into correct answers. Moving forward, we will continue rotating topics to ensure balanced growth across both Math and Reading &amp;amp; Writing while increasing difficulty as appropriate ._x000a__x000a_Over the next two weeks, Danny will also complete a full-length practice examâ€”RevolutionPrep Practice Test 11SDâ€”as homework. This will allow us to measure progress, identify any remaining gaps, and continue fine-tuning strategies ahead of future testing._x000a__x000a_Overall, Danny is in an excellent position, and if he continues at this level of consistency and engagement, he is on a strong trajectory for success._x000a_Please feel free to reach out with any questions, scheduling needs, or if there is anything specific you would like us to prioritize. I am always happy to support however I can._x000a__x000a_I hope you both have a wonderful week, and I look forward to continuing our work together!_x000a__x000a_Thanks!_x000a_Cara R._x000a__x000a__x000a_Cara R._x000a_cara.mclaughlin@revolutionprep.com_x000a_+16056596774"/>
    <n v="2"/>
  </r>
  <r>
    <n v="11012904"/>
    <d v="2026-03-29T00:00:00"/>
    <x v="94"/>
    <s v="Team Plamondon"/>
    <n v="92391"/>
    <s v="Bailey Brown"/>
    <s v="Hi Bailey and Carolmarie,_x000a__x000a_I hope you are both doing well! It has truly been a pleasure working with Baileyâ€”she has been consistently engaged, thoughtful, and hardworking throughout our time together, and Iâ€™ve really enjoyed seeing her growth._x000a__x000a_Now that Bailey has completed the SAT, I wanted to briefly reflect on our work together. Throughout our sessions, we focused on strengthening math strategies (particularly using Desmos effectively, solving constants problems, and mastering geometry/probability concepts), as well as improving reading, vocabulary, and grammar strategies for the English section. Bailey made strong progress across these areas and demonstrated solid understanding by the end of our preparation._x000a__x000a_Bailey currently has 11.5 hours remaining in her bank, all of which are unscheduled. I look forward to seeing her scores and celebrating her hard work!_x000a__x000a_Moving forward, I would be more than happy to support Bailey in any academic courses she may need. I cover a wide range of subjects, including French, Spanish, ASL, Italian, and German for languages; math through calculus; physics, chemistry, biology, and AP Environmental Science; as well as English, history, religion, and more._x000a__x000a_Thank you againâ€”it has been a pleasure working with Bailey, and I hope you all have a wonderful week!_x000a__x000a_Thanks!_x000a_Cara R._x000a__x000a__x000a_Cara R._x000a_cara.mclaughlin@revolutionprep.com_x000a_+16056596774"/>
    <n v="1"/>
  </r>
  <r>
    <n v="11012911"/>
    <d v="2026-03-29T00:00:00"/>
    <x v="94"/>
    <s v="Team Plamondon"/>
    <n v="98398"/>
    <s v="Ivy Cohn"/>
    <s v="Hi Ivy and Dorothy,_x000a__x000a_I hope you are both doing well! I wanted to send a quick program update and confirm our plan moving forward. Ivy currently has 28 hours remaining in her account, with 2 hours unscheduled, and I recommend that we maintain our current velocity. With her current bank of hours, we are in a strong position to continue supporting her consistently without needing to make any immediate changes._x000a__x000a_Ivy continues to show a lot of strong academic potential in our sessions. She has strong reading comprehension, asks thoughtful questions when something is unclear, and tends to pick up new strategies quickly once we work through them together. Over the course of our work, she has made especially good progress with Desmos-based problem solving, functions, constants, and foundational SAT math strategies, while also continuing to strengthen grammar and geometry. A major focus moving forward is continuing to turn those skills into consistency, especially through regular homework completion and repeated practice so that strategies become more automatic on test day. Overall, Ivy is building a solid foundation, and I think maintaining our current pace is the best way to keep that momentum going._x000a__x000a_Additionally, Ivy should complete the 12SD practice test on the RevolutionPrep platform as soon as possible, ideally before our next session, so we can review results and target any remaining gaps._x000a__x000a_Please feel free to reach out if there are any scheduling updates, upcoming deadlines, or additional priorities you would like me to factor into our work._x000a__x000a_Thanks!_x000a_Cara R._x000a__x000a__x000a_Cara R._x000a_cara.mclaughlin@revolutionprep.com_x000a_+16056596774"/>
    <n v="2"/>
  </r>
  <r>
    <n v="11012920"/>
    <d v="2026-03-29T00:00:00"/>
    <x v="94"/>
    <s v="Team Plamondon"/>
    <n v="98161"/>
    <s v="Katie Ceresini"/>
    <s v="Hi Katie and Heather,_x000a__x000a_I hope you are both doing well! It has been wonderful working with Katieâ€”she continues to show strong engagement, consistently completes her homework, and does an excellent job asking thoughtful clarifying questions, which has really supported her growth._x000a__x000a_Katie currently has 14 hours remaining in her bank, with 2 hours unscheduled. I recommend maintaining our current velocity to ensure continued progress and consistency in her preparation._x000a__x000a_As we continue moving forward, Katie will need to take another full-length ACT practice test soon to reassess progress, build stamina, and help guide our next phase of targeted prep._x000a__x000a_Throughout our sessions, we have focused on strengthening ACT English strategies (including grammar, punctuation, and subject-verb agreement), while also reinforcing math foundations and problem-solving strategies using tools like Desmos and the MAPS framework. Katie has shown strong improvement in applying these strategies effectively._x000a__x000a_Thank you again for your continued supportâ€”Katie has been a pleasure to work with, and Iâ€™m excited to continue helping her reach her goals! Please feel free to reach out with any questions or scheduling needs._x000a__x000a_Thanks!_x000a_Cara R._x000a__x000a__x000a__x000a_Cara R._x000a_cara.mclaughlin@revolutionprep.com_x000a_+16056596774"/>
    <n v="2"/>
  </r>
  <r>
    <n v="11012921"/>
    <d v="2026-03-29T00:00:00"/>
    <x v="7"/>
    <s v="Team Cross"/>
    <n v="70820"/>
    <s v="Paulina Bremm"/>
    <s v="Hi everyone!_x000a__x000a__x000a_Just checking in with a progress update on the last couple months of sessions with Paulina. As always, please feel free to reach out with any questions!_x000a__x000a__x000a_Our recent sessions have been more heavily focused on AP Biology and molecular biology, with some deeper reviews on the units and labs related to genetics and cell signalling. Iâ€™m sure getting the cell signalling project turned in was a big relief! I know Paulina put a lot of effort into researching and making the animations. Weâ€™ve recently worked more on her lab related to Hardy-Weinberg equilibrium and some of the mathematics of genetics. Presumably, they will be getting more into Punnett squares and pedigree charts in future weeks, which is something weâ€™ll want to practice to make sure Paulina feels confident making predictions about different genetic patterns._x000a__x000a__x000a_Calculus seems to be going great - I know Paulina mentioned she got a perfect score on the last test, so I think all the work she did over the summer is continuing to pay off. They are now moving into the unit on integrals, and a lot of those problems will be familiar with patterns from the summer. _x000a__x000a__x000a_One thing I was going to mention is that now might be a good time to start thinking about working on a diagnostic assessment for any AP test Paulina is planning to take in May. She can access a biology/calc exam on her Rev Prep dashboard and/or use any of the major prep booksâ€™ diagnostic exams. That should help her/us develop a plan for how sheâ€™s tackling review for May._x000a__x000a__x000a_As always, I really appreciate Paulinaâ€™s efforts and engagement in our sessions, and itâ€™s been great working with her this semester! Iâ€™ll see you on Wednesday!_x000a__x000a__x000a_Julie B._x000a_julie.byrom@revolutionprep.com_x000a_+15129250963"/>
    <n v="1"/>
  </r>
  <r>
    <n v="11012924"/>
    <d v="2026-03-29T00:00:00"/>
    <x v="94"/>
    <s v="Team Plamondon"/>
    <n v="100747"/>
    <s v="Emery Tomelden"/>
    <s v="Hi Emery and Stephanie,_x000a__x000a_I hope you are both doing well and having a great week. It has been wonderful continuing to work with Emeryâ€”she brings strong focus and thoughtfulness to each session, and it is clear she is putting in consistent effort across both Math and Reading &amp;amp; Writing._x000a__x000a_Emery continues to demonstrate strong comprehension, particularly in grammar and in applying structured problem-solving strategies like MAPS. She has shown great growth in using tools like Desmos effectively and is becoming more confident in approaching a wide range of SAT problem types. To continue improving, we will focus on reinforcing foundational math concepts and paying close attention to small details in questions, as these are often where higher-difficulty â€œtrapâ€ errors occur._x000a__x000a_From a program standpoint, Emery currently has 34 hours remaining, with 15 unscheduled, and I recommend maintaining our current session velocity. Consistency will be especially important as we continue preparing for upcoming testing and building toward her goal score._x000a__x000a_In our sessions, we have been focusing on strengthening both strategy and execution. This includes applying the MAPS framework for math, refining grammar rules such as subject-verb agreement and sentence structure, and improving overall test-taking efficiency. Emery has been doing a great job engaging with these strategies, and continued consistent practiceâ€”especially through homework and full-length testsâ€”will be key to solidifying these skills._x000a__x000a_Overall, Emery is making strong progress and is in a great position to continue improving with steady practice and consistency._x000a__x000a_Please feel free to reach out with any questions, scheduling preferences, or if there is anything specific you would like us to prioritize. I am always happy to support however I can._x000a__x000a_I hope you both have a wonderful week, and I look forward to continuing our work together!_x000a__x000a_Thanks!_x000a_Cara R_x000a__x000a__x000a__x000a_Cara R._x000a_cara.mclaughlin@revolutionprep.com_x000a_+16056596774"/>
    <n v="2"/>
  </r>
  <r>
    <n v="11012927"/>
    <d v="2026-03-29T00:00:00"/>
    <x v="94"/>
    <s v="Team Plamondon"/>
    <n v="100040"/>
    <s v="Mia Bishop"/>
    <s v="Hi Mia and Annika,_x000a__x000a_I hope you are both doing well! I wanted to share a quick program update as we continue preparing for Miaâ€™s upcoming May SAT. Mia currently has 6 hours remaining in her account, with 2 hours unscheduled. I recommend that we continue at our current velocity so we can maintain momentum and keep building on the progress she has made._x000a__x000a_Mia has now completed the March SAT, and I am looking forward to seeing her results. Based on her recent performance and the level of work we have been doing, it appears likely that she reached the harder math module on the March test, which is a very encouraging sign. Because of that, I am continuing to increase the difficulty of our prep so that our work stays aligned with the level she is capable of reaching. Moving forward, our main math focus will be geometry, surveys and experiments, and constants, while on the reading side we will continue building stamina for longer and more demanding passages. Mia has remained strong in reading comprehension throughout our work together, and I am very optimistic about her ability to keep improving as we fine-tune these higher-difficulty areas._x000a__x000a_Iâ€™m excited to keep helping Mia prepare for the May test, and Iâ€™m hopeful that the March results will reflect the progress she has been making. Please feel free to reach out with any questions or if you would like to schedule the remaining unscheduled hours._x000a__x000a_Thanks!_x000a_Cara R._x000a__x000a__x000a_Cara R._x000a_cara.mclaughlin@revolutionprep.com_x000a_+16056596774"/>
    <n v="2"/>
  </r>
  <r>
    <n v="11012940"/>
    <d v="2026-03-29T00:00:00"/>
    <x v="94"/>
    <s v="Team Plamondon"/>
    <n v="101230"/>
    <s v="Carli Hollowell"/>
    <s v="Hi Carli and Blair,_x000a__x000a_I hope you are both doing well and that everything has been going smoothly. It has been great working with Carliâ€”she has been consistently engaged in sessions and is putting in strong effort, which is great to see as we continue building toward her testing goals._x000a__x000a_Carli has continued to show solid progress, particularly in her participation and willingness to engage with new strategies. She has been working hard in sessions and demonstrating a growing understanding of key concepts, especially in grammar and math applications. To continue improving, we are focusing on slowing down slightly for accuracy and consistently applying strategies across different question types._x000a__x000a_Carli currently has 8 hours remaining in her tutoring bank, with 3 hours still unscheduled. I recommend maintaining a consistent weekly session velocity to ensure steady progress, especially as we continue building toward upcoming test dates._x000a__x000a_Carli also mentioned wanting to reduce screen time, and I am happy to support this. I can provide printable PDF versions of homework assignments so she can complete most of her practice offline. The only exception will be full-length practice tests, which will still need to be completed online to accurately simulate testing conditions and provide detailed performance data ._x000a__x000a_One important next step is completing Practice Test 11SD on the Revolution Prep dashboard. This is a key assignment that will allow us to gather updated data and more effectively target areas for improvement. While Carli has been working hard in sessions, completing full practice tests is essential to translating that progress into score gains._x000a__x000a_Looking ahead, our focus will be on continuing to refine test-taking strategies, reinforcing core concepts, and using practice test data to guide targeted review. Carli is in a strong position, and with consistent practice and follow-through on assignments, she will continue to make meaningful progress._x000a__x000a_Please feel free to reach out with any questions, scheduling preferences, or if there is anything specific you would like us to prioritize. I am always happy to adjust our approach to best support Carliâ€™s goals._x000a__x000a_I hope you both have a wonderful week, and I look forward to continuing our work together!_x000a__x000a_Thanks!_x000a_Cara R._x000a__x000a__x000a_Cara R._x000a_cara.mclaughlin@revolutionprep.com_x000a_+16056596774"/>
    <n v="2"/>
  </r>
  <r>
    <n v="11012962"/>
    <d v="2026-03-29T00:00:00"/>
    <x v="95"/>
    <s v="Team De Groot"/>
    <n v="101125"/>
    <s v="Lewis Macintyre"/>
    <s v="Dear Lewis and Jayne,_x000a__x000a_Itâ€™s been great working with you and Lewis over the past couple of months. I wanted to share what weâ€™ve been working on so far in preparation for Lewis's SAT exam._x000a__x000a_Lewis and I have reviewed applying mixed proportional reasoning, understanding trigonometry rules, and recognizing geometry patterns. His growth on the math section of the SAT is clear from his confidence and homework completion. I applaud his consistent effort in class to apply the strategy we are focusing on to each question and recognize errors in his work. _x000a__x000a_Based on Lewis's goals, I recommend he continues to practice advanced algebra and geometry questions. I hope Lewis's SAT exam went well, and I would love to hear his thoughts on it. If Lewis would like to continue working with me after the exam, I would recommend scheduling additional weekly sessions to focus on topics such as polynomials and word problems. _x000a__x000a_Please let me know if you have any questions or if there are any adjustments you would like to make to our plan. I'm also available to schedule a time to talk by phone if that would be helpful. I am happy to support Lewis in his continued academic journey. _x000a__x000a_Best regards, _x000a_Saahithi P._x000a_saahithi.punnam@revolutionprep.com_x000a_+14802442534"/>
    <n v="3"/>
  </r>
  <r>
    <n v="11012973"/>
    <d v="2026-03-29T00:00:00"/>
    <x v="95"/>
    <s v="Team De Groot"/>
    <n v="97015"/>
    <s v="Aleksandra Yakubov"/>
    <s v="Dear Elena,_x000a__x000a_Itâ€™s been great working with you and Sasha over the past couple of months. I knew it's been a while since Sasha and I have had a session together, but I wanted to share what weâ€™ve worked on so far in preparation for Sasha's SAT exam._x000a__x000a_Sasha and I have reviewed applying mixed proportional reasoning, understanding trigonometry rules, and solving difficult algebra questions. Her growth on the math section of the SAT is clear from her confidence and improvement in accuracy. I applaud her consistent effort in class to apply the strategy we are focusing on to each question and recognize errors in her work. _x000a__x000a_Based on Sasha's goals, I recommend she continues to practice advanced algebra and coordinate geometry questions. I hope Sasha's SAT exam went well, and I would love to hear her thoughts on it. If Sasha would like to continue working with me after the exam, I would recommend scheduling additional weekly sessions to focus on topics such as polynomials and word problems. _x000a__x000a_Please let me know if you have any questions or if there are any adjustments you would like to make to our plan. I'm also available to schedule a time to talk by phone if that would be helpful. I am happy to support Sasha in her continued academic journey. _x000a__x000a_Best regards, _x000a__x000a_Saahithi P._x000a_saahithi.punnam@revolutionprep.com_x000a_+14802442534"/>
    <n v="3"/>
  </r>
  <r>
    <n v="11012974"/>
    <d v="2026-03-29T00:00:00"/>
    <x v="7"/>
    <s v="Team Cross"/>
    <n v="62745"/>
    <s v="Akaash Thomas"/>
    <s v="Hi everyone!_x000a__x000a_Just wanted to check in as Akaash and continue our sessions for the rest of the school year with some thoughts on progress and upcoming meetings. Happy to answer any questions via email or set up a time to chat later this week, just let me know!_x000a__x000a_In the sessions weâ€™ve had so far this semester, Akaash and I have focused on a couple of areas. First, we went over best practices for setting up and solving dimensional analysis and stoichiometry problems. Overall, he had a really solid handle on these problems, but they are important to keep practicing since they continue to show up throughout the year. Last week, we worked on a few questions and concepts related to reaction rates and collision theory. We didnâ€™t get a chance to review the material on nuclear chemistry, which Iâ€™m happy to go over in a future meeting if needed, but it was great to hear that Akaash felt the quiz went well!_x000a__x000a_Coming up, it seems like theyâ€™ll be moving into the unit on energy and thermochemistry. This unit is a bit more calculation heavy compared to others, so itâ€™s important the Akaash gets some reps in with different types of energy exchange problems. Our next meeting is currently set for later in April, but Iâ€™m happy to add in any times in the interim if Akaash ends up needing any support, just let me know!_x000a__x000a_Itâ€™s been great working with Akaash again this semester, please feel free to reach out with any questions!_x000a__x000a__x000a_Julie B._x000a_julie.byrom@revolutionprep.com_x000a_+15129250963"/>
    <n v="1"/>
  </r>
  <r>
    <n v="11012977"/>
    <d v="2026-03-29T00:00:00"/>
    <x v="18"/>
    <s v="Team Plamondon"/>
    <n v="98517"/>
    <s v="Daniel Boylan"/>
    <s v="Hello Rosellen,_x000a__x000a_I am glad to hear that Daniel managed to match his highest score on the official exam, and his highest math score ever! _x000a__x000a_There has never been an easier or harder month for the SAT. The easiest SAT that we have seen in the last six years occurred in March of 2024 when the test went digital for the first time. Since then, the test has been fairly consistent in difficulty from month to month. This is a very common myth that I hear about each test. _x000a__x000a_With Daniel's scores being so close, I would not recommend focusing on one section over the other. This strategy makes the most sense if one of the sections is at a level to use as the superscore. As Daniel is now in the &quot;elite&quot; score range, the difference between a 700 and a 750 on either section is going to come down to luck for him. What I mean by that is that sometimes a test will randomly have more or less of a particular topic that a student excels at or struggles with answering, and how they are feeling on the particular test date. This is where the benefit of taking multiple test comes in - the more opportunities, the more likely for success. _x000a__x000a_Between now and the May exam, I recommend studying for the test weekly as we did prior to taking this exam as keeping everything fresh and practice is the best way forward; the brain is just like any other muscle and needs regular practice._x000a__x000a_I hope I answered your questions. If I missed any, please do not hesitate to reach out and I am also happy to schedule a call to talk about any of this in more detail. _x000a__x000a_Thank you and stay safe,_x000a_Myles Oldroyd_x000a_Professional Tutor, Revolution Prep_x000a_myles.oldroyd@revolutionprep.com | www.revolutionprep.com | 530-443-4701_x000a__x000a_Better Results. Less Stress. _x000a__x000a_From: Danny Boylan _x000a_Sent: Friday, March 27, 2026 9:58 AM_x000a_To: Myles Oldroyd _x000a_Subject: Daniel's March SAT score and next steps_x000a_ _x000a_Hi Myles,_x000a_Hope you're well!_x000a_First of all, I wanted to thank you for all your updates and efforts in preparing Daniel for the SAT; he enjoyed your sessions together and felt confident and prepared for the March test._x000a_He received of score of 1410 (Math-700 English-710) and we are very happy with the results!_x000a_Daniel is registered to take the May 2 test. I have a few questions about the next steps._x000a_The Junior parents Whats app group is blowing up about how the March test is the most difficult since it's the first test of the year and new types of questions are added...is that true and does that change how Daniel should prepare over the month of April?_x000a_Also, because of the super-scoring, should he focus of one subject more than the other for May and then focus on the other subject for the next test? (another hot topic on the parent group!)_x000a_I know Daniel has 3 unused hours of tutoring time left. Please let me know what your expert opinion is about how he should proceed. He'd like to push his score to at least 1450 (that seems to be the magic number for some schools he's interested in) if that's possible._x000a_Thanks so much,_x000a_Rosellen_x000a_Myles O._x000a_myles.oldroyd@revolutionprep.com_x000a_+15304434701"/>
    <n v="3"/>
  </r>
  <r>
    <n v="11012981"/>
    <d v="2026-03-29T00:00:00"/>
    <x v="95"/>
    <s v="Team De Groot"/>
    <n v="99233"/>
    <s v="Kaveesha Swargam"/>
    <s v="Dear Rani,_x000a__x000a_Itâ€™s been great working with you and Kaveesha over the past few weeks. I wanted to share what weâ€™ve been working on so far in preparation for Kaveesha's ACT exam._x000a__x000a_Kaveesha and I have reviewed geometry word problems, applying mixed proportional reasoning, and understanding sequences. Her growth on the math section of the ACT is clear from her confidence and improved accuracy. I applaud her consistent effort in class to apply the strategy we are focusing on to each question, ask questions, and recognize errors in her work. _x000a__x000a_Since Kaveesha is achieving her goals, I recommend we continue with one 60 minute class per week. We will continue to work on difficult math concepts, such as word problems and matrices. _x000a__x000a_Please let me know if you have any questions or if there are any adjustments you would like to make to our plan. I'm also available to schedule a time to talk by phone if that would be helpful. I am happy to support Kaveesha in her continued academic journey. _x000a__x000a_Best regards, _x000a_Saahithi P._x000a_saahithi.punnam@revolutionprep.com_x000a_+14802442534"/>
    <n v="3"/>
  </r>
  <r>
    <n v="11012987"/>
    <d v="2026-03-29T00:00:00"/>
    <x v="77"/>
    <s v="Team Haase-Alvey"/>
    <n v="99146"/>
    <s v="Michael Peysakhov"/>
    <s v="Dear Zorik,_x000a__x000a_I hope you are having a great start to the new year. Itâ€™s been great working with you and Michael over the past month. I wanted to touch base to share some of the progress weâ€™ve made so far and share my thoughts on the plan moving forward._x000a__x000a_I have seen significant improvements in Michael's understanding and application of punctuation rules, application of the iCARE and Two-Track Mind strategies on reading passages, application of MAPS on math problems, and application of SMILE on science questions. He has shown consistent progress in preparing for the ACT. This consistent improvement has been evident in practice test scores, homework completion, and perseverance during our sessions._x000a__x000a_Based on Michael's goal to increase his score from a 20 to a 28 on the ACT, I recommend we continue with our one 60 minute class per week until he takes his last scheduled ACT in April. I also recommend we add an additional test date in June and continue with our weekly session until then as well._x000a__x000a_If you'd like to continue working together on achieving these goals, you can easily use this link to add the hours to your account today: https://my.revolutionprep.com/s/sI6oJvGsIl._x000a__x000a_Please let me know if you have any questions or if there are any adjustments you would like to make to our plan. Iâ€™m happy to schedule a time to talk by phone if that would be helpful. I look forward to supporting Michael in his continued academic journey._x000a__x000a_Best regards,_x000a_Cheyanne J._x000a_cheyanne.jones@revolutionprep.com_x000a_+17193935674"/>
    <n v="5"/>
  </r>
  <r>
    <n v="11013029"/>
    <d v="2026-03-29T00:00:00"/>
    <x v="96"/>
    <s v="Team Plamondon"/>
    <n v="52020"/>
    <s v="Annika Tamppari"/>
    <s v="Dear Leslie, _x000a__x000a_I hope you are having a great spring season. Itâ€™s been great working with you and Annika over the past couple of months. I wanted to touch base to share some of the progress weâ€™ve made so far and share my thoughts on the plan moving forward._x000a__x000a_I have seen significant improvements in Annikaâ€™s confidence and engagement with AP Calculus. Earlier on, she was struggling with BC-level material, so we focused intentionally on strengthening her AB foundations. Since then, her class structure has shifted in a positive way, giving her more time to work directly with her teacher and ask questions. She was even recognized as â€œBulldog of the Month,â€ which has clearly boosted her motivation. As a result, she has been much more consistent with practice and more willing to engage deeply with BC concepts both in class and during our sessions._x000a__x000a_Our current short-term goals for Annika include continuing to build fluency with BC topics through full-length AP-style practice and reinforcing key concepts alongside her classwork and homework. The overall goal remains strong performance on the AP Calculus BC exam and continued academic confidence. Based on her progress, I recommend continuing with two 1-hour sessions per week, with the option to add a third session as needed, along with increasing the number of full-length, timed AP BC practice exams between now and AP week to ensure she is fully prepared for both the content and pacing of the test. I will also continue to provide support with any essays or additional academic needs as they arise._x000a__x000a_Please let me know if you have any questions or if there are any adjustments you would like to make to our plan. Iâ€™m happy to schedule a time to talk by phone if that would be helpful. I look forward to supporting Annika in her continued academic journey._x000a__x000a_Best regards,_x000a_Faith R._x000a_faith.rogers@revolutionprep.com_x000a_+13364207826"/>
    <n v="3"/>
  </r>
  <r>
    <n v="11013031"/>
    <d v="2026-03-29T00:00:00"/>
    <x v="96"/>
    <s v="Team Plamondon"/>
    <n v="81049"/>
    <s v="Helen Asseffa"/>
    <s v="Dear Betelham,_x000a__x000a_I hope you are having a great spring season. It was great working with you and Helen over the past couple of months. I wanted to touch base to share some of the progress we've made so far and share my thoughts on the plan moving forward._x000a__x000a_I have seen improvements in Helenâ€™s understanding of core math and grammar concepts. In our most recent session, she practiced reading frequency tables and calculating mean and median, along with solving unit conversion problems using structured conversion setups. She also worked on identifying complete sentences and strengthening her understanding of verb forms, while continuing to build her knowledge of punctuation rules beyond commas, such as semicolons, colons, and dashes. Additionally, she practiced applying the IESME strategy in geometry, focusing on slowing down and clearly setting up problems before solving, as well as using Desmos tools more effectively._x000a__x000a_Our current short-term goals for Helen include reinforcing these foundational math and grammar skills while preparing for any upcoming academic needs. The overall goal remains improving accuracy, confidence, and consistency across both math and verbal sections. Based on her progress, I recommend using her remaining 2 hours for targeted preparation depending on her next stepsâ€”whether that is preparing for the May SAT, final exams, or another academic focus. I also recommend continuing with regular sessions as needed beyond those 2 hours to maintain progress and build momentum._x000a__x000a_Please let me know how Helen performed on her March SAT, and whether you would like to use her remaining hours to prepare for an upcoming test such as the May SAT or final exams. Iâ€™m happy to adjust our plan accordingly. Please let me know if you have any questions or if there are any adjustments you would like to make to our plan. Iâ€™m happy to schedule a time to talk by phone if that would be helpful. I look forward to supporting Helen in her continued academic journey._x000a__x000a_Best regards,_x000a_Faith R._x000a_faith.rogers@revolutionprep.com_x000a_+13364207826"/>
    <n v="2"/>
  </r>
  <r>
    <n v="11013044"/>
    <d v="2026-03-29T00:00:00"/>
    <x v="97"/>
    <s v="Team Haase-Alvey"/>
    <n v="99673"/>
    <s v="Akshara Nataraj"/>
    <s v="Dear Mr. Gobbak,_x000a__x000a_Itâ€™s been great working with Akshara over the past two weeks. I wanted to share a quick update on her progress as we prepare for the AP Biology exam in about 35 days._x000a__x000a_Akshara and I have made significant progress in a short amount of time. Weâ€™ve already reviewed and worked to solidify Units 3, 4, 6, and 7, along with key portions of Unit 8. During our sessions, Iâ€™ve seen her rapidly improve in both understanding and synthesizing complex biological concepts, especially when connecting ideas across units rather than viewing them in isolation. Her ability to engage with challenging material and adapt quickly has been a major strength._x000a__x000a_I also want to highlight her diligenceâ€”she has put in around 13 hours of focused work over the past two weeks, and that effort is clearly translating into stronger comprehension and confidence. She approaches each session with intention and is consistently willing to push through difficult topics, which is exactly what we want at this stage._x000a__x000a_As we move forward, our focus will shift slightly toward strengthening her question-answering techniques and test-taking strategies, ensuring she can effectively apply her knowledge under AP exam conditions. With the content foundation we are building, this next phase will be key in maximizing her performance._x000a__x000a_Given her current progress and the timeline leading up to the exam, I recommend we continue at a pace of at least two sessions per week. This will allow us to complete remaining content review while also dedicating sufficient time to practice, application, and exam strategy._x000a__x000a_Iâ€™m really looking forward to continuing this work with Akshara and helping her feel fully prepared going into the exam._x000a__x000a_Please let me know if you have any questions or if youâ€™d like to discuss her progress in more detailâ€”Iâ€™d be happy to connect._x000a__x000a_Best,_x000a__x000a_Akshiv G._x000a_akshiv.gulati@revolutionprep.com_x000a_+13015690979"/>
    <n v="3"/>
  </r>
  <r>
    <n v="11013046"/>
    <d v="2026-03-29T00:00:00"/>
    <x v="97"/>
    <s v="Team Haase-Alvey"/>
    <n v="101539"/>
    <s v="Jonah Gabor"/>
    <s v="Dear Team Jonah, _x000a__x000a_Itâ€™s been great working with Jonah over the past few weeks. Now that heâ€™s completed his SAT last week, I wanted to share a quick update on his progress._x000a__x000a_Jonah has made excellent strides during our time together. He improved from scoring in the low 1400s to reaching into the high 1500s on practice, which is a significant jump in a relatively short period. More importantly, this improvement came from real skill development rather than short-term memorization._x000a__x000a_Specifically, I saw strong growth in his ability to slow down and carefully interpret questions, which helped reduce avoidable errors. He also became much more comfortable with abstract reasoning questions, approaching them with greater confidence and structure. These were key areas that directly contributed to his score improvement._x000a__x000a_Iâ€™ve been very impressed with the consistency and focus he brought to each session, especially as we approached the test. Regardless of the final score, heâ€™s built a strong foundation of skills that will continue to benefit him moving forward, and he should feel proud of the progress heâ€™s made._x000a__x000a_At this point, Iâ€™d like to see his official score and then discuss next steps based on the results. Depending on his goals, we can look at whether a retake makes sense or shift focus toward maintaining and refining these skills._x000a__x000a_Iâ€™m looking forward to hearing how he performed and continuing to support him moving forward._x000a__x000a_Please let me know if you have any questions or if youâ€™d like to connect once scores are released._x000a__x000a_Best regards,_x000a_Akshiv Gulati_x000a_Akshiv G._x000a_akshiv.gulati@revolutionprep.com_x000a_+13015690979"/>
    <n v="1"/>
  </r>
  <r>
    <n v="11013049"/>
    <d v="2026-03-29T00:00:00"/>
    <x v="97"/>
    <s v="Team Haase-Alvey"/>
    <n v="101819"/>
    <s v="Anaya Nehra"/>
    <s v="Dear Anaya and Mr. Nehra,_x000a__x000a_Iâ€™m excited to reach out to celebrate Anayaâ€™s incredible progress. She has made a huge stride, improving her SAT score from the 1100s to a 1380, which is a significant achievement and a testament to the hard work she has put in. I am very proud of her._x000a__x000a_A big part of this improvement has come from her growth in core skills. Her understanding of grammar rules has strengthened considerably, and she has become much more effective in applying the iCARE strategy when working through reading questions. Beyond that, Iâ€™ve seen a noticeable increase in her decision-making and confidence, especially under timed conditions._x000a__x000a_This progress is not accidentalâ€”itâ€™s the result of consistent effort both during our sessions and in the work sheâ€™s been putting in independently. She has been diligent, focused, and willing to engage with challenging material, which has made a real difference in her performance._x000a__x000a_While this is absolutely worth celebrating, we also have a clear opportunity to continue building on this momentum and push her score even higher. Iâ€™m looking forward to continuing to work with Anaya toward her next milestone._x000a__x000a_I recommend that we maintain our current session frequency, as the pace we have established is working very effectively. During upcoming sessions, we will continue refining her question-answering strategies, strengthening consistency in grammar application, and improving accuracy under time pressure._x000a__x000a_Please let me know if you have any questionsâ€”Iâ€™d be happy to connect and discuss her progress further._x000a__x000a_Best regards,_x000a_Akshiv G._x000a_akshiv.gulati@revolutionprep.com_x000a_+13015690979"/>
    <n v="2"/>
  </r>
  <r>
    <n v="11013053"/>
    <d v="2026-03-29T00:00:00"/>
    <x v="97"/>
    <s v="Team Haase-Alvey"/>
    <n v="99296"/>
    <s v="Shai Cass"/>
    <s v="Dear Team Shai, _x000a__x000a_Itâ€™s been great working with Shai over the past few weeks. Now that heâ€™s completed his SAT on March 14th, I wanted to share a quick update on his progress._x000a__x000a_Shai has made excellent strides during our time together. Similar to what I aim for with all students, his improvement came from developing strong underlying skills rather than short-term strategies._x000a__x000a_Specifically, I saw meaningful growth in his ability to slow down and carefully interpret questions, which helped reduce avoidable errors. He also improved in handling more abstract reasoning questions, approaching them with greater structure and confidence._x000a__x000a_Iâ€™ve been very impressed with the consistency and effort he brought to each session, especially as we approached the test. Regardless of the final score, he has built a strong foundation that will continue to support him moving forward, and he should feel proud of the work heâ€™s put in._x000a__x000a_At this point, I would love to hear how he performed on the March 14th SAT and discuss next steps based on his results. Depending on his goals, we can determine whether a retake would be beneficial or shift focus toward maintaining and refining these skills._x000a__x000a_Iâ€™m looking forward to hearing how he did and continuing to support him moving forward._x000a__x000a_Please let me know if you have any updates or if youâ€™d like to connect._x000a__x000a_Best regards,_x000a_Akshiv G._x000a_akshiv.gulati@revolutionprep.com_x000a_+13015690979"/>
    <n v="1"/>
  </r>
  <r>
    <n v="11013054"/>
    <d v="2026-03-29T00:00:00"/>
    <x v="97"/>
    <s v="Team Haase-Alvey"/>
    <n v="102649"/>
    <s v="Parnika Thakare"/>
    <s v="Dear Team Parnika, _x000a_Itâ€™s been great working with Parnika over the past few weeks, and I wanted to share a quick update on her progress._x000a__x000a_During our time together, Parnika has made meaningful improvements, including a 60-point increase from the 1100s into the 1200 range. This is a strong step forward and reflects the effort she has been putting into her preparation._x000a__x000a_In particular, Iâ€™ve seen clear growth in her understanding of grammar rules, as well as her ability to apply those rules under time constraints. She has also been developing better alignment with strategies that fit her learning style, which has helped improve both her efficiency and confidence during practice._x000a__x000a_At this point, I would love to hear how she performed on her most recent exam and get a better sense of how sheâ€™s feeling about her progress. From there, we can discuss next steps and identify the best way to continue improving her score, whether that involves refining test-taking strategies, strengthening specific content areas, or increasing consistency under timed conditions._x000a__x000a_Iâ€™m looking forward to hearing your thoughts and continuing to support Parnikaâ€™s progress._x000a__x000a_Please let me know if youâ€™d like to connect to discuss further._x000a__x000a_Best regards,_x000a_Akshiv Gulati_x000a_Akshiv G._x000a_akshiv.gulati@revolutionprep.com_x000a_+13015690979"/>
    <n v="1"/>
  </r>
  <r>
    <n v="11013055"/>
    <d v="2026-03-29T00:00:00"/>
    <x v="97"/>
    <s v="Team Haase-Alvey"/>
    <n v="63075"/>
    <s v="Sofia Singer"/>
    <s v="Dear Team Sofia, _x000a__x000a_Itâ€™s been great working with Sofia over the past few weeks, and I wanted to share a quick update on her progress._x000a__x000a_Sofia has made excellent strides during our time together, improving from the mid-1300s into the 1400s. This is a strong and meaningful jump, especially at this score range, and reflects the effort and focus she has been putting into her preparation._x000a__x000a_In particular, Iâ€™ve seen clear growth in her understanding of core concepts, as well as her ability to work effectively under time pressure. She has also made noticeable progress in managing test-taking nerves, which has helped her stay more composed and consistent during practice. Additionally, her approach to reading and structuring questions has become much more deliberate, allowing her to make more accurate decisions._x000a__x000a_Iâ€™ve been very impressed with her engagement and willingness to adapt, especially as we worked through more challenging material._x000a__x000a_At this point, I would love to hear how she performed on her most recent exam and get a sense of how sheâ€™s feeling about it. From there, we can discuss next steps and determine the best path forwardâ€”whether thatâ€™s refining strategies further, targeting specific areas for improvement, or planning for a potential retake._x000a__x000a_Iâ€™m looking forward to hearing your thoughts and continuing to support Sofiaâ€™s progress._x000a__x000a_Please let me know if youâ€™d like to connect._x000a__x000a_Best regards,_x000a_Akshiv Gulati_x000a_Akshiv G._x000a_akshiv.gulati@revolutionprep.com_x000a_+13015690979"/>
    <n v="1"/>
  </r>
  <r>
    <n v="11013097"/>
    <d v="2026-03-29T00:00:00"/>
    <x v="96"/>
    <s v="Team Plamondon"/>
    <n v="82758"/>
    <s v="Olivia Anell"/>
    <s v="Dear Leanne,_x000a__x000a_I hope you are having a great spring season. Itâ€™s been great working with you and Olivia over the past couple of months. I wanted to touch base to share some of the progress weâ€™ve made so far and share my thoughts on the plan moving forward._x000a__x000a_I have seen significant improvements in Oliviaâ€™s SAT performance and overall approach to testing. Her score increased from a 1400 to a 1470, which is a strong reflection of her effort and growing understanding of effective strategies. She has made progress in writing more of her work and thoughts down instead of keeping everything in her head, which has helped improve her accuracy. She has also become more aware of the need to slow down and read more carefully, as many of the questions she missed were due to avoidable errors from misreading or overlooking key details._x000a__x000a_Our current short-term goals for Olivia include continuing to slow down, improve accuracy, and refine her test-taking strategies across both math and verbal sections. In English, she is working on taking more time to eliminate incorrect answer choices before selecting the best option. In math, she is focusing on checking her work more carefully and avoiding small mistakes. The overall goal remains continued score improvement and consistency as she prepares for future SAT exams. Based on her progress, I recommend using her remaining 1.3 hours for targeted reviewâ€”either focused on key weak areas or in preparation for an upcoming test such as the May or July SAT. After those hours are used, I recommend continuing with 1â€“2 sessions per week to maintain momentum and support continued score growth._x000a__x000a_Please let me know how Olivia performed on her March SAT and what her upcoming testing plans look like so we can adjust our schedule accordingly. Please let me know if you have any questions or if there are any adjustments you would like to make to our plan. Iâ€™m happy to schedule a time to talk by phone if that would be helpful. I look forward to supporting Olivia in her continued academic journey._x000a__x000a_Best regards,_x000a__x000a_Faith R._x000a_faith.rogers@revolutionprep.com_x000a_+13364207826"/>
    <n v="3"/>
  </r>
  <r>
    <n v="11013102"/>
    <d v="2026-03-29T00:00:00"/>
    <x v="96"/>
    <s v="Team Plamondon"/>
    <n v="101739"/>
    <s v="Kenny Finch"/>
    <s v="Dear Amber,_x000a__x000a_I hope you are having a great spring season. Itâ€™s been great working with you and Kenny over the past couple of months. I wanted to touch base to share some of the progress weâ€™ve made so far and share my thoughts on the plan moving forward._x000a__x000a_I have seen strong improvements in Kennyâ€™s approach to both the verbal and math sections of the SAT. He has been learning to rely more on his own reasoning by anticipating answers before looking at the choices, which is a key part of the ICARE strategy. This has helped him avoid being misled by incorrect answer choices. In math, he is becoming more aware of the importance of fully understanding what the question is asking before solving, especially through the â€œMake Sureâ€ step of the IESME process. He has also made progress in organizing his work more clearly, using Desmos more intentionally, and recognizing when to slow down to avoid careless mistakes._x000a__x000a_Our current short-term goals for Kenny include continuing to build consistency with the ICARE and IESME strategies, strengthening his grammar and punctuation knowledge, and improving accuracy by slowing down and carefully extracting key information from each question. The overall goal remains continued score improvement and confidence on the SAT. Based on his progress, I recommend continuing with regular sessions at a pace of 1â€“2 sessions per week to reinforce these strategies and build momentum, especially as he prepares for future SAT testing opportunities._x000a__x000a_Since we have not met since his March SAT, I would love to hear how he performed and discuss next steps. Kenny has used all of his current hours, so if you would like to continue, we can plan to resume sessions and build a schedule that supports his goalsâ€”whether that includes preparing for an upcoming SAT, final exams, or continued skill development._x000a__x000a_Please let me know how Kenny did on his March SAT and what his plans are moving forward. Iâ€™m happy to adjust our plan accordingly. Please let me know if you have any questions or if there are any adjustments you would like to make to our plan. Iâ€™m happy to schedule a time to talk by phone if that would be helpful. I look forward to supporting Kenny in his continued academic journey._x000a__x000a_Best regards,_x000a__x000a_Faith R._x000a_faith.rogers@revolutionprep.com_x000a_+13364207826"/>
    <n v="3"/>
  </r>
  <r>
    <n v="11013103"/>
    <d v="2026-03-29T00:00:00"/>
    <x v="5"/>
    <s v="Team St. Marie"/>
    <n v="96234"/>
    <s v="Alex Hart"/>
    <s v="Dear Brandon,_x000a__x000a_I hope you are having a great day! I wanted to check in regarding Alex's recent attendance and participation in our tutoring sessions._x000a__x000a_Firstly, I know that there have been some scheduling difficulties and that my availability has been limited, but I am glad to see that Alex is back on my schedule so we can continue making progress with his Biology and Algebra classes. However, our lack of recent meetings and more recent late cancellations does make that more difficult! _x000a__x000a_Moving forward, I suggest we revisit the current schedule to find days and times that might work better for Alex if Wednesdays at 5:00 PM are no longer feasible. I recommend that we stick to one hour per week and increase if we see the need towards the end of the school year. If adjusting the schedule isn't possible, increasing the time spent studying outside of session can help keep Alex on track as we get closer to his final exams._x000a__x000a_I suggest adding the below to your account to ensure you can book out sessions as needed throughout the rest of the school year before my schedule starts to fill in._x000a__x000a_â€¢ 10 hours of Academics for Alex Hart with Nik Kososik_x000a__x000a_If you'd like to continue working together on achieving these goals, you can easily use this link to add the hours to your account today: https://my.revolutionprep.com/s/lf8eQ2KBIt._x000a__x000a_Please let me know if you have any questions or if there are any adjustments you would like to make to our plan. Iâ€™m happy to schedule a time to talk by phone if that would be helpful. I am here to support Alex and ensure they have the best possible chance to succeed._x000a__x000a_Best regards_x000a__x000a_Nik K._x000a_nik.kososik@revolutionprep.com_x000a_+12086027214"/>
    <n v="5"/>
  </r>
  <r>
    <n v="11013104"/>
    <d v="2026-03-29T00:00:00"/>
    <x v="96"/>
    <s v="Team Plamondon"/>
    <n v="73822"/>
    <s v="Brittany Pinedo"/>
    <s v="Dear Elizabeth,_x000a__x000a_I hope you are having a great spring season. Itâ€™s been great working with you and Brittany over the past couple of months. I wanted to touch base to share some of the progress weâ€™ve made so far and share my thoughts on the plan moving forward._x000a__x000a_I have seen meaningful improvements in Brittanyâ€™s understanding of calculus concepts and her ability to work through challenging problems. She initially struggled with fully grasping the concepts presented in class, but once she began to understand them, it became clear that some foundational algebra skills were limiting her ability to execute the problems confidently. Leading up to her recent exam, we met consistently and focused on drilling problems, strengthening both her conceptual understanding and her algebra skills. Although she felt very anxious beforehand, she followed up afterward and shared that the test went much better than expected, which reflects the progress she made through consistent practice._x000a__x000a_Our current short-term goals for Brittany include improving her note-taking and ability to keep up with concepts during class, while continuing to review and strengthen the algebra and trigonometry skills that support her success in calculus. The overall goal remains building confidence and consistency in her current Calculus course and preparing her for continued success in Calculus B next year as an engineering student. Based on her progress, I recommend continuing with multiple sessions per week between now and the end of the semester so we can stay aligned with her class pace, reinforce new concepts, and address gaps as they come up._x000a__x000a_Brittany has currently used all of her tutoring hours, so if you would like to continue, I recommend purchasing enough hours to allow for several sessions each week through the remainder of the semester. This level of consistency will be key in helping her stay on track and continue building confidence in the material._x000a__x000a_Please let me know if you have any questions or if there are any adjustments you would like to make to our plan. Iâ€™m happy to schedule a time to talk by phone if that would be helpful. I look forward to supporting Brittany in her continued academic journey._x000a__x000a_Best regards,_x000a__x000a_Faith R._x000a_faith.rogers@revolutionprep.com_x000a_+13364207826"/>
    <n v="3"/>
  </r>
  <r>
    <n v="11013107"/>
    <d v="2026-03-29T00:00:00"/>
    <x v="96"/>
    <s v="Team Plamondon"/>
    <n v="100048"/>
    <s v="Lucy Roundy"/>
    <s v="Dear Alicia,_x000a__x000a_I hope you are having a great spring season. Itâ€™s been great working with you and Lucy over the past couple of months. I wanted to touch base to share some of the progress weâ€™ve made so far and share my thoughts on the plan moving forward._x000a__x000a_I have seen significant improvements in Lucyâ€™s SAT performance and overall strategy. She recently achieved a new high score of 1410 (710 Verbal, 700 Math) on a Bluebook practice test, which reflects strong growth. A key breakthrough has been her transition to using the annotation tools more effectively, allowing her to write down her anticipations instead of keeping everything in her head. She is also improving her ability to recognize patterns in passages, determine what information is relevant, and refine the quality of her annotations. On the math side, she has been strengthening frequently tested topics such as percentages, arc length, and sector problems, while also improving her ability to set up problems strategically and use Desmos more efficiently._x000a__x000a_Our current short-term goals for Lucy include continuing to refine her annotation strategy, improve accuracy by being more selective and intentional with information, and strengthen her problem setup in math to reduce careless errors. The overall goal remains increasing her score to 1500+ through consistent practice and strategic improvements. Based on her progress, I recommend continuing with regular sessions at a pace of 2 sessions per week to maintain momentum and target the remaining gaps, especially as we work toward higher score thresholds._x000a__x000a_Since Lucy took the March 14 SAT, I would love to hear how she performed now that scores should be available. This will help guide our focus moving forward. Our next session is currently scheduled for April 12 after my spring break, and Iâ€™m looking forward to continuing our work together then._x000a__x000a_Please let me know how Lucy did on her March SAT and if there are any adjustments you would like to make to our plan. Iâ€™m happy to schedule a time to talk by phone if that would be helpful. I look forward to supporting Lucy in her continued academic journey._x000a__x000a_Best regards,_x000a__x000a_Faith R._x000a_faith.rogers@revolutionprep.com_x000a_+13364207826"/>
    <n v="3"/>
  </r>
  <r>
    <n v="11013109"/>
    <d v="2026-03-29T00:00:00"/>
    <x v="96"/>
    <s v="Team Plamondon"/>
    <n v="100617"/>
    <s v="Katelyn Husson"/>
    <s v="Dear Katelyn and Trisha,_x000a__x000a_I hope you are having a great spring season. Itâ€™s been great working with you and Katelyn over the past couple of months. I wanted to touch base to share some of the progress weâ€™ve made so far and share my thoughts on the plan moving forward._x000a__x000a_I have seen strong improvements in Katelynâ€™s understanding and application of key ACT strategies across both verbal and math sections. She has developed a solid foundation with the ICARE strategy, particularly in recognizing the importance of concise and purposeful annotations to stay organized and avoid unnecessary rereading. In math, she has been working on applying the IESME strategy more consistently, with a focus on the Extract step to better visualize and interpret word problems. She has also made noticeable progress in her ACT performance, including a significant increase in her composite score from a 16 to a 23, with especially strong growth in math. Additionally, she is becoming more comfortable using tools like Desmos strategically and improving her ability to decide when to solve problems by hand versus using a calculator._x000a__x000a_Our current short-term goals for Katelyn include continuing to strengthen her accuracy and pacing, particularly in completing all questions within the time limit, while reinforcing grammar, punctuation, and commonly tested math concepts. The overall goal remains continued score improvement as she prepares for upcoming ACT test dates on April 11, June 13, and July 11. Based on her progress, I recommend increasing our regular session pace to 2 sessions per week to maintain momentum, reinforce strategies, and address any gaps as new material arises._x000a__x000a_Katelyn currently has two sessions remaining on the schedule, but additional hours will be needed to continue preparing effectively for her upcoming ACT test dates. I recommend purchasing additional hours so we can maintain a consistent schedule and provide the level of support needed leading up to each exam._x000a__x000a_Please let me know if you have any questions or if there are any adjustments you would like to make to our plan. Iâ€™m happy to schedule a time to talk by phone if that would be helpful. I look forward to supporting Katelyn in her continued academic journey._x000a__x000a_Best regards,_x000a__x000a_Faith R._x000a_faith.rogers@revolutionprep.com_x000a_+13364207826"/>
    <n v="3"/>
  </r>
  <r>
    <n v="11013110"/>
    <d v="2026-03-29T00:00:00"/>
    <x v="96"/>
    <s v="Team Plamondon"/>
    <n v="86663"/>
    <s v="Nina Atreya"/>
    <s v="Dear Nina and Radhika,_x000a__x000a_I hope you are having a great spring season. Itâ€™s been great working with you and Nina over the past couple of months. I wanted to touch base to share some of the progress weâ€™ve made so far and share my thoughts on the plan moving forward._x000a__x000a_I have seen significant improvements in Ninaâ€™s understanding of physics concepts and her ability to apply them to problem-solving. She has strengthened her knowledge of core topics such as charge interactions, Ohmâ€™s Law, Coulombâ€™s Law, and Newtonâ€™s Laws, while also improving her ability to interpret motion graphs and apply kinematics equations. Nina has made great progress in organizing her work by writing out known information, defining variables, and selecting the correct formulas before solving. This has helped her better connect concepts like velocity, acceleration, force, and energy. Her hard work paid off with excellent results, earning a 95 on her practice midterm and a 96 on her actual midterm, demonstrating strong mastery of the material._x000a__x000a_Our current short-term goals for Nina include continuing to build fluency with physics concepts as she prepares for upcoming tests, particularly in electricity and electrostatics. The overall goal remains strengthening her confidence and consistency in applying formulas and problem-solving strategies across all topics. Based on her progress, I recommend continuing with regular weekly sessions to stay aligned with her class pace and maintain her strong performance. Nina currently has 8.5 hours remaining, with 4.5 hours still unscheduled, so I recommend scheduling those remaining hours in advance to ensure consistent support leading up to her upcoming assessments._x000a__x000a_Please let me know if you have any questions or if there are any adjustments you would like to make to our plan. Iâ€™m happy to schedule a time to talk by phone if that would be helpful. I look forward to supporting Nina in her continued academic journey._x000a__x000a_Best regards,_x000a__x000a_Faith R._x000a_faith.rogers@revolutionprep.com_x000a_+13364207826"/>
    <n v="3"/>
  </r>
  <r>
    <n v="11013114"/>
    <d v="2026-03-29T00:00:00"/>
    <x v="5"/>
    <s v="Team St. Marie"/>
    <n v="100329"/>
    <s v="Elle Perry"/>
    <s v="Dear Amber,_x000a__x000a_I hope you are having a great swing into Spring. Itâ€™s been great working with you and Elle over the past couple of months. I wanted to touch base to share some of the progress weâ€™ve made so far and share my thoughts on the plan moving forward._x000a__x000a_I have seen significant improvements in Elle's mathematical reasoning and confidence with her basic math facts. She has shown consistent progress in managing her focus through difficult problems and in her ability to navigate word problem prompts. This consistent improvement has been evident in her blooming confidence within our sessions._x000a__x000a_Our current short-term goals for Elle include continued work on her focus and problem-solving stamina, as well as continued work on her addition, subtraction, division, and multiplication strategies. The overall goal remains her improved confidence. Based on Elle's progress, I recommend we continue with our once-weekly 60-minute session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Elle in her continued academic journey._x000a__x000a_Best regards,_x000a__x000a_Nik K._x000a_nik.kososik@revolutionprep.com_x000a_+12086027214"/>
    <n v="5"/>
  </r>
  <r>
    <n v="11013119"/>
    <d v="2026-03-29T00:00:00"/>
    <x v="96"/>
    <s v="Team Plamondon"/>
    <n v="101229"/>
    <s v="Caroline Solymosy"/>
    <s v="Dear Mary,_x000a__x000a_I hope you are having a great spring season. Itâ€™s been great working with you and Caroline over the past couple of months. I wanted to touch base to share some of the progress weâ€™ve made so far and share my thoughts on the plan moving forward._x000a__x000a_I have seen significant improvements in Carolineâ€™s ACT performance and overall test strategy. She recently achieved a new high composite score of 32 on a practice ACT, which is a strong reflection of her hard work and growing confidence. She has made great progress with the ICARE strategy in English, particularly in slowing down, writing her own anticipations, and avoiding second-guessing. In math, she is continuing to strengthen her accuracy by focusing on clear setup and reducing small mistakes, while also building knowledge of more advanced topics like probability, combinations, and logarithms. In science, she has improved her approach by prioritizing graphs and tables first, using structured strategies to extract key information efficiently. She is also becoming more aware of the role mindset and energy play in her performance and is developing strategies to stay focused and consistent throughout the test._x000a__x000a_Our current short-term goals for Caroline include continuing to refine her timing and accuracy across all sections, strengthening her confidence in math concepts, and maintaining consistent execution of her strategies under timed conditions. The overall goal remains pushing her score even higher while maintaining her strong performance across sections. Based on her progress, I recommend continuing with regular sessions at a pace of 1 session per week to stay consistent and continue building toward upcoming ACT test dates._x000a__x000a_Caroline currently has 30 hours remaining, with 29 hours still unscheduled, so there is a great opportunity to map out a consistent schedule leading up to her future ACT test dates. We also have a session scheduled for tomorrow before my spring break. During my break, I will be unavailable, so if Caroline would like to continue working during that time, I recommend reaching out to her advisor, Brooklyn, as soon as possible to arrange a substitute tutor._x000a__x000a_Please let me know if you have any questions or if there are any adjustments you would like to make to our plan. Iâ€™m happy to schedule a time to talk by phone if that would be helpful. I look forward to supporting Caroline in her continued academic journey._x000a__x000a_Best regards,_x000a__x000a_Faith R._x000a_faith.rogers@revolutionprep.com_x000a_+13364207826"/>
    <n v="3"/>
  </r>
  <r>
    <n v="11013125"/>
    <d v="2026-03-29T00:00:00"/>
    <x v="81"/>
    <s v="Team Plamondon"/>
    <n v="99801"/>
    <s v="Ansh Bhatia"/>
    <s v="Dear Deepanshu,_x000a__x000a_I hope you are having a great week. Â Itâ€™s been great working with Ansh and you over the past couple of months. I wanted to reach out with a quick overview of the program so far and where itâ€™s headed._x000a__x000a_Firstly, Ansh is doing well in our sessions.Â  Â I have seen significant improvement in his reading comprehension level.Â  When we started our sessions, second grade level was too easy for him.Â  We moved up to third grade level, and he did well.Â  So we moved up to fourth grade level reading comprehension exercises.Â  At first, they were challenging for him.Â  The passages are longer.Â  He wasn't used to answering questions in complete sentences, but now he easily reads and understands the longer passages and is able to answer all the questions in complete sentences.Â _x000a__x000a_Ansh is also making good progress with his math skills.Â  He is now able to multiply decimal numbers, and he is learning how to add fractions.Â  He is determined to master the concepts we work on in our lesson so he likes to have homework to help him practice them._x000a__x000a_I would love to work with Ansh more and help him develop a better understanding of the different concepts we have been working on and to help learn about new ones._x000a__x000a_If you'd like to continue working together, you can redeem more credits through your Bright Horizon's portal. After you redeem your credits, you will receive an email from Revolution Prep to add the hours to your account.Â Â _x000a__x000a_Please let me know if you have any questions. Iâ€™m happy to schedule a time to talk by phone if that would be helpful. I am here to support Ansh and ensure that she has the best possible chance to succeed.Â _x000a__x000a_Best regards,_x000a__x000a_Jill W._x000a_jill.watson@revolutionprep.com_x000a_+19032491379"/>
    <n v="1"/>
  </r>
  <r>
    <n v="11013126"/>
    <d v="2026-03-29T00:00:00"/>
    <x v="96"/>
    <s v="Team Plamondon"/>
    <n v="100527"/>
    <s v="Conor Wiley"/>
    <s v="Dear Conor and Kristen,_x000a__x000a_I hope you are having a great spring season. Itâ€™s been great working with you and Conor over the past couple of months. I wanted to touch base to share some of the progress weâ€™ve made so far and share my thoughts on the plan moving forward._x000a__x000a_I have seen strong improvements in Conorâ€™s writing process and overall approach to his junior thesis. He has made meaningful progress in refining his topic, developing a clearer thesis direction, and structuring his argument more effectively. He is beginning to support his ideas with relevant data and research, and has worked on forming thoughtful research questions to guide his essay. Additionally, he has improved his ability to organize his ideas through outlining, expand on those outlines with more detail, and understand the importance of drafting without expecting perfection on the first attempt._x000a__x000a_Our current short-term goals for Conor include continuing to strengthen his thesis, expand his outline, and build well-supported arguments through effective research and organization. The overall goal remains producing a strong, well-structured junior thesis while building long-term writing skills. Based on his progress, I recommend continuing with regular weekly sessions to stay aligned with his class expectations and maintain steady progress on his essay._x000a__x000a_Conor currently has upcoming sessions scheduled on April 12 and April 19, with 2.5 hours still unscheduled. I recommend scheduling those remaining hours in advance so we can maintain consistency and continue supporting him through the drafting and revision process._x000a__x000a_Please let me know if you have any questions or if there are any adjustments you would like to make to our plan. Iâ€™m happy to schedule a time to talk by phone if that would be helpful. I look forward to supporting Conor in his continued academic journey._x000a__x000a_Best regards,_x000a__x000a_Faith R._x000a_faith.rogers@revolutionprep.com_x000a_+13364207826"/>
    <n v="3"/>
  </r>
  <r>
    <n v="11013128"/>
    <d v="2026-03-29T00:00:00"/>
    <x v="15"/>
    <s v="Team Plamondon"/>
    <n v="96635"/>
    <s v="Annabelle Grace"/>
    <s v="Hi there!_x000a__x000a_I wanted to reach out now that Annabelle is back from Spring Break and see how you wanted to set up the schedule for the rest of the semester. Are there any specific days and times you would like?_x000a__x000a_Samantha W._x000a_samantha.wetz@revolutionprep.com_x000a_+18308221001"/>
    <n v="1"/>
  </r>
  <r>
    <n v="11013131"/>
    <d v="2026-03-29T00:00:00"/>
    <x v="96"/>
    <s v="Team Plamondon"/>
    <n v="72445"/>
    <s v="Mia Zibly"/>
    <s v="Dear Mia and Karen,_x000a__x000a_I hope you are having a great spring season. It was great working with Mia this week. I wanted to share a quick update on our session and how things are going so far._x000a__x000a_I have seen a strong start in Miaâ€™s approach to polar coordinate concepts. During our session, she worked on finding areas of regions bounded by polar curves, identifying points of intersection, and determining which function represents the inner versus outer radius over given intervals. She also practiced converting polar equations into parametric form to find position and velocity vectors, and applied differentiation techniques to analyze motion along polar curves. She is doing a great job beginning to connect multiple concepts and improving her setup, which is key for success in these types of problems._x000a__x000a_Our focus moving forward will be continuing to build her confidence with careful setup, interpretation of polar graphs, and connecting concepts across problems as she prepares for her upcoming test._x000a__x000a_Our next session is scheduled for Tuesday, March 31, which will be our final session together before she resumes working with her regular tutor, David._x000a__x000a_This was a great first session, and Iâ€™m really looking forward to continuing to work with Mia in our upcoming session._x000a__x000a_Please let me know if you have any questions or if thereâ€™s anything specific youâ€™d like me to focus on._x000a__x000a_Best regards,_x000a__x000a_Faith R._x000a_faith.rogers@revolutionprep.com_x000a_+13364207826"/>
    <n v="1"/>
  </r>
  <r>
    <n v="11013132"/>
    <d v="2026-03-29T00:00:00"/>
    <x v="96"/>
    <s v="Team Plamondon"/>
    <n v="94782"/>
    <s v="Alexander 'Xander' Thompson"/>
    <s v="Dear Aaron,_x000a__x000a_I hope you are having a great spring season. Itâ€™s been great working with you and Xander over the past couple of months. I wanted to touch base to share some of the progress weâ€™ve made so far and share my thoughts on the plan moving forward._x000a__x000a_I have seen strong improvements in Xanderâ€™s approach to both the verbal and math sections as he continues his test preparation. Following his March 14 SAT, we have shifted focus toward the April 11 ACT, and he has been adapting well to the differences between the two exams. In English, he is becoming more consistent with the ICARE strategy, particularly in identifying question types, writing clear anticipations, and avoiding being misled by answer choices. In math, he is improving his use of the IESME strategy by slowing down, extracting all key information, and organizing his work more effectively. He has also been building familiarity with ACT-specific question types and practicing more efficient use of tools and paper-based testing strategies_x000a__x000a_Our current short-term goals for Xander include continuing to strengthen his accuracy and pacing on the ACT, reinforcing grammar and punctuation rules, and improving his confidence with frequently tested math topics. The overall goal remains strong performance on the April ACT and a smooth transition from SAT strategies to ACT-specific approaches. Based on his progress, I recommend continuing with regular sessions at a pace of 1 to 2 sessions per week leading up to future ACT/SAT test dates to ensure he is fully prepared and confident on test day._x000a__x000a_Please let me know if you have any questions or if there are any adjustments you would like to make to our plan. Iâ€™m happy to schedule a time to talk by phone if that would be helpful. I look forward to supporting Xander in his continued academic journey._x000a__x000a_Best regards,_x000a__x000a_Faith R._x000a_faith.rogers@revolutionprep.com_x000a_+13364207826"/>
    <n v="3"/>
  </r>
  <r>
    <n v="11013137"/>
    <d v="2026-03-29T00:00:00"/>
    <x v="96"/>
    <s v="Team Plamondon"/>
    <n v="100324"/>
    <s v="Cassandra Jean"/>
    <s v="Dear Bert,_x000a__x000a_I hope you are having a great spring season. Itâ€™s been great working with you and Cassie over the past couple of months. I wanted to touch base to share some of the progress weâ€™ve made so far and share my thoughts on the plan moving forward._x000a__x000a_I have seen progress in Cassieâ€™s exposure to SAT grammar and math concepts, particularly with punctuation rules and geometry problem-solving. She has been introduced to key rules for commas, colons, semicolons, and dashes, and has practiced applying these in mixed conventions questions. In math, she has worked on geometry concepts and is beginning to incorporate strategies like drawing diagrams and using Desmos tools more effectively._x000a__x000a_At the same time, we have identified an important area for growth in her learning approach. Cassie tends to move quickly into practice problems without fully engaging with notes, instructions, or reviewing her mistakes, which makes it harder for her to retain and apply what she learns. We discussed this directly, and moving forward, a major focus will be slowing down, actively using the provided notes and examples, and building the habit of checking and learning from her work so each session builds on the last._x000a__x000a_Our current short-term goals for Cassie include mastering punctuation rules through consistent review and memorization, improving her problem-solving process in math by clearly setting up problems, and building stronger study habits that support long-term retention. The overall goal remains steady score improvement as she prepares for the May SAT. Based on her progress, I recommend continuing with regular sessions at a pace of 2 sessions per week, along with taking another full-length practice SAT this coming weekend to track progress and guide our next steps._x000a__x000a_Cassie currently has 11 hours remaining, with 5 hours still unscheduled, leading up to the May SAT.  Please let me know if you have any questions or if there are any adjustments you would like to make to our plan. Iâ€™m happy to schedule a time to talk by phone if that would be helpful. I look forward to supporting Cassie in her continued academic journey._x000a__x000a_Best regards,_x000a__x000a_Faith R._x000a_faith.rogers@revolutionprep.com_x000a_+13364207826"/>
    <n v="3"/>
  </r>
  <r>
    <n v="11013152"/>
    <d v="2026-03-29T00:00:00"/>
    <x v="98"/>
    <s v="Team Haase-Alvey"/>
    <n v="88437"/>
    <s v="Cameron McDonald"/>
    <s v="Dear Dana,_x000a__x000a_Happy spring! Along with Cateâ€™s update, I also want to update you on how Cameron has been doing._x000a__x000a_We have had seven sessions since the last update and have mostly focused on her Precalculus class, with only one session focused on AP Environmental Science. _x000a__x000a_For APES, we went over free response questions about indoor and outdoor air pollutants, photochemical smog, and thermal inversion. By the end of that session, Cameron had a better understanding of each of these topics._x000a__x000a_For Precalculus, we went over trig functions, the unit circle, areas of sectors, sine and cosine curves, half-angle and double-angle formulas, and using trig identities to solve trigonometric equations. We mostly focused on questions Cameron got wrong or partially wrong on her homework. She is always good at finding another similar question to try after we talk about the correct method for solving a particular problem type. Honestly, I think Cameron already was doing decently with these precalculus concepts before our sessions, and our sessions have only allowed her to master the material before her tests!_x000a__x000a_Cameron is doing well in precalculus but could still be doing better in APES. I mentioned to her we could focus more on APES if she wants. I will leave it up to her to let me know if she feels she needs the assistance. If she does need more help, we could even increase the amount of sessions she has for that week._x000a__x000a_Please let me know if you have any questions or if there are any adjustments you would like to make to our plan. Iâ€™m happy to schedule a time to talk by phone if that would be helpful. I look forward to supporting Cameron in her continued academic journey._x000a__x000a__x000a_Best regards,_x000a__x000a_Zack A._x000a_zack.anthony@revolutionprep.com_x000a_+18105137535"/>
    <n v="1"/>
  </r>
  <r>
    <n v="11013156"/>
    <d v="2026-03-29T00:00:00"/>
    <x v="98"/>
    <s v="Team Haase-Alvey"/>
    <n v="92963"/>
    <s v="Noah Elgohary"/>
    <s v="Dear Ava,_x000a__x000a_Happy spring! I just wanted to give you an update on what Noah and I have covered since the last update and also make sure we are on the same page moving forward._x000a__x000a_Noah and I have only had a couple of sessions since our last stretch of tutoring. We went over his full quadrilateral review prior to his test. By the end of the two sessions, Noah had a better understanding of how to find interior and exterior angles, classify quadrilaterals, and use specific quadrilateral characteristics to solve problems._x000a__x000a_Noah shared with me that he ended last semester with all As, including an A in geometry! Moving forward, when I see Noah again next month, we will continue our work together to maintain his A._x000a__x000a_Please let me know if you have any questions or if there are any adjustments you would like to make to our plan. Iâ€™m happy to schedule a time to talk by phone if that would be helpful. I look forward to supporting Noah in his continued academic journey._x000a__x000a__x000a_Best regards,_x000a__x000a_Zack A._x000a_zack.anthony@revolutionprep.com_x000a_+18105137535"/>
    <n v="1"/>
  </r>
  <r>
    <n v="11013160"/>
    <d v="2026-03-29T00:00:00"/>
    <x v="94"/>
    <s v="Team Plamondon"/>
    <n v="99445"/>
    <s v="Lily Giglio"/>
    <s v="Hi Lily and Catherine,_x000a__x000a_I hope you are both doing well! I wanted to send a quick program update and outline our plan as we move toward Lilyâ€™s goal score this summer._x000a__x000a_Lily currently has 27 hours remaining, with 5 hours unscheduled. For now, I recommend maintaining our current velocity, and we will plan to schedule an additional 5 hours over the summer to support a more intensive push leading into the August test._x000a__x000a_Lily and I have committed to really locking in over the next few months to reach her target score by August. She has demonstrated strong progress with SAT math strategiesâ€”especially using Desmos effectively and recognizing problem typesâ€”but continued growth will come from consistency and repetition._x000a__x000a_Moving forward, the most important priority is consistency:_x000a_    - Lily will complete one full-length practice test each week_x000a_    - She will complete smaller, targeted homework assignments between sessions._x000a_    - We will use May/June test dates as practice opportunities to build testing stamina and familiarity_x000a__x000a_This structure is critical, as consistent exposure to full tests is what will drive score increases at this stage. Additionally, it will improve her recall of material we have already covered, so that nothing is lost._x000a__x000a_Overall, Lily is in a strong position to improve significantly with this plan in place, and I am excited to continue working closely with her as we push toward her goal score this summer._x000a__x000a_Please feel free to reach out with any questions or scheduling updatesâ€”Iâ€™m happy to help however I can!_x000a__x000a__x000a_Thanks!_x000a_Cara R._x000a__x000a__x000a_Cara R._x000a_cara.mclaughlin@revolutionprep.com_x000a_+16056596774"/>
    <n v="2"/>
  </r>
  <r>
    <n v="11013163"/>
    <d v="2026-03-29T00:00:00"/>
    <x v="94"/>
    <s v="Team Plamondon"/>
    <n v="97623"/>
    <s v="Hedges Maddux"/>
    <s v="Hi Hedges and Michelle,_x000a__x000a_I hope you are both doing well! I wanted to send a quick program update and confirm the plan moving forward._x000a__x000a_Hedges currently has 13 hours remaining in his account, with 3 hours still unscheduled. At this point, I recommend that we maintain our current velocity. He has been doing a great job in class, and I also really appreciate how flexible he has been about adjusting his schedule as needed when conflicts come up._x000a__x000a_Academically, Hedges is continuing to do very well. He has shown strong mathematical intuition and has been building solid skills across exponential functions, parabolas, and quadratics. More importantly, he is doing a good job not just getting answers, but strengthening the step-by-step process behind them so that his understanding stays consistent across different problem types. That combination of ability, flexibility, and steady effort has made him a pleasure to work with._x000a__x000a_Moving forward, I recommend that we continue at the same pace so we can keep building on that progress and reinforce the concepts we have been covering without losing momentum._x000a__x000a_Please feel free to reach out if any scheduling adjustments are needed. I am always happy to work with you both to keep things running smoothly._x000a__x000a_Thanks!_x000a_Cara_x000a__x000a__x000a__x000a_Cara R._x000a_cara.mclaughlin@revolutionprep.com_x000a_+16056596774"/>
    <n v="2"/>
  </r>
  <r>
    <n v="11013164"/>
    <d v="2026-03-29T00:00:00"/>
    <x v="94"/>
    <s v="Team Plamondon"/>
    <n v="97621"/>
    <s v="Scarlett Maddux"/>
    <s v="Hi Scarlett and Michelle,_x000a__x000a_I hope you are both doing well! I wanted to send a quick program update and recommendation as we look ahead through the rest of the school year._x000a__x000a_Scarlett currently has 9 hours scheduled, and in order to continue meeting twice a week through the remainder of the school year, I recommend adding more hours to the accountâ€”ideally 20 or more so we have enough time to continue supporting her consistently without interruption. She has been making strong progress across subjects, and I would like to keep that momentum going at the current pace._x000a__x000a_Scarlett has been doing a really great job in our sessions. She consistently shows strong problem-solving ability and a good grasp of the material once we work through it together, whether we are covering physics, geometry proofs, circuits, or radical operations. She has especially stood out in the way she applies mathematical rules and engages with concepts, and I have been very pleased with her effort and growth. As we continue, the main goal is to keep building fluency and confidence through regular practice so that these skills remain solid as her coursework becomes more complex._x000a__x000a_For that reason, I recommend that we maintain our current twice-weekly velocity. That schedule is giving Scarlett the consistency she needs, and I think continuing it will put her in the strongest position possible for the rest of the year._x000a__x000a_Please feel free to reach out with any questions or if you would like me to help coordinate the additional hours._x000a__x000a_Thanks!_x000a_Cara_x000a__x000a__x000a_Cara R._x000a_cara.mclaughlin@revolutionprep.com_x000a_+16056596774"/>
    <n v="2"/>
  </r>
  <r>
    <n v="11013165"/>
    <d v="2026-03-29T00:00:00"/>
    <x v="94"/>
    <s v="Team Plamondon"/>
    <n v="99219"/>
    <s v="Maddie Sogoloff"/>
    <s v="Hi Maddie and Laurel,_x000a__x000a_I hope you are both doing well! I wanted to send a quick program update on Maddieâ€™s SAT prep and share my recommendation for our next steps._x000a__x000a_Maddie currently has 11.5 hours remaining in her program, with 1.5 hours still unscheduled. She has been making very strong strides in the Reading &amp;amp; Writing portion of the SAT, and I am very pleased with the progress she has made there. As we move forward, I want to make sure that her Math score rises alongside that growth so that her improvement stays balanced across both sections._x000a__x000a_At this point, it is time for Maddie to take another full-length practice test so we can get an updated snapshot of her performance and identify exactly where we should focus next. It has been two months since her last test, and we need to reassess. I recommend she take the RevolutionPrep Pratice Test 1SD, as soon as possible. Just as importantly, homework completion is going to be a key part of that progress. Reinforcement is critical on the SAT: if Maddie is not consistently practicing between sessions, she is much more likely to forget the strategies and concepts we have worked on, especially in Math. A major part of continued improvement will be making sure homework is completed regularly so that the material stays fresh and builds over time rather than having to be re-learned._x000a__x000a_Overall, Maddie is in a good position to continue improving, especially given the progress she is already showing in Reading &amp;amp; Writing. With a new practice test, consistent homework completion, and continued reinforcement of Math concepts, I am confident we can keep that momentum going._x000a__x000a_Please feel free to reach out with any questions or scheduling updates. Iâ€™m always happy to help._x000a__x000a_Thanks!_x000a_Cara R._x000a__x000a__x000a__x000a_Cara R._x000a_cara.mclaughlin@revolutionprep.com_x000a_+16056596774"/>
    <n v="1"/>
  </r>
  <r>
    <n v="11013171"/>
    <d v="2026-03-29T00:00:00"/>
    <x v="94"/>
    <s v="Team Plamondon"/>
    <n v="101355"/>
    <s v="Rayaan Aly"/>
    <s v="Hi Rayaan and Shirin,_x000a__x000a_I hope you are both doing well and that everything has been going smoothly as we move closer to AP exam season. It has been a pleasure working with Rayaanâ€”he continues to demonstrate strong engagement, consistency, and a clear understanding of the material, which is exciting to see as we transition into focused exam preparation._x000a__x000a_Across our recent sessions, Rayaan has shown a strong foundation in AP Human Geography, particularly in FRQs, vocabulary, and core conceptual understanding. He is especially effective at applying concepts and recognizing patterns in questions. To continue improving, we are focusing on refining performance on more nuanced multiple-choice questions, strengthening distinctions between closely related concepts, and ensuring full coverage of all tested units (1, 2, 3, 4, 5, and 7). We have also been reinforcing strategies such as elimination, identifying the â€œleast incorrectâ€ answer, and carefully analyzing stimulus-based questions to avoid common AP traps._x000a__x000a_Rayaan currently has 7 hours remaining in his tutoring bank. I recommend maintaining the same consistent velocity of once per week to ensure steady review and targeted practice leading up to the exam. At the moment, there is one session scheduled for 5/10, and I want to flag that this may fall after the AP exam date. Please confirm if that is the case, and we can reschedule that session to occur beforehand so it can be used most effectively for final review._x000a__x000a_Looking ahead, our primary goal is to prepare for the upcoming mock exam and AP test through continued structured MCQ practice, targeted review of weaker areas, and reinforcement of key vocabulary and concepts. Rayaan is in a strong position, and with continued focused preparation, I am confident he will continue to improve both accuracy and confidence._x000a__x000a_Please feel free to reach out with any questions, scheduling needs, or if there is anything specific you would like us to prioritize. I am always happy to adjust our sessions to best support Rayaanâ€™s goals._x000a__x000a_I hope you both have a wonderful rest of your week, and I look forward to continuing our work together!_x000a__x000a_Thanks!_x000a_Cara R._x000a__x000a__x000a__x000a_Cara R._x000a_cara.mclaughlin@revolutionprep.com_x000a_+16056596774"/>
    <n v="3"/>
  </r>
  <r>
    <n v="11013176"/>
    <d v="2026-03-29T00:00:00"/>
    <x v="5"/>
    <s v="Team St. Marie"/>
    <n v="101120"/>
    <s v="Jamal Brown"/>
    <s v="Dear Crystal,_x000a__x000a_I hope you are having a great swing into Spring. Itâ€™s been great working with you and Jamal over the past handful of weeks. I wanted to touch base to share some of the progress weâ€™ve made so far and share my thoughts on the plan moving forward._x000a__x000a_I have seen solid growth in Jamal's mathematical reasoning and in his ability to work with exponents as it pertains to scientific notation. He has shown consistent progress in learning how to troubleshoot his work whenever he is stumped or when he gets an unexpected result. This consistent improvement has been evident in our work together in session, and I am hopeful that we will see more improvement with his math grade as we continue working with each other._x000a__x000a_Our current short-term goals for Jamal include continuing his application of the different volume formulas and making sure he understands how to apply them as well as solve for unknown quantities. The overall goal remains his improved academic and mathematical confidence. Based on Jamal's progress, I recommend that we continue with our weekly sessions for at least 60 minutes each. I went ahead and scheduled out his credits per his preferred time slots. Please review that schedule and make any changes that you need to!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Jamal in his continued academic journey._x000a__x000a_Best regards_x000a__x000a_Nik K._x000a_nik.kososik@revolutionprep.com_x000a_+12086027214"/>
    <n v="5"/>
  </r>
  <r>
    <n v="11013177"/>
    <d v="2026-03-29T00:00:00"/>
    <x v="94"/>
    <s v="Team Plamondon"/>
    <n v="71512"/>
    <s v="Jagger Jurcak"/>
    <s v="Hi Jagger and Jennifer,_x000a__x000a_I hope you are both doing well! I wanted to send a quick program update and recommendation as we look ahead to the rest of the semester and make sure Jagger is feeling confident in class and well prepared for finals._x000a__x000a_Jagger currently has 8.5 total hours remaining, with 6.5 of those hours still unscheduled. He has been doing well in tutoring, and I have been very pleased with his progress across subjects. He engages thoughtfully, adapts well when we need to shift focus, and has shown strong growth in both chemistry and math-based work. He has done especially well with balancing chemical equations, oxidation numbers, geometry, and problem-solving strategies, and he has been flexible when schedule adjustments have been needed. Overall, I think he is in a good place, and my main goal now is to make sure we continue using sessions strategically so he stays on track in class and is prepared as finals approach._x000a__x000a_For that reason, I recommend that we maintain our current velocity, while also keeping an eye on meeting dates and times in case adjustments would help us better support his class schedule and upcoming assessments. I would be happy to shift sessions around as needed so we can prioritize the topics that are most important and make sure our timing is as helpful as possible._x000a__x000a_Please feel free to let me know if there are any upcoming tests, class concerns, or scheduling changes you would like me to plan around. I am very happy with how Jagger has been doing, and I look forward to continuing to support him._x000a__x000a_Thanks!_x000a_Cara_x000a__x000a__x000a__x000a_Cara R._x000a_cara.mclaughlin@revolutionprep.com_x000a_+16056596774"/>
    <n v="2"/>
  </r>
  <r>
    <n v="11013179"/>
    <d v="2026-03-29T00:00:00"/>
    <x v="98"/>
    <s v="Team Haase-Alvey"/>
    <n v="93462"/>
    <s v="Jayden Kim"/>
    <s v="Dear Heekwang,_x000a__x000a_Happy spring! I know we often get a chance to chat quickly about Jaydenâ€™s progress; however, I still want to give a more comprehensive update on how he has been doing for the last few months._x000a__x000a_We have completed chapters 6, 7, 8, and 9 of the Big Ideas Math: Geometry textbook. We are currently working with circles in chapter 10. As usual, Jayden has progressed quickly and is pretty much right where many of my other geometry students are with their classes currently. Jayden does very well still when applying pure math but sometimes forgets theorems. Often, though, he is able to at least describe the theorem he needs for a particular step in a proof (which is great). This illustrates his understanding of the theorem's concept, just that he sometimes forgets the exact name. Honestly, it is hard to remember all the names of the theorems too, especially because we keep adding new ones to the list as we go through more topics._x000a__x000a_Although two-column proofs are not Jaydenâ€™s favorite question type, he actually does pretty well on them. Sometimes, I have to give him a little push in the right direction, but often enough he is able to complete them on his own. He is particularly strong with triangle proofs. The topics that have challenged Jayden the most have been quadrilateral characteristics (there are many characteristics to remember), indirect proofs, and geometric mean. Regardless, he was able to mastery each to some degree. These just took him more time than usual to learn._x000a__x000a_Soon, I will have Jayden try a comprehensive geometry test to see how much he has retained. He will probably enjoy this as he likes measuring his mastery level._x000a__x000a_I think doing two sessions a week for 1 hour each is still working well for Jayden. We can continue this until he finishes the book. After that, we can reassess how many sessions he might need a week._x000a__x000a_Please let me know if you have any questions or if there are any adjustments you would like to make to our plan. Iâ€™m happy to schedule a time to talk by phone if that would be helpful. I look forward to supporting Jayden in his continued academic journey._x000a__x000a__x000a_Best regards_x000a__x000a_Zack A._x000a_zack.anthony@revolutionprep.com_x000a_+18105137535"/>
    <n v="3"/>
  </r>
  <r>
    <n v="11013185"/>
    <d v="2026-03-29T00:00:00"/>
    <x v="94"/>
    <s v="Team Plamondon"/>
    <n v="100593"/>
    <s v="Bernadette PatiÃ±o"/>
    <s v="Hi Caroline, Bernadette, and Kyle,_x000a__x000a_I wanted to provide a progress update on Bernadetteâ€™s tutoring as we move forward. Bernadette demonstrates a strong foundation in both English and math, particularly in her ability to set up systems of equations and approach complex word problems with the correct structure. She has shown consistent growth in recognizing problem types and applying appropriate strategies._x000a__x000a_To continue improving, the primary focus will be on increasing precisionâ€”specifically with unit conversions, interpreting key wording in problems (such as â€œmore thanâ€ vs. â€œtimesâ€), and applying real-world constraints. Strengthening these areas will help reduce small errors and improve overall scoring consistency, particularly in math._x000a__x000a_Over the course of our sessions, we have emphasized:_x000a_     - Translating word problems into equations efficiently_x000a_     - Using Desmos strategically for multi-step and complex problems_x000a_     - Building accuracy in algebraic setup and execution_x000a_     - Strengthening SAT-specific problem-solving strategies_x000a__x000a_At this stage, consistency and repetition are key to continued score growth. A critical next step is increasing practice test-taking frequency to build endurance, reinforce strategies, and identify remaining gaps._x000a__x000a_Plan Moving Forward_x000a_    - Maintain our current velocity plan_x000a_    - Increase full-length practice test frequency_x000a_    - Continue reinforcing math precision while maintaining strong English performance_x000a__x000a_Additionally, please take a moment to review the current schedule to ensure it still aligns with Bernadetteâ€™s availability and goals._x000a__x000a_Iâ€™m very pleased with Bernadetteâ€™s progress so far and confident that with continued consistency, we will see strong score improvements._x000a__x000a_Please feel free to reach out with any questions or updatesâ€”Iâ€™m always happy to help!_x000a__x000a__x000a_Thanks!_x000a_Cara R._x000a__x000a__x000a_Cara R._x000a_cara.mclaughlin@revolutionprep.com_x000a_+16056596774"/>
    <n v="2"/>
  </r>
  <r>
    <n v="11013200"/>
    <d v="2026-03-29T00:00:00"/>
    <x v="99"/>
    <s v="Team Plamondon"/>
    <n v="101609"/>
    <s v="Harrison Callon"/>
    <s v="Hey Katherine,_x000a__x000a_I hope you're doing well! I wanted to take a moment to touch base and share an update on how Harrison has been progressing in our Algebra 1 sessions over the past couple of months._x000a__x000a_Progress_x000a_Harrison has been putting in great work, and it's really showing! Over the past month-plus of sessions, we've covered some foundational and more advanced Algebra 1 topics, including exponent rules, systems of equations, dividing polynomials, and greatest common factor for polynomials. I'm happy to share that his accuracy and speed across these areas have improved significantly. He's building real confidence with the material, and that growth is a strong sign he's on the right track toward his goal of improving his grade._x000a__x000a_Looking Ahead_x000a_As we continue, our focus will be on reinforcing the concepts we've covered and building on that momentum. We'll keep working through Algebra 1 material in a way that supports continued grade improvement throughout the semester. Harrison is showing the kind of steady progress that adds up in a meaningful way over time._x000a__x000a_Recommendation_x000a_Given the progress Harrison is making, I recommend we continue at our current pace of a couple sessions per week at one hour each. This cadence is working well for him, and staying consistent will be key to keeping that upward trend going._x000a__x000a_Let's Connect_x000a_I'd love to chat if you have any questions or would like to discuss Harrison's progress in more detail. Feel free to reply to this email, or if you'd prefer, I'm happy to set up a quick phone or Zoom call at a time that works for you._x000a__x000a_Thank you so much for your continued support â€” it really does make a difference!_x000a__x000a_Take care,_x000a_John O._x000a_john.olmos@revolutionprep.com_x000a_+12102885353"/>
    <n v="3"/>
  </r>
  <r>
    <n v="11013201"/>
    <d v="2026-03-29T00:00:00"/>
    <x v="99"/>
    <s v="Team Plamondon"/>
    <n v="100299"/>
    <s v="Lyla Pack"/>
    <s v="Hey Grace,_x000a__x000a_I hope you're doing well! I wanted to reach out with an update on how Lyla has been progressing in our SAT prep sessions. While I'm newer to working with Lyla â€” having taken over as her tutor about a month ago â€” I've really enjoyed getting to know her as a student and am excited about the progress we're making together._x000a__x000a_Progress_x000a_Since stepping in, we've been covering a well-rounded mix of math and verbal skills, including calculator strategies, punctuation rules, transition words, verb usage, and an introduction to linear word problems. Lyla is doing great with punctuation rules â€” she's clearly picked up the material well and applies it with confidence. We're continuing to develop her skills with linear word problems, which is a common area of focus at this stage of SAT prep and one where consistent practice really pays off. Starting from her January 10th practice exam scores of 520 in Reading &amp;amp; Writing and 560 in Math, we're building a strong foundation to push toward her goal of 1200+._x000a__x000a_Looking Ahead_x000a_Our near-term focus will be on strengthening Lyla's comfort with linear word problems while continuing to reinforce the verbal skills she's already building. I'm planning to get her to another practice exam soon so we can measure her progress and fine-tune our approach for the stretch leading up to her June test date._x000a__x000a_Recommendation_x000a_I recommend we continue at our current pace of two sessions per week. With June in sight, staying consistent with this schedule will give Lyla the repetition and review time she needs to reach that 1200+ target._x000a__x000a_Let's Connect_x000a_Please don't hesitate to reach out if you have any questions or would like to discuss Lyla's progress further. I'm happy to set up a phone or Zoom call at a time that works for you â€” just say the word!_x000a__x000a_Thank you for your continued support. Lyla is working hard and it shows!_x000a__x000a_Take care,_x000a_John O._x000a_john.olmos@revolutionprep.com_x000a_+12102885353"/>
    <n v="3"/>
  </r>
  <r>
    <n v="11013202"/>
    <d v="2026-03-30T00:00:00"/>
    <x v="99"/>
    <s v="Team Plamondon"/>
    <n v="99254"/>
    <s v="Caden Moore"/>
    <s v="Hey Cyndi,_x000a__x000a_I hope you're doing well! I wanted to take a moment to check in and share an update on how Caden has been doing in our Executive Functioning sessions over the past couple of months._x000a__x000a_Progress_x000a_Caden has been keeping up with the work consistently, which is a great sign in itself â€” showing up and staying engaged is half the battle with executive functioning skills! Over our three months together, we've covered a wide range of strategies including planner use, the Eisenhower Matrix for prioritization, tackling procrastination, memorization methods, self-regulation, habit building, breaking up tasks, maximizing efficiency, SMART goals, and academic reading strategies. Absorbing and applying these tools steadily helps builds lasting habits over time._x000a__x000a_Looking Ahead_x000a_Our focus going forward will be on continuing to reinforce the strategies Caden has learned and helping him apply them more automatically in his day-to-day academic life. The goal is for these skills to become second nature so that he stays ahead of his workload and never feels caught off guard or behind in his classes._x000a__x000a_Recommendation_x000a_I recommend we continue at our current pace of once a week. This cadence gives Caden enough time between sessions to practice and apply what we work on, while keeping him accountable and building on his progress consistently._x000a__x000a_Let's Connect_x000a_If you have any questions or would like to chat more about how Caden is doing, I'd love to connect. Feel free to reply to this email or let me know if you'd like to set up a quick phone or Zoom call at a convenient time for you._x000a__x000a_Thank you for your continued support â€” Caden is building a really solid foundation of skills that will serve him well!_x000a__x000a_Take care,_x000a_John O._x000a_john.olmos@revolutionprep.com_x000a_+12102885353"/>
    <n v="3"/>
  </r>
  <r>
    <n v="11013203"/>
    <d v="2026-03-30T00:00:00"/>
    <x v="99"/>
    <s v="Team Plamondon"/>
    <n v="98324"/>
    <s v="Hadrian Anzalone-Gurnee"/>
    <s v="Hey Anne,_x000a__x000a_I hope you're doing well! I wanted to reach out with an update on how Hadrian has been progressing in our ACT prep sessions since we started working together at the end of December._x000a__x000a_Progress_x000a_Hadrian has been putting in consistent effort and it's really paying off! We've been focusing primarily on math, covering circles, triangles, the rules of 180, systems of equations, linear functions, and FOIL with quadratics. I'm happy to share that he's made strong strides in the geometry topics and algebra â€” the concepts are clicking and his confidence in those areas has grown noticeably. We're continuing to solidify his understanding of polynomials, which is a natural next step and one that will round out his math skills nicely heading into his April test._x000a__x000a_Looking Ahead_x000a_With the April ACT coming up, our focus will be on reinforcing everything we've covered and sharpening Hadrian's polynomial work so he feels fully prepared on test day. We'll also be making sure he's comfortable applying these skills under timed, test-like conditions as we get closer to the date._x000a__x000a_Recommendation_x000a_I recommend we continue at our current pace of once a week. Given the April timeline, staying consistent and focused in our sessions will be the best way to maximize his preparation and go into test day with confidence._x000a__x000a_Let's Connect_x000a_Please don't hesitate to reach out if you have any questions or would like to discuss Hadrian's progress further. I'm happy to set up a phone or Zoom call at a time that works for you â€” just let me know!_x000a__x000a_Thank you for your continued support. Hadrian is working hard and making real progress!_x000a__x000a_Take care,_x000a_John O._x000a_john.olmos@revolutionprep.com_x000a_+12102885353"/>
    <n v="3"/>
  </r>
  <r>
    <n v="11013214"/>
    <d v="2026-03-30T00:00:00"/>
    <x v="100"/>
    <s v="Team Plamondon"/>
    <n v="100393"/>
    <s v="Yusuf Husainy"/>
    <s v="Dear Munira,_x000a__x000a_Itâ€™s been great working with you and Yusuf over the past couple of weeks. As we prepare for Yusufâ€™s upcoming assessments and AP Chemistry exam, I wanted to share what weâ€™ve been working on so far and what to expect._x000a__x000a_Yusuf and I have reviewed key topics including acids and bases, weak acids and bases, and equilibrium. He has demonstrated a solid understanding of the core concepts, particularly when identifying and explaining foundational ideas. _x000a__x000a_Our primary focus has been strengthening his ability to apply these concepts in more complex, conceptual scenariosâ€”especially within acids and bases. While he still requires some prompting when setting up problems, he is becoming more familiar with the material and is showing improvement in working through multi-step questions with increasing accuracy and confidence._x000a__x000a_While a specific score isnâ€™t guaranteed, Yusuf has been working toward his long-term goals of finishing the class with a B and scoring a 4 on the AP Chemistry exam. Specifically, he has been focusing on slowing down when answering questions, carefully analyzing what each problem is asking, and consistently applying equilibrium and acid-base principles. It would also be helpful to get an update on how he is currently performing on his in-class exams to better tailor our remaining sessions to his needs._x000a__x000a_I also want to note that Yusuf missed our last session. Consistency is especially important at this stage, as regular practice and reinforcement will be key to strengthening his conceptual understanding and improving application skills._x000a__x000a_Based on Yusufâ€™s goals and our remaining timeline, it will be important that he begins dedicated AP Chemistry review as soon as possible by utilizing past practice exams and Khan Academy to revisit earlier concepts and strengthen retention. We currently have 6 sessions remaining, with our final session scheduled for May 2nd. During this time, we will focus on reinforcing conceptual understanding, targeting weaker areas, and building confidence through AP-style practice questions._x000a__x000a_I am looking forward to hearing how Yusuf performs on his AP Chemistry exam. Looking ahead, I recommend continuing with additional sessions, if possible, to further support his understanding of challenging concepts and maintain academic progress. This would give us an opportunity to continue working on conceptual application, problem-solving strategies, and overall exam readiness._x000a__x000a_Please let me know if you have any questions or if there are any adjustments you would like to make to our plan. Iâ€™m also able to schedule a time to talk by phone or Zoom if that would be helpful. I am happy to support Yusuf in his continued academic journey._x000a__x000a_Best regards,_x000a_Akeema W._x000a_akeema.williams@revolutionprep.com_x000a_+17862749913"/>
    <n v="1"/>
  </r>
  <r>
    <n v="11013215"/>
    <d v="2026-03-30T00:00:00"/>
    <x v="100"/>
    <s v="Team Plamondon"/>
    <n v="84426"/>
    <s v="Harper Levitsky"/>
    <s v="Dear Keith,_x000a__x000a_I hope you are having a great spring. Itâ€™s been great working with you and Harper over the past couple of weeks. I wanted to reach out with a quick overview of the program so far and where itâ€™s headed._x000a__x000a_Since beginning our work in Pre-Calculus, Harper and I have been focusing on analyzing trigonometric functions and solving navigation-based problems, with an emphasis on proving identities rather than graphing. I have already seen improvement in her ability to work through trigonometric identities and understand how different relationships connect across expressions. She is becoming more comfortable manipulating expressions, recognizing patterns, and applying these concepts with increasing confidence, often completing problems with less guidance than when we first began._x000a__x000a_Since Harper is making steady progress, I recommend we continue with one 60-minute session per week through the school year. This will allow us to stay aligned with the pace of her Pre-Calculus course while continuing to build her confidence and accuracy with new material._x000a__x000a_Our current short-term goals for Harper include strengthening her ability to prove trigonometric identities independently and improving her accuracy when solving navigation and application-based problems. The overall goal remains for her to develop a strong understanding of Pre-Calculus concepts so that she can perform well and finish the class with a high grade._x000a__x000a_In addition, consistent practice outside of our sessions will be especially important for reinforcing these concepts. Trigonometry, particularly proving identities, requires repetition and exposure to a variety of problem types in order to build fluency and confidence. Spending time reviewing class notes, completing additional practice problems, and revisiting challenging concepts will help solidify her understanding and make it easier to apply these skills independently._x000a__x000a_Harper currently has 4 sessions remaining, with the last scheduled for April 21st. She will also have 2 additional unscheduled sessions available on her dashboard. Using these remaining sessions consistently will be important to ensure we continue building momentum and fully support her through upcoming material._x000a__x000a_This plan will best set her up for success and give us the time needed to focus on deeper conceptual understanding and application of trigonometric concepts._x000a__x000a_Please let me know if you have any questions or if there are any adjustments you would like to make to our plan. Iâ€™m happy to schedule a time to talk by phone or Zoom if that would be helpful. I look forward to supporting Harper in her continued academic journey._x000a__x000a_Akeema W._x000a_akeema.williams@revolutionprep.com_x000a_+17862749913"/>
    <n v="4"/>
  </r>
  <r>
    <n v="11013217"/>
    <d v="2026-03-30T00:00:00"/>
    <x v="100"/>
    <s v="Team Plamondon"/>
    <n v="76047"/>
    <s v="Ryan Shinsky"/>
    <s v="Hello Rebecca, _x000a__x000a_I hope you are having a great spring. Itâ€™s been great working with you and Ryan over the past couple of weeks. I wanted to reach out with a quick overview of the program so far and where itâ€™s headed._x000a__x000a_Ryan and I have been focusing on key Chemistry concepts including gas laws, stoichiometry, and balancing chemical equations. He has shown strong improvement in both understanding these concepts and setting up problems correctly. This progress is reflected in his performance, as he is currently scoring among the highest students in his classâ€”great work, Ryan._x000a__x000a_Ryanâ€™s short-term goal has been to score an 80 or higher on his recent exams, while his long-term goal is to finish the last two quarters with an A and feel well-prepared for AP Chemistry next year. He is doing a great job building the foundational skills needed to reach these goals, particularly in organizing his work and approaching multi-step problems with more confidence and accuracy._x000a__x000a_Based on Ryanâ€™s goals and strong progress, I recommend increasing to two 60-minute sessions per week. This will allow us to continue reinforcing current Chemistry topics while also getting a head start on more advanced concepts that will better prepare him for AP Chemistry next year._x000a__x000a_At this point, I would also appreciate any updates on how Ryan is currently performing on his in-class assessments, as well as any feedback or notes from his teacher. This will help ensure that our sessions remain targeted and aligned with his classroom expectations._x000a__x000a_Ryan currently has 10 hours on his dashboard, with 6 sessions already scheduled and the last session set for April 23rd. Using these sessions consistently will be key to continuing his strong performance and ensuring he stays on track to meet his goals._x000a__x000a_Please let me know if you have any questions or if there are any adjustments you would like to make to our plan. Iâ€™m happy to schedule a time to connect by phone or Zoom if that would be helpful. I look forward to continuing to support Ryan in his academic success._x000a__x000a_Akeema W._x000a_akeema.williams@revolutionprep.com_x000a_+17862749913"/>
    <n v="3"/>
  </r>
  <r>
    <n v="11013218"/>
    <d v="2026-03-30T00:00:00"/>
    <x v="100"/>
    <s v="Team Plamondon"/>
    <n v="93617"/>
    <s v="Brynn Moores"/>
    <s v="Dear Joelle, _x000a__x000a_I hope you are having a great spring. Itâ€™s been great working with you and Brynn over the past couple of weeks. I wanted to reach out with a quick overview of her progress and next steps as we prepare for her upcoming SAT._x000a__x000a_Brynn took her most recent official SAT on March 14th. Prior to this, she had been performing very strongly, consistently scoring in the 1500 range on her practice exams. After discussing her experience on the test, she shared that she felt confident overall, but noticed a few small mistakes in the math section. She also identified words in context and geometry as key areas of opportunity._x000a__x000a_Since Brynn is planning to take the exam again in June, we have begun targeting these areas to ensure she feels more confident and consistent going into test day. Our focus has been on minimizing small errors in math through careful problem setup and review, as well as strengthening her approach to vocabulary in context and geometry-based questions._x000a__x000a_The scores from the March 14th exam should now be available, and it would be very helpful if Brynn could share those results with me. This will allow me to closely analyze her performance, identify any patterns in missed questions, and tailor our sessions to best support her in maximizing her score._x000a__x000a_Brynn currently has 3 sessions remaining, with the last session scheduled for April 16th. I recommend continuing with one 60-minute session per week. This will allow us to maintain consistent practice, address areas of opportunity gradually, and build confidence without creating fatigue, ensuring she enters the June exam fully prepared._x000a__x000a_Given her goal of maintaining  her 1500+ performance, adding additional sessions is also an option if youâ€™d like to further reinforce targeted areas before test day. Please note that we will be updating our tutoring rates on April 18, 2026. To secure the current pricing for any future tutoring sessions, I recommend connecting with your advisor to purchase additional hours prior to this date._x000a__x000a_Please let me know if you have any questions or if you would like to discuss a plan moving forward. Iâ€™m happy to schedule a time to connect by phone or Zoom if that would be helpful. I look forward to continuing to support Brynn in achieving her goals._x000a__x000a_Best regards,_x000a_Akeema W._x000a_akeema.williams@revolutionprep.com_x000a_+17862749913"/>
    <n v="5"/>
  </r>
  <r>
    <n v="11013220"/>
    <d v="2026-03-30T00:00:00"/>
    <x v="100"/>
    <s v="Team Plamondon"/>
    <n v="97884"/>
    <s v="Elise Lu"/>
    <s v="Dear Elaine,_x000a__x000a_I hope you are having a great spring. Itâ€™s been wonderful working with you and Elise as we prepare for her upcoming ACT. I wanted to share an update on her progress and our plan for the remaining sessions._x000a__x000a_Elise has been performing extremely strongly in our sessions, demonstrating a solid understanding of the concepts we cover. In our last progress update, I noted that we would focus on building confidence in key areas where she had missed questions on her previous practice exam. Iâ€™m happy to report that we were able to address these areas successfully._x000a__x000a_Our focus has now shifted to reviewing other ACT-specific math sections that may not have appeared on her previous practice exam but could appear on the official test. This includes topics such as asymptotes and more advanced graphing questions. The goal is to ensure Elise is prepared to tackle these concepts confidently if they appear on test day. To further assess any remaining areas of weakness, I plan to have Elise complete another practice test from the ACT website. Once she has completed this exam, I will provide an update with detailed feedback on her performance._x000a__x000a_Elise currently has 5 sessions remaining, with the last scheduled for April 27th. I recommend continuing with one 60-minute session per week. This will allow us to maintain consistent practice, continue reinforcing targeted areas of improvement, and build confidence while avoiding fatigue._x000a__x000a_Our short-term goal is to strengthen her skills in targeted math areas and review any additional ACT concepts that may appear on the official exam. Her long-term goal is to achieve a 35 on the official ACT. After the ACT, we will shift our focus to AP Chemistry, dedicating the remaining sessions to preparing her for that subject and ensuring continued academic growth._x000a__x000a_Please let me know if you have any questions or if there are adjustments youâ€™d like to make to our plan. Iâ€™m happy to schedule a time to connect by phone or Zoom if that would be helpful. I look forward to supporting Elise as she continues to build her ACT skills and transitions to AP Chemistry._x000a__x000a_I hope you both have a great upcoming tour!_x000a__x000a_Best regards,_x000a_Akeema W._x000a_akeema.williams@revolutionprep.com_x000a_+17862749913"/>
    <n v="3"/>
  </r>
  <r>
    <n v="11013221"/>
    <d v="2026-03-30T00:00:00"/>
    <x v="100"/>
    <s v="Team Plamondon"/>
    <n v="100141"/>
    <s v="Ava Mcdonald"/>
    <s v="Dear Victoria,_x000a__x000a_I hope you are having a great spring. Itâ€™s been wonderful working with you and Ava over the past few weeks, and I wanted to share an update on her progress in Biology as well as our plan for the remaining sessions._x000a__x000a_Ava and I have been focusing on key topics including the Central Dogma, pedigrees, and Punnett squares. She has been demonstrating a strong understanding of these concepts, and when given practice questions, she is able to complete them accurately and efficiently. Biology is a subject that requires a lot of memorization, so I recommend that Ava consistently reviews her class notes. Regular review helps reinforce her understanding, retain important terminology, and ensures she can apply these concepts confidently during assessments._x000a__x000a_To further support her learning, I also recommend incorporating educational tools like puzzles and games. These can make memorization more engaging, reinforce key concepts, and improve long-term retention, helping Ava solidify her understanding outside of our sessions._x000a__x000a_Ava currently has two sessions remaining with me, with the last scheduled for April 7th. I recommend continuing with one 60-minute session per week. This will allow us to maintain consistency, review new material, and reinforce previously learned concepts without overwhelming her. Our long-term goal is for Ava to finish the course with a B or B+ (or higher), and staying consistent with weekly practice will support her in achieving this._x000a__x000a_Iâ€™d also love to check in with you on how Ava is currently performing in her school assessments and whether her teacher has provided any notes or feedback. This will help ensure our sessions stay aligned with her class progress._x000a__x000a_If you would like to continue working together beyond the remaining sessions, additional hours can be purchased through BackupCare to help ensure Ava maintains momentum and continues building her skills._x000a__x000a_Please let me know if you have any questions or if you would like to discuss a plan moving forward. I would be happy to schedule a phone or Zoom call.  I look forward to supporting Ava in her continued academic growth._x000a__x000a_Best regards,_x000a_Akeema W._x000a_akeema.williams@revolutionprep.com_x000a_+17862749913"/>
    <n v="3"/>
  </r>
  <r>
    <n v="11013225"/>
    <d v="2026-03-30T00:00:00"/>
    <x v="100"/>
    <s v="Team Plamondon"/>
    <n v="94812"/>
    <s v="Leilani Mesunas"/>
    <s v="Dear Chee,_x000a__x000a_I hope you are having a great day! I wanted to provide an update on Leilaniâ€™s progress and participation in our AP Chemistry sessions._x000a__x000a_In the sessions Leilani has attended, we have been focusing on acids and bases. She shows understanding of the general concepts and is beginning to work through more complex problems, such as preparing solutions, though these multi-step applications continue to be challenging. With consistent practice, she has the potential to strengthen these skills and build the confidence needed for the AP Chemistry exam. Her long-term goal is to pass the AP Chemistry exam, and developing proficiency with these multi-step problems is key to reaching that goal._x000a__x000a_Leilani has missed several sessions, including our most recent one. Regular attendance is especially important at this stage, as each session directly contributes to mastering the complex topics she will encounter on the AP exam. Attending consistently will allow her to practice these challenging problems, maintain momentum, and feel confident as the exam approaches._x000a__x000a_Based on Leilaniâ€™s goals, I recommend two 60-minute sessions per week, if possible. This schedule will provide dedicated time to focus on multi-step problem-solving, review critical concepts, and ensure she is fully prepared for the AP Chemistry exam. Leilani currently has one session scheduled for April 6th and 8 hours remaining on her dashboard. I strongly recommend scheduling these remaining hours as soon as possible to maintain progress and build consistency._x000a__x000a_If you would like to continue working together beyond the remaining sessions, additional hours can be purchased through BackupCare. This will help ensure Leilani maintains regular practice and continues to strengthen her skills in preparation for the AP exam._x000a__x000a_Please let me know if you have any questions or if you would like to make any adjustments to our plan. Iâ€™m happy to schedule a time to talk by phone if that would be helpful. I am excited to continue supporting Leilani and helping her feel confident and prepared for the AP Chemistry exam._x000a__x000a_Best regards,_x000a_Akeema W._x000a_akeema.williams@revolutionprep.com_x000a_+17862749913"/>
    <n v="3"/>
  </r>
  <r>
    <n v="11013234"/>
    <d v="2026-03-30T00:00:00"/>
    <x v="100"/>
    <s v="Team Plamondon"/>
    <n v="95294"/>
    <s v="Yana Fricano"/>
    <s v="Dear Elena,_x000a__x000a_I hope youâ€™re doing well! I wanted to touch base and provide an update on Yanaâ€™s progress in Chemistry, along with a quick look at our plan for the remaining sessions._x000a__x000a_Over the past few weeks, weâ€™ve moved into new material, including oxidation-reduction (redox) reactions and classification of matter. Yana has been staying focused during our sessions and continues to put in strong effort when working through problems. Sheâ€™s been open to feedback and is building confidence as we practice these newer concepts._x000a__x000a_If youâ€™re able to share how she has been doing on recent quizzes or tests, that would be very helpful. It will allow me to adjust our sessions and focus more directly on any areas where she may need extra support._x000a__x000a_Yana is still working toward her goal of finishing the course with a 90 or higher, and she is on a good path. She currently has 3 sessions remaining, with our last meeting scheduled for April 21st._x000a__x000a_For the remainder of our time, I recommend keeping a consistent weekly 60-minute session. This will help reinforce what sheâ€™s learning in class and give us time to review any challenging topics before the course wraps up. Continued practice outside of sessionsâ€”such as using Khan Academyâ€”will also be very beneficial for strengthening her understanding._x000a__x000a_If youâ€™d like to continue working together on achieving these goals, you can redeem more credits through your Bright Horizons portal. After redeeming your credits, you will receive an email from Revolution Prep to add the hours to your account._x000a__x000a_Iâ€™m also happy to schedule a time to talk by phone if that would be helpful._x000a_Please donâ€™t hesitate to reach out if you have any updates or questions. Iâ€™m looking forward to continuing to work with Yana and supporting her progress._x000a__x000a_Best,_x000a_Akeema W._x000a_akeema.williams@revolutionprep.com_x000a_+17862749913"/>
    <n v="5"/>
  </r>
  <r>
    <n v="11013236"/>
    <d v="2026-03-30T00:00:00"/>
    <x v="100"/>
    <s v="Team Plamondon"/>
    <n v="90341"/>
    <s v="Lily Elers"/>
    <s v="Dear Minori,_x000a__x000a_I hope youâ€™re doing well. I wanted to provide a quick update on Lilyâ€™s progress and how weâ€™re approaching our remaining sessions._x000a__x000a_Weâ€™ve now shifted our focus fully to Algebra 2, and Lily has been doing a great job engaging with the material. Recently, weâ€™ve been working on topics like rational functions, and most recently, trigonometric functions. Although she initially expressed some uncertainty at the beginning of the trig lesson, she was able to work through it and, by the end of the session, demonstrated a strong understanding and was able to complete problems independently._x000a__x000a_Lily continues to show strong effort and a positive attitude during sessions, especially when working through new or more challenging concepts. Itâ€™s been great to see her confidence build as she practices and applies what sheâ€™s learning._x000a__x000a_Lily currently has 11 sessions remaining, with our final session scheduled for June 3rd. At this time, I recommend continuing with consistent 60-minute sessions each week so we can keep reinforcing new material, support her understanding, and help her stay on track as the course progresses._x000a__x000a_Our ongoing goal is for Lily to finish the course with an A while strengthening her overall understanding and confidence in Algebra 2._x000a__x000a_Iâ€™m also happy to schedule a time to talk by phone if that would be helpful. Please feel free to reach out with any questions or updates. I look forward to continuing to support Lily._x000a__x000a_Best regards,_x000a_Akeema W._x000a_akeema.williams@revolutionprep.com_x000a_+17862749913"/>
    <n v="3"/>
  </r>
  <r>
    <n v="11013238"/>
    <d v="2026-03-30T00:00:00"/>
    <x v="100"/>
    <s v="Team Plamondon"/>
    <n v="88466"/>
    <s v="Annika Wooley"/>
    <s v="Dear Carl and Nishka,_x000a__x000a_I hope you are having a great spring season. Itâ€™s been a pleasure continuing to work with you and Annika, and I wanted to share an update on her progress as well as my recommendations moving forward._x000a__x000a_Since our last update, Annika has continued to show strong growth and increased confidence when working through math problems. She is becoming much more efficient at breaking down questions and is now able to rationalize expressions quickly. Iâ€™ve also really appreciated how she talks through her thinking process, as this demonstrates a deeper understanding of the material._x000a__x000a_We have been focusing on exponential expressions, and Annika has shown a strong understanding of this topic. While there are still occasional moments where she may need a quick reminder on earlier concepts such as foci and directrix, she is making steady progress, and continued practice will help reinforce these skills._x000a__x000a_As we wait for her Quadratics and Trigonometry test scores, I would appreciate any updates or if her teacher has shared any feedback or concerns. This will help guide our focus and ensure we are targeting any areas that may need additional support._x000a__x000a_At this time, she has 15 hours remaining with me, with our final session scheduled for May 30th. I recommend continuing with consistent weekly sessions so we can maintain her momentum, reinforce key concepts, and support her as new material becomes more challenging._x000a__x000a_If there is anything you or her teacher have brought up that you would like me to address, please feel free to shareâ€”I am happy to adjust our sessions as needed to best support Annikaâ€™s learning._x000a__x000a_Best regards,_x000a_Akeema W._x000a_akeema.williams@revolutionprep.com_x000a_+17862749913"/>
    <n v="3"/>
  </r>
  <r>
    <n v="11013239"/>
    <d v="2026-03-30T00:00:00"/>
    <x v="100"/>
    <s v="Team Plamondon"/>
    <n v="83331"/>
    <s v="Alisandra Seto Seto"/>
    <s v="Dear Lily,_x000a__x000a_I hope youâ€™re doing well! I wanted to share a quick update on Alisandraâ€™s progress in chemistry and outline our focus moving forward._x000a__x000a_In our recent sessions, weâ€™ve been working through covalent and ionic bonding, chemical reactions, and stoichiometry. Alisandra has shown a strong understanding of these topics and continues to engage actively during sessions. Stoichiometry has presented some challenges at times, which is completely normal, but she is putting in the effort to work through problems and improve her understanding._x000a__x000a_Looking ahead, we will continue strengthening these core chemistry concepts while supporting her problem-solving skills and confidence as we work through more complex material._x000a__x000a_Alisandra currently has 5 sessions remaining, with our final session scheduled for May 5th. I recommend continuing with one 60-minute session per week. This will allow us to consistently reinforce key concepts, address any challenging areas like stoichiometry, and keep her progressing steadily without gaps in understanding._x000a__x000a_If youâ€™d like to continue working together toward her goals, you can redeem additional credits through your Bright Horizons portal. After redeeming your credits, you will receive an email from Revolution Prep with instructions to add the hours to her account._x000a__x000a_If there is anything you feel I should be aware of, or if her teacher has shared any concerns or feedback, please donâ€™t hesitate to let me know. This information is always helpful in making sure our sessions are as effective and targeted as possible._x000a__x000a_Please feel free to reach out if you have any questions or would like to discuss her progress further. I look forward to continuing to support Alisandra._x000a__x000a_Best regards,_x000a_Akeema W._x000a_akeema.williams@revolutionprep.com_x000a_+17862749913"/>
    <n v="5"/>
  </r>
  <r>
    <n v="11013245"/>
    <d v="2026-03-30T00:00:00"/>
    <x v="100"/>
    <s v="Team Plamondon"/>
    <n v="100027"/>
    <s v="Caitlin Fogarty"/>
    <s v="Dear Denis,_x000a__x000a_I hope you are doing well. I wanted to share a brief update on Caitlinâ€™s progress so far and outline our plan moving forward._x000a__x000a_Weâ€™ve had two sessions together to date, during which we focused on DNA structure, RNA function, protein synthesis, as well as an introduction to meiosis and mitosis. Caitlin demonstrates a solid understanding of the foundational concepts and has been engaged during our sessions. She is building confidence overall, and as we continue, we will keep reinforcing these core ideas while also developing her understanding of more detailed processes such as transcription and translation, along with how these concepts connect to broader biology topics._x000a__x000a_Moving forward, our goal is to continue strengthening her understanding across these topics while helping her feel confident applying them to different types of questions. We will also continue building her problem-solving skills to support her success on her upcoming quiz and future tests._x000a__x000a_If you have any updates on how she is doing in class, or if her teacher has shared any feedback or areas of concern, please feel free to let me know. Any insight from the family or teacher is very helpful in guiding our sessions and making sure we are supporting her effectively._x000a__x000a_Caitlin has 3 scheduled sessions remaining, with our final session scheduled for April 13th. She also has 1.5 hours unscheduled sessions on her dashboard. If youâ€™d like to continue working together toward her goals, you can redeem additional credits through your Bright Horizons portal. After redeeming your credits, you will receive an email from Revolution Prep with instructions to add the hours to her account._x000a__x000a_I recommend continuing with one 60-minute session per week. This will allow us to build consistency, reinforce key concepts, and give her the opportunity to practice and gain confidence across the material._x000a__x000a_Please feel free to reach out if you have any questions or would like to discuss her progress further. I look forward to continuing to support Caitlin._x000a__x000a_Best regards,_x000a_Akeema W._x000a_akeema.williams@revolutionprep.com_x000a_+17862749913"/>
    <n v="5"/>
  </r>
  <r>
    <n v="11013251"/>
    <d v="2026-03-30T00:00:00"/>
    <x v="100"/>
    <s v="Team Plamondon"/>
    <n v="94475"/>
    <s v="Sydney Alexander"/>
    <s v="Dear Margeaux,_x000a__x000a_I hope you are doing well. I wanted to provide a brief update on Sydneyâ€™s progress so far and outline a plan for our sessions moving forward._x000a__x000a_Weâ€™ve had two sessions together to date, during which we focused on mitosis, meiosis, and Punnett squares. Sydney has shown a solid understanding of the foundational concepts and has been engaged during our sessions. At this stage, continuing to practice applying these conceptsâ€”especially with Punnett squaresâ€”will help reinforce accuracy and build confidence with different problem types._x000a__x000a_Moving forward, our goal is to continue strengthening her understanding of these core topics while developing her ability to apply them to more complex questions. This will support her as she prepares for upcoming quizzes, tests, and ultimately her EOC exam. To make learning more engaging and to help reinforce these ideas, we can also incorporate interactive materials such as puzzles, visual models, and other hands-on activities to deepen her understanding of the concepts._x000a__x000a_Sydneyâ€™s goal is to pass Biology with a B or higher, as well as achieve a score of 4 or 5 on the EOC. She is on a strong path toward these goals with continued support and consistent practice._x000a__x000a_Sydney currently has 6 sessions remaining, with our final session scheduled for May 23rd. I recommend continuing with one 60-minute session per week. This schedule will allow us to build consistency, reinforce key concepts over time, and give her the opportunity to practice and retain what she is learning without large gaps between sessions._x000a__x000a_If you have any updates on how she is doing in class, or if her teacher has shared any feedback or concerns, please feel free to let me know. This information is very helpful in making sure we are supporting her as effectively as possible._x000a__x000a_Please feel free to reach out if you have any questions or would like to discuss her progress further. I look forward to continuing to support Sydney._x000a__x000a_Best regards,_x000a_Akeema W._x000a_akeema.williams@revolutionprep.com_x000a_+17862749913"/>
    <n v="3"/>
  </r>
  <r>
    <n v="11013266"/>
    <d v="2026-03-30T00:00:00"/>
    <x v="43"/>
    <s v="Team De Groot"/>
    <n v="99459"/>
    <s v="Sahasra Vangala"/>
    <s v="Dear Sudheera, _x000a__x000a_I hope you're having a wonderful week! As we get closer to Sahasra's upcoming practice test,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_x000a__x000a_Over the past couple of months, I've seen meaningful growth in her use of test-taking strategies, such as TRAP and backsolving, on the ACT. She has also improved at interpreting the meaning of word problems, particularly linear ones. In particular, Sahasra is becoming more confident and consistent in solving linear word problems and has made clear strides in determining which punctuation rules apply to a sentence. I've also noticed steady improvement in her ability to apply these strategies to English passages, especially in areas that were previously more challenging, such as sentence-level grammar. Her effort and willingness to apply new tools are really starting to pay off. _x000a__x000a_To set Sahasra up for success, it's important that their practice test closely mirrors official testing conditions. A quiet environment and completing the test in one sitting will give us the most accurate data to guide our next steps. After the test, I'll carefully review the results and debrief the experience with Sahasra. I'll follow up with you in my next update with key takeaways, progress highlights, and a clear plan for what we'll focus on moving forward. _x000a__x000a_Based on our discussions and Sahasra's progress, I recommend we continue with our weekly 60-minute sessions. We will continue to review the concepts that she has struggled with on her practice tests. This plan will best set her up for success on the official test in April and give us time to strengthen her ability to continue working on interpreting word problems, charts, and graphs in the science section._x000a__x000a_Please let me know if you have any questions or would like to make any adjustments to our plan. I'm happy to schedule a phone call if that would be helpful. I am excited to continue supporting Sahasra as she reaches her goals. _x000a__x000a_Best regards,  _x000a__x000a_Karleigh A._x000a_karleigh.arrington@revolutionprep.com_x000a_+15705786904"/>
    <n v="3"/>
  </r>
  <r>
    <n v="11013273"/>
    <d v="2026-03-30T00:00:00"/>
    <x v="19"/>
    <s v="Team De Groot"/>
    <n v="49990"/>
    <s v="Zachery Ingram"/>
    <s v="Hi Walter,_x000a__x000a_Happy Spring! I hope all is well. Below is a comprehensive update on what weâ€™ve been working on and progress followed by my recommendations for the future. _x000a__x000a_Overall, weâ€™ve seen Zach start to really think about and start to own these new Executive Functioning habits, and seems to be taking more ownership of his performance/grades. But we want to see even more of that!_x000a__x000a_In terms of Executive Functioning, some of the main areas weâ€™ve worked on include self-regulation, study strategies, reading strategies, and weekly, daily, and hourly scheduling. I would say though that Zach is still resistant to accepting strategies or giving them a chance. He has said multiple times that what he had already been doing to study works well (which we know, based on his test grades, is not true). _x000a__x000a_As of early March, Zachâ€™s grades were all high Bs or As. We are seeing some promising signs in Zachâ€™s current grades but there is still significant room for improvement, and we need to stay ahead of things as the semester progresses. _x000a__x000a_Among other things, weâ€™ll circle back to the prioritization matrix and reasons for procrastination from earlier, as I think a reminder of those will work well with the habits heâ€™s been developing more recently. Several weeks ago, we had a lot of success discussing the reasons behind his prioritization (fear of failure, pressure, etc) because he was able to be very honest with me â€” Iâ€™m hoping to get him to open up more like that. _x000a__x000a_Our current pace of two hours a week is great right now, but I would recommend considering three hours a week to achieve Aâ€™s in all classes and to study for the AP exam for APHUG. Right now is a perfect time to start studying for that AP exam and Iâ€™ve done a lot of AP prep so heâ€™s in good hands. After the AP exam, I recommend continuing with two hours until we feel that Zach is more independent with his EF habits and can stay ahead of classes on his own. Summer prep for EF (maybe 1 hour a week) or to get ahead of other classes is also a great idea.  _x000a__x000a_Thanks for reading! Iâ€™d be happy to discuss any of this further on the phone if youâ€™d like. Have a great week!_x000a__x000a_Best,_x000a__x000a_Daniel Severanceâ€¨Professional Tutor, Revolution Prepâ€¨daniel.severance@revolutionprep.com | www.revolutionprep.comâ€¨Customer Service: 877-738-7737 | Direct Line: 269-303-9396â€¨Better Results. Less Stress."/>
    <n v="3"/>
  </r>
  <r>
    <n v="11013285"/>
    <d v="2026-03-30T00:00:00"/>
    <x v="101"/>
    <s v="Team Haase-Alvey"/>
    <n v="39829"/>
    <s v="Alisha Padhy"/>
    <s v="Dear Ashok Padhy,_x000a__x000a_I hope you are having a great winter season. Itâ€™s been great working with you and Alisha Padhy over the past couple of months. I wanted to touch base to share some of the progress weâ€™ve made so far and share my thoughts on the plan moving forward._x000a__x000a_I have seen significant improvements in Alishaâ€™s standardized test performance, particularly in both math and English. Her math score has increased from a 650 to a 730, and her English score has improved from a 650 to a 670. This consistent improvement has been evident through her steady completion of assigned homework and practice materials, as well as her engagement with targeted SAT skill areas including rhetorical synthesis, words in context, punctuation, coordinate geometry, central ideas and details, grammar, possession, and text structure._x000a__x000a_Our current short-term goals for Alisha include continuing to strengthen her English score through focused practice in reading comprehension, grammar, and rhetorical skills, while maintaining and further developing her strong math performance. The overall goal remains to prepare for the SAT with a target score of at least 1450, with continued emphasis on raising English closer to a 700+ range while also aiming for a 750 in math. Based on Alishaâ€™s progress, I recommend continuing to meet once a week for one-hour sessions, focusing systematically on each SAT domain and incorporating a monthly full-length practice test to track progress and guide instruction._x000a__x000a_If you'd like to continue working together on achieving these goals, you can easily use this link to add the hours to your account today: https://my.revolutionprep.com/s/ImIGRKjJdO._x000a__x000a_Please let me know if you have any questions or if there are any adjustments you would like to make to our plan. Iâ€™m happy to schedule a time to talk by phone if that would be helpful. I look forward to supporting Alisha Padhy in her continued academic journey._x000a__x000a_Best regards,_x000a__x000a_Jason N._x000a_jason.noble@revolutionprep.com_x000a_+12162627470"/>
    <n v="5"/>
  </r>
  <r>
    <n v="11013291"/>
    <d v="2026-03-30T00:00:00"/>
    <x v="101"/>
    <s v="Team Haase-Alvey"/>
    <n v="88115"/>
    <s v="Matthew Man"/>
    <s v="Dear Connie Eng,_x000a__x000a_I hope you are having a great winter season. Itâ€™s been great working with you and Matthew over the past couple of months. I wanted to touch base to share some of the progress weâ€™ve made so far and share my thoughts on the plan moving forward._x000a__x000a_I have seen improvements in Matthewâ€™s reading comprehension and short-answer writing skills. He has shown consistent progress in using the RACE method to structure written responses and in working through reading comprehension passages at and around his grade level. This progress has been evident through his work with a 7th grade level coursebook and a variety of reading comprehension activities, including passages such as Lost, Farmers Market or Grocery Stores, Flower Power, Allergic to Dogs, Perfect Muffin, and Dog Tricks._x000a__x000a_Our current short-term goals for Matthew include continuing to strengthen his reading comprehension skills and reinforcing the use of the RACE method to produce clear, well-supported written responses. The overall goal remains improving reading comprehension, building consistency in academic writing, and strengthening fundamental literacy skills at grade level. Based on Matthewâ€™s progress, I recommend continuing to meet once a week to focus on either his school coursework or grade-level reading comprehension passages to further reinforce these foundational skill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Matthew in their continued academic journey._x000a__x000a_Best regards,_x000a__x000a_Jason N._x000a_jason.noble@revolutionprep.com_x000a_+12162627470"/>
    <n v="4"/>
  </r>
  <r>
    <n v="11013292"/>
    <d v="2026-03-30T00:00:00"/>
    <x v="101"/>
    <s v="Team Haase-Alvey"/>
    <n v="99571"/>
    <s v="Dyuti Hira"/>
    <s v="Dear Manish Hira,_x000a__x000a_I hope you are having a great winter season. Itâ€™s been great working with you and Dyuti Hira over the past couple of months. I wanted to touch base to share some of the progress weâ€™ve made so far and share my thoughts on the plan moving forward._x000a__x000a_I have seen improvements in Dyuti Hiraâ€™s understanding of foundational computer science concepts. Although we have had only a few sessions so far, she has shown progress in areas such as sorting algorithms, recursion, merge sort, Big-O notation, and FRQ-style problem solving. This work has also supported her ability to approach AP Computer Science A content with more structure and confidence._x000a__x000a_Our current short-term goals for Dyuti Hira include continuing to strengthen her understanding of MCQ and FRQ strategies while reinforcing key AP Computer Science A concepts. The overall goal remains building confidence, consistency, and strong performance in her AP Computer Science A coursework. Based on Dyuti Hiraâ€™s progress, I recommend continuing to meet once a week to maintain steady practice and support ongoing skill development.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Dyuti Hira in their continued academic journey._x000a__x000a_Best regards,_x000a__x000a_Jason N._x000a_jason.noble@revolutionprep.com_x000a_+12162627470"/>
    <n v="4"/>
  </r>
  <r>
    <n v="11013295"/>
    <d v="2026-03-30T00:00:00"/>
    <x v="101"/>
    <s v="Team Haase-Alvey"/>
    <n v="99705"/>
    <s v="Kaixuan Wang"/>
    <s v="Dear Lei Gao,_x000a__x000a_I hope you are having a great winter season. Itâ€™s been great working with you and Kaixuang Wang over the past couple of months. I wanted to touch base to share some of the progress weâ€™ve made so far and share my thoughts on the plan moving forward._x000a__x000a_I have seen significant improvements in Kaixuang Wangâ€™s mathematical skills, particularly in computation and applied problem solving. He has shown consistent progress in long division, area and perimeter, working with decimals and fractions, and multiplying decimals. This improvement has been evident through his increased accuracy and confidence when solving multi-step problems and applying different mathematical operations._x000a__x000a_Our current short-term goals for Kaixuang Wang include continuing to strengthen fluency with decimals and fractions while reinforcing long division and geometry concepts such as area and perimeter. The overall goal remains to maintain and extend his advanced mathematical ability while ensuring strong foundational understanding across all key topics. Based on Kaixuang Wangâ€™s progress, I recommend continuing to meet once or twice per week for continued enrichment and targeted practice as needed._x000a__x000a_It would be wonderful to know or have an idea of what he's covering in class so I can better prepare sessions beforehand. I would appreciate if you e-mail me anything that might help us have a more successful lesson.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Kaixuang Wang in their continued academic journey._x000a__x000a_Best regards,_x000a__x000a_Jason N._x000a_jason.noble@revolutionprep.com_x000a_+12162627470"/>
    <n v="4"/>
  </r>
  <r>
    <n v="11013300"/>
    <d v="2026-03-30T00:00:00"/>
    <x v="102"/>
    <s v="Team De Groot"/>
    <n v="91869"/>
    <s v="Kenta Kawabe"/>
    <s v="Dear Tomoko Kawabe,_x000a__x000a_I hope you are having a great week! As we prepare for Kenta's upcoming practice test, I wanted to share some updates and information about what to expect._x000a__x000a_I have seen significant improvements in Kenta's use of test taking strategies like the MAPS and backsolving techniques. They have shown consistent progress in math problem consistency and accuracy. This includes growth in areas we previously discussed as struggles, such as with complicated, constant-focused problems.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To be set up for long-term success, it's crucial for Kenta to replicate official test day conditions as closely as possible when taking their practice test. They should find a quiet place and take the test in one sitting._x000a__x000a_After the practice test, I will review the results and discuss the test experience with Kenta to determine our focus moving forward, and Iâ€™ll follow up with you on takeaways, improvements, and next steps in my next parent update._x000a__x000a_Based on our discussions and Kenta's progress, I recommend continuing on our current schedule of roughly 60 minutes a week worth of sessions. I know that we are meeting almost every day this week, and we will make the most of it. Don't forget that the best way to ensure consistent results on the SAT is by doing the assigned work and practicing as we discuss between each session. This plan will best set them up for success for the official test sitting soon._x000a__x000a_Please let me know if you have any questions or if there are any adjustments you would like to make to our plan. Iâ€™m happy to schedule a time to talk by phone if that would be helpful. I am excited to continue supporting Kenta in reaching their goals._x000a__x000a_Best regards,_x000a__x000a_Brock Dilley_x000a_brock.dilley@revolutionprep.com_x000a_+19724006172"/>
    <n v="3"/>
  </r>
  <r>
    <n v="11013306"/>
    <d v="2026-03-30T00:00:00"/>
    <x v="34"/>
    <s v="Team De Groot"/>
    <n v="93181"/>
    <s v="Daniel Porzecanski"/>
    <s v="Dear Gabriel,_x000a__x000a_I hope you are doing well! I wanted to share a quick update on Danielâ€™s progress and discuss next steps as we move forward._x000a__x000a_Progress &amp;amp; Recent Focus:_x000a_Daniel and I have been working on SAT preparation along with supporting his schoolwork as needed. In our recent sessions, we focused on:_x000a_â€“ Reading strategies (Central Idea, Text Structure, and Inference questions)_x000a_â€“ Grammar and punctuation, especially commas and sentence boundaries_x000a_â€“ Words in Context strategies_x000a_â€“ Advanced Math and complex algebra topics_x000a_â€“ Practice SAT questions and reviewing common mistakes_x000a__x000a_Daniel has shown the ability to improve when he is consistently practicing, and he has worked through a wide range of question types. He also managed a 1330 on a practice SAT, which shows strong potential._x000a__x000a_Positives:_x000a_Daniel is a capable student who does well when he is focused and engaged. He has demonstrated solid performance in Math and is able to improve quickly in Reading and Writing with targeted practice. He has also been balancing a busy schedule with school, track, and other commitments._x000a__x000a_Areas for Continued Growth:_x000a_The main areas for improvement remain:_x000a_â€“ Consistency with full-length practice tests_x000a_â€“ Reading comprehension (especially inference and information-based questions)_x000a_â€“ Grammar rules, particularly commas and sentence boundaries_x000a__x000a_Regular practice and review will be key to improving his overall score. He has been doing a great job reviewing with Oneprep and targeted practice questions. _x000a__x000a_Recommendation for Next Steps:_x000a_Daniel currently has two sessions remaining, and I recommend using them strategically:_x000a__x000a_â€“ Schedule one session to review his most recent SAT results and identify strengths and areas for improvement_x000a_â€“ Use the remaining time to either continue SAT preparation or support upcoming school finals_x000a__x000a_If Daniel is planning to take another SAT, we can also create a structured plan moving forward based on his latest results and goals._x000a__x000a_Daniel has been making solid progress, and Iâ€™d love to hear how his most recent March SAT's went so we can best plan next steps. Please feel free to reach out with any updates or questions._x000a__x000a_Best,_x000a_Jose F._x000a_jose.falconi@revolutionprep.com_x000a_+12092615048"/>
    <n v="1"/>
  </r>
  <r>
    <n v="11013308"/>
    <d v="2026-03-30T00:00:00"/>
    <x v="34"/>
    <s v="Team De Groot"/>
    <n v="98701"/>
    <s v="Michael Bibikov"/>
    <s v="Dear Olga,_x000a__x000a_I hope you are doing well! I wanted to share an update on Michaelâ€™s progress along with a few important notes to help him continue improving._x000a__x000a_Progress &amp;amp; Recent Focus:_x000a_Michael and I have been working on a range of math topics as his coursework has progressed, including:_x000a_â€“ Law of Sines and Law of Cosines_x000a_â€“ Probability concepts, including tree diagrams and theoretical probability_x000a_â€“ Statistics (mean, median, mode, standard deviation, interquartile range)_x000a_â€“ Binomial concepts_x000a_â€“ Quadratic equations (graphing, axis of symmetry, intercepts, quadratic formula)_x000a_â€“ Solving inequalities and understanding how operations affect them_x000a__x000a_Michael has shown improvement over time, particularly as he moved from earlier challenges into more recent success in probability and statistics. His current math grade has improved to around a B+ range, which is a strong step forward._x000a__x000a_Positives:_x000a_When Michael is focused and engaged, he is absolutely capable of understanding the material and making strong progress. He has demonstrated that he can grasp both conceptual and procedural math topics, especially with guided practice. The number of sessions he is attending shows a strong commitment to improving his academics._x000a__x000a_Areas for Continued Growth:_x000a_To continue progressing, consistency in effort and focus will be key. In particular:_x000a_â€“ Strengthening fundamentals such as order of operations and working with positive/negative numbers_x000a_â€“ Maintaining attention and engagement throughout sessions_x000a_â€“ Applying concepts carefully in multi-step problems_x000a__x000a_Important Notes:_x000a_There are a couple of expectations that will be important moving forward:_x000a_â€“ Camera usage: Per Revolution Prep policy, students are required to have their camera on during sessions. This helps ensure engagement and allows tutors to provide the best possible support._x000a_â€“ Punctuality: Michael has frequently been arriving late to sessions. Starting on time is important so we can make full use of the session and maintain consistency._x000a__x000a_Additionally, Michael is currently attending a high number of sessions each week. While this level of support can be beneficial, spacing sessions out moreâ€”rather than scheduling multiple back-to-back hoursâ€”may help him stay more focused and get the most out of each session._x000a__x000a_Recommendation for Velocity:_x000a_Continuing with regular sessions is important, but I recommend ensuring they are well-spaced and that Michael is fully present and engaged during each one. This will maximize the benefit of the time he is already investing._x000a__x000a_Academic Focus Moving Forward:_x000a_â€“ Reinforcing quadratic equations and inequalities_x000a_â€“ Strengthening algebra fundamentals (signs, operations, accuracy)_x000a_â€“ Continuing to build on probability and statistics concepts_x000a_â€“ Improving consistency in focus and session habits_x000a__x000a_Michael has shown that he is capable of strong improvement, and with consistent effort and engagement, I am confident he can continue progressing. Please feel free to reach out if you have any questions or would like to discuss scheduling or strategies moving forward._x000a__x000a_Jose F._x000a_jose.falconi@revolutionprep.com_x000a_+12092615048"/>
    <n v="2"/>
  </r>
  <r>
    <n v="11013312"/>
    <d v="2026-03-30T00:00:00"/>
    <x v="34"/>
    <s v="Team De Groot"/>
    <n v="97126"/>
    <s v="David Stewart"/>
    <s v="Dear Abigail,_x000a__x000a_I hope you are doing well! I wanted to share an update on Davidâ€™s progress and outline our focus as we move into upcoming test dates._x000a__x000a_Progress &amp;amp; Recent Focus:_x000a_David has made strong progress over the past several weeks, especially in Math. His most recent scores reflect this growth:_x000a__x000a_â€“ ACT: 25 composite (31 Math, 24 Science, 23 English, 22 Reading)_x000a_â€“ SAT: Improved from 1160 â†’ 1190 (with Math increasing to 620)_x000a__x000a_In our sessions, we have been focusing on:_x000a_â€“ ACT Science strategies (graphs, figures, and data interpretation)_x000a_â€“ SAT/ACT Math, with strong improvement in algebra and advanced math_x000a_â€“ Reading strategies, including central idea and detail questions_x000a_â€“ English grammar, especially punctuation and sentence boundaries_x000a__x000a_David has shown clear improvement in Math, particularly with constants, algebra, and advanced math topics._x000a__x000a_Positives:_x000a_David has done a great job improving his Math performance, which is now a clear strength. He is able to approach problems confidently and apply strategies effectively. He has also been putting in consistent effort during sessions, which has led to steady overall improvement._x000a__x000a_Areas for Continued Growth:_x000a_The main areas to focus on moving forward are:_x000a_â€“ Reading: Longer passages and maintaining focus toward the end of the test_x000a_â€“ English: Continued reinforcement of punctuation and grammar rules_x000a_â€“ Math: Expanding into problem solving, data analysis, and geometry/trigonometry to round out his skill set_x000a__x000a_Building endurance and accuracy in Reading will be especially important, as this has been the most challenging sectionâ€”particularly later in the ACT when fatigue sets in._x000a__x000a_Testing Strategy &amp;amp; Recommendation:_x000a_David is currently scheduled for an ACT in the next couple of weeks and an SAT in May. Based on his performance and testing patterns, I would recommend focusing primarily on one exam moving forward, with the SAT likely being a strong fit given the slightly lower stamina demands and his improving Math performance._x000a__x000a_For the upcoming ACT, one small but helpful strategy would be having a quick snack before the Reading section to help maintain energy and focus toward the end of the test._x000a__x000a_Recommendation for Velocity:_x000a_We are currently meeting once per week, and this has been working very well. David has shown consistent improvement at this pace, and I recommend continuing with this schedule._x000a__x000a_Academic Focus Moving Forward:_x000a_â€“ Strengthening Reading strategies and endurance_x000a_â€“ Continued practice with punctuation and grammar rules_x000a_â€“ Expanding Math into data analysis, geometry, and trigonometry_x000a_â€“ Preparing for upcoming ACT and SAT test dates_x000a__x000a_David has made great progress, and Iâ€™m confident that with continued focusâ€”especially on Reading and test strategyâ€”he will keep improving his scores. Please feel free to reach out if you have any questions or would like to discuss next steps._x000a__x000a_Jose F._x000a_jose.falconi@revolutionprep.com_x000a_+12092615048"/>
    <n v="3"/>
  </r>
  <r>
    <n v="11013315"/>
    <d v="2026-03-30T00:00:00"/>
    <x v="34"/>
    <s v="Team De Groot"/>
    <n v="82079"/>
    <s v="Roshan Athivilli"/>
    <s v="Dear Raviprasad,_x000a__x000a_I hope you are doing well! I wanted to share an update on Roshanâ€™s progress and outline my recommendations moving forward._x000a__x000a_Progress &amp;amp; Recent Focus:_x000a_Roshan and I have been meeting regularly, and he has made steady progress across a variety of 4th grade math topics. Recently, we have worked on:_x000a__x000a_â€“ Rounding and estimating (including word problems)_x000a_â€“ Addition and ratio tables_x000a_â€“ Double-digit multiplication (standard algorithm)_x000a_â€“ Measurement concepts (weight, mass, time conversions)_x000a_â€“ Geometry, including:_x000a_  â€¢ Area and perimeter (rectangles, squares, polygons)_x000a_  â€¢ Types of triangles (isosceles, scalene, equilateral)_x000a_  â€¢ Angle classification (acute, right, obtuse)_x000a_  â€¢ Radius, diameter, and center_x000a_â€“ Graphing (bar graphs, number lines)_x000a_â€“ Long division, including multi-digit division with remainders_x000a__x000a_Roshan has shown improvement in several areas, especially with geometry and multiplication. He is becoming more comfortable applying formulas for area and perimeter and is progressing through increasingly challenging division problems._x000a__x000a_Positives:_x000a_Roshan is a capable student who is able to understand concepts with guidance and practice. When he is focused, he does a good job working through problems and applying what he has learned. He has shown strong improvement in multiplication and is beginning to build confidence with long division._x000a__x000a_Areas for Continued Growth:_x000a_The main focus moving forward will be strengthening consistency and accuracy, particularly with:_x000a_â€“ Multi-step problems_x000a_â€“ Long division and multiplication fluency_x000a_â€“ Staying focused and engaged throughout sessions_x000a__x000a_Continued practice will help reinforce these skills and build confidence._x000a__x000a_Recommendation for Velocity:_x000a_We are currently meeting twice per week for 30-minute sessions. Since Revolution Prep is transitioning away from 30-minute sessions, I recommend moving to one 60-minute session per week. This will allow us to maintain the same total time while providing more continuity during each session._x000a__x000a_Academic Focus Moving Forward:_x000a_â€“ Strengthening long division and multiplication skills_x000a_â€“ Reinforcing geometry concepts and problem-solving_x000a_â€“ Continuing work with word problems and multi-step reasoning_x000a_â€“ Building consistency and confidence across topics_x000a__x000a_Roshan has been making solid progress, and Iâ€™m confident that with continued practice and consistency, he will keep improving. Please feel free to reach out if you have any questions or would like to discuss scheduling options._x000a__x000a_Jose F._x000a_jose.falconi@revolutionprep.com_x000a_+12092615048"/>
    <n v="3"/>
  </r>
  <r>
    <n v="11013318"/>
    <d v="2026-03-30T00:00:00"/>
    <x v="34"/>
    <s v="Team De Groot"/>
    <n v="100217"/>
    <s v="Walker Peek"/>
    <s v="Dear Jamie,_x000a__x000a_I hope you are doing well! I wanted to share an update on Walkerâ€™s progress and how things have been going in our sessions._x000a__x000a_Progress &amp;amp; Recent Focus:_x000a_Walker and I have been working through AP Pre-Calculus topics, and he has been building a solid understanding of the material. Recently, we have covered:_x000a__x000a_â€“ Inverse functions and logarithmic functions_x000a_â€“ Exponent and logarithm rules_x000a_â€“ Trigonometry concepts, including sine, cosine, and tangent_x000a_â€“ Unit circle and trig reductions_x000a_â€“ Reciprocal trig functions (secant, cosecant, cotangent)_x000a_â€“ Restricting functions to make them one-to-one (for inverses)_x000a_â€“ Domain and range of trig and inverse trig functions_x000a_â€“ Introductory trig identity proofs_x000a__x000a_Walker has been able to build off previous weeksâ€™ material and apply concepts effectively after reviewing examples. Weâ€™ve also spent time preparing for tests and reviewing problem types that appear frequently in class._x000a__x000a_Positives:_x000a_Walker is a strong and capable student who does a great job picking up concepts after guided examples. He stays engaged during sessions and is able to connect new material to what weâ€™ve previously covered. His ability to build understanding week over week has been a big strength._x000a__x000a_Areas for Continued Growth:_x000a_Since a large portion of the course grade is test-based, the main focus will be improving test performance and consistency. Continuing to reinforce trig identities, function concepts, and multi-step problem solving will help boost confidence and accuracy on exams._x000a__x000a_Recommendation for Velocity:_x000a_We are currently meeting once per week, and this has been a great pace for Walker. It gives him time between sessions to practice and review material while still staying on track with new concepts. I recommend continuing at this rate for now and adding in extra sessions before important exams if needed. _x000a__x000a_Academic Focus Moving Forward:_x000a_â€“ Strengthening trig identities and proof-based problems_x000a_â€“ Reinforcing unit circle fluency and inverse trig concepts_x000a_â€“ Improving test performance through targeted practice_x000a_â€“ Continuing to build connections between algebra and trigonometry concepts_x000a__x000a_Walker has been doing a great job overall, and Iâ€™m confident that with continued consistency and practice, he will continue to improve. Please feel free to reach out if you have any questions or would like to discuss anything further._x000a__x000a_Jose F._x000a_jose.falconi@revolutionprep.com_x000a_+12092615048"/>
    <n v="3"/>
  </r>
  <r>
    <n v="11013323"/>
    <d v="2026-03-30T00:00:00"/>
    <x v="7"/>
    <s v="Team Cross"/>
    <n v="102783"/>
    <s v="Mark Padgett"/>
    <s v="Hi everyone,_x000a__x000a_I wanted to check in with a broader update on our progress and plans for upcoming weeks coming off of the March SAT and now looking to May. Feel free to reach out with any questions via email, or Iâ€™m happy to set up a time to chat via phone in the next week as well!_x000a__x000a_Mark obviously made some amazing progress on his second practice test, with the jump from 1130 to 1390! It was great that he was able to utilize some of the tips and tricks from our sessions to help shore up his accuracy on the first modules of each section and then also start tackling the harder questions in the second module._x000a__x000a_Going forward, weâ€™ll aim to move from a more general, strategy based approach to focus more on specific content review. Particularly, weâ€™ll want to start familiarizing Mark with examples of the hardest questions heâ€™ll see, and which heâ€™ll need to get correct to be able to go from ~1400 to 1500+. A few particular areas that weâ€™ll be looking to tackle in the coming weeks will be reading questions from the Information &amp;amp; Ideas and Craft &amp;amp; Structure categories. These tend to have the toughest passages on the test, so it will be good for Mark to practice sifting through more jargon heavy texts. For math, weâ€™ll aim to familiarize him more with some examples of how the SAT tests â€œconstants,â€ including some where he wonâ€™t be able to rely on Desmos. Weâ€™ll also want to build on the cursory look at geometry we did last week with some more in-depth review._x000a__x000a_Weâ€™ve got sessions booked through the May exam on the calendar at the moment. I appreciate your flexibility as I know my schedule is a little scattered! Iâ€™d also like Mark to plan on at least one more practice exam toward the middle of April to keep his endurance and pacing skills honed._x000a__x000a_Itâ€™s been great working with Mark the past couple of weeks - please let me know if you have any questions!_x000a__x000a__x000a_Julie B._x000a_julie.byrom@revolutionprep.com_x000a_+15129250963"/>
    <n v="1"/>
  </r>
  <r>
    <n v="11013330"/>
    <d v="2026-03-30T00:00:00"/>
    <x v="103"/>
    <s v="Team Haase-Alvey"/>
    <n v="98632"/>
    <s v="Elisabeth Gorman"/>
    <s v="Dear Susan,_x000a__x000a_I hope you are having a wonderful March. Itâ€™s been great working with you and Elisabeth. I wanted to touch base to share some of the progress weâ€™ve made so far and share my thoughts on the plan moving forward._x000a__x000a_I have seen significant improvements in Elisabeth's use of the MAPS strategy to solve advanced math word problems and her use of the TRAP strategy to solve punctuation questions. She has shown consistent improvement with her understanding of triangle geometry knowledge. _x000a__x000a_Even though I have seen this improvement in the sessions, the improvements have not been shown through her practice tests. I believe that is due to the environment that Elisabeth is taking her tests in. In her first test she was on her winter break and had more time to dedicate directly to the test itself without worrying about her other schoolwork. In her most recent tests she was overwhelmed with schoolwork and was only able to complete the test late the night before our session at the expense of her sleep. I believe that Elisabeth can perform better than she did on the recent tests if she is able to take a practice test on a weekend where she is less busy._x000a__x000a_Our current short-term goals for Elisabeth include improving her strategies with math word problems and broadening her understanding of different types of geometry problems. Elisabeth will work through a broad range of geometry problems for her homework and we will do a deep dive on the more difficult problems in order to improve her understanding of them. The overall goal remains to improve Elisabethâ€™s SAT score to a 29 or above. Based on Elisabeth's progress, I recommend we continue to have 1 60 minute sessions per week. _x000a__x000a_Please let me know if you have any questions or if there are any adjustments you would like to make to our plan. Iâ€™m happy to schedule a time to talk by phone if that would be helpful. I look forward to supporting Elisabeth in their continued academic journey._x000a__x000a_Best regards,_x000a_Tyler_x000a_tyler.thornton@revolutionprep.com_x000a_+14108024728"/>
    <n v="4"/>
  </r>
  <r>
    <n v="11013350"/>
    <d v="2026-03-30T00:00:00"/>
    <x v="104"/>
    <s v="Team Haase-Alvey"/>
    <n v="95960"/>
    <s v="Shaurya Deshmukh"/>
    <s v="Hi Joy and Shaurya, _x000a__x000a_We just restarted our SAT sessions on Thursday, March 26th, in preparation for Shauryaâ€™s May 2nd SAT. We analyzed his results from December to make a plan for our further preparation over the next several weeks. _x000a__x000a_We plan to do a lot of work with the hardest-level math problems, especially those with constants or that are not doable with Desmos. We will also spend some time working on the challenging reading comprehension questions, especially those with unusual vocabulary. I plan to assign Shaurya a Bluebook practice exam every other week to track his progress, and he will complete a reflection on his missed questions after each exam. His first practice exam was assigned on March 26th._x000a__x000a_Shaurya has 10 hours remaining on his account, 2 of which are currently unscheduled. I recommend we get those remaining two hours scheduled out to make the most of our available time before May 2nd. I look forward to seeing how Shaurya improves over the next several weeks. Let me know if you have any questions throughout the program. Thanks!_x000a__x000a_Best,_x000a__x000a_Ben T._x000a_ben.taylor@revolutionprep.com_x000a_+14052656211"/>
    <n v="1"/>
  </r>
  <r>
    <n v="11013362"/>
    <d v="2026-03-30T00:00:00"/>
    <x v="15"/>
    <s v="Team Plamondon"/>
    <n v="99067"/>
    <s v="Jonah Dahan"/>
    <s v="Resending as progress update; parent has already seen this email._x000a__x000a_Hi Jackie!_x000a__x000a__x000a_It was great catching up with you over the phone. I wanted to reiterate our plan and talking points in writing to confirm that we're on the same page and have a point of reference for Jonah's progress during our call next week. (Don't worry, I didn't forget about Maya. I'm sending the emails separately so they can be accessed from each of their accounts.)_x000a__x000a__x000a_Our primary focus over the next few weeks will be to sell Jonah on the merits of the consistency, techniques, and overall effort required to shine to the fullest of his capabilities. To reach these goals, I plan to continue comparing Jonah's scores as he progresses to emphasize percentages of improvement. His first test was lower than he expected (490 Reading/570 Math), but we discussed today that his only comparison point was a PSAT and that SAT tests, even practice ones, are more difficult than PSATs. As requested, both Jonah and Maya have demonstrated that they know where to find the practice tests and the information to complete their corrections. _x000a__x000a__x000a_Also, a recent conversation with Jonah has corrected my incomplete knowledge of Sabbath restrictions, so I will add study materials to the kids' folders that do not require writing before they leave for the break (punctuation rules and formula sheets, in addition to some of their own notes). _x000a__x000a__x000a_Overall, I'd like to help Jonah build a steady homework schedule and a framework for his free time that allows plenty of time for both his wide array hobbies and academic success. To do this, I would like to implement a system of timers for both work and &quot;play,&quot; reinforced with rewards (decided within the family) for successful adherence to a regular schedule. For example, some of my other students' parents have used extra time with friends, small outings, and extended video game time or a movie night as rewards, but feel free to be creative! _x000a__x000a_Also, I was recently informed that we will be updating our tutoring rates on April 18, 2026. To help you get ahead and secure our current pricing for your future tutoring needs, I highly recommend connecting with your advisor to purchase additional hours before the change takes place. _x000a__x000a_If you have any questions or clarifications, please don't hesitate to reach out._x000a__x000a_Best,_x000a_Sam"/>
    <n v="1"/>
  </r>
  <r>
    <n v="11013364"/>
    <d v="2026-03-30T00:00:00"/>
    <x v="15"/>
    <s v="Team Plamondon"/>
    <n v="77911"/>
    <s v="William Sellers"/>
    <s v="Resending as progress update; parent has already seen this email._x000a__x000a_Hi Helen!_x000a__x000a_It was great catching up with you over the phone. I appreciated all the gardening tips! I wanted to reiterate our plan and talking points in writing to confirm that we're on the same page and have a point of reference for William's progress during our call next month. _x000a__x000a_Our primary focus over the next few weeks will be to emphasize conjugations and expanding vocabulary in William's spoken Spanish. To this end, we used games last class to reinforce present tense, practiced switching from present to past, and used vocabulary with each verb in a spoken sentence. I also had William translate a few of my sentences, and he's making good progress on that front._x000a__x000a_We will continue this pattern in session, and I have modified the schedule to try twice weekly sessions starting next week as we discussed. The twice-weekly run ends the last week of April to see how William handles the increase in workload._x000a__x000a_Also, I was recently informed that we will be updating our tutoring rates on April 18, 2026. To help you get ahead and secure our current pricing for your future tutoring needs, I highly recommend connecting with your advisor to purchase additional hours before the change takes place. _x000a__x000a_If you have any questions or clarifications, please don't hesitate to reach out._x000a__x000a_Best,_x000a_Sam"/>
    <n v="4"/>
  </r>
  <r>
    <n v="11013372"/>
    <d v="2026-03-30T00:00:00"/>
    <x v="15"/>
    <s v="Team Plamondon"/>
    <n v="95935"/>
    <s v="Arya Walia"/>
    <s v="Arya still has not scheduled any hours. Would you like me to reach out to the family as well?_x000a__x000a_Samantha W._x000a_samantha.wetz@revolutionprep.com_x000a_+18308221001"/>
    <n v="1"/>
  </r>
  <r>
    <n v="11013388"/>
    <d v="2026-03-30T00:00:00"/>
    <x v="105"/>
    <s v="Team Plamondon"/>
    <n v="92467"/>
    <s v="Alexander Schuetz"/>
    <s v="Dear Anya,_x000a__x000a_I hope you are having a great spring season. Itâ€™s been great working with you and Alexander over the past few weeks. I wanted to reach out with a quick overview of the program so far and where itâ€™s headed._x000a__x000a_I have seen significant improvements in Alexander's ability to identify the correct formulas and strategies for approaching percentage and ratio problems, solve geometry problems involving circles and similar triangles, and identify correct rhetorical synthesis choices using a justified process of elimination._x000a__x000a_Our current short-term goals for Alexander include building confidence with number-of-solutions questions and probability. Our overall goal remains achieving a 1450+ score on the official exam. Based on his current progress, I recommend we continue with our current schedule of 1â€“2 sessions each week leading up to his next official exam._x000a__x000a_Please let me know if you have any questions or if there are any adjustments you would like to make to our plan. Iâ€™m happy to schedule a time to talk by phone if that would be helpful. I look forward to continuing to support Alexander in his academic journey._x000a__x000a_Best regards,_x000a_Andres Jarquin_x000a_andres.jarquin@revolutionprep.com_x000a_+17735472239"/>
    <n v="3"/>
  </r>
  <r>
    <n v="11013505"/>
    <d v="2026-03-30T00:00:00"/>
    <x v="105"/>
    <s v="Team Plamondon"/>
    <n v="78668"/>
    <s v="Madison Davies"/>
    <s v="Dear Kate,_x000a__x000a_I hope you are having a great spring season. Itâ€™s been great working with you and Madison over the past couple of months. I wanted to reach out with a quick overview of what we have done so far, and future intentions._x000a__x000a_I have seen significant improvements in Madison's ability to identify main ideas and details within passages, identify and apply correct transitions to connect sentences, and approach math problems using a Desmos-based mindset. She has also shown consistent progress in identifying answer choices to eliminate based on problem context._x000a__x000a_Today our short-term goal for Madison included building confidence with command-of-textual-evidence. Our overall goal remains achieving a 1100+ score on the official exam._x000a__x000a_I know Madison has her official exam tomorrow, but we currently have one more session scheduled for 4/6. Are you considering having Madison take another official exam if the score on this one is unsatisfactory? If so, I would recommend securing additional hours and scheduling ahead an hour each week before my calendar fills up._x000a__x000a_Please let me know if you have any questions or if there are any adjustments you would like to make to our plan. Iâ€™m happy to schedule a time to talk by phone if that would be helpful. I look forward to continuing to support Madison in her academic journey._x000a__x000a_Best regards,_x000a_Andres Jarquin_x000a_andres.jarquin@revolutionprep.com_x000a_+17735472239"/>
    <n v="3"/>
  </r>
  <r>
    <n v="11013509"/>
    <d v="2026-03-30T00:00:00"/>
    <x v="105"/>
    <s v="Team Plamondon"/>
    <n v="95004"/>
    <s v="Trisha Kalavai"/>
    <s v="Dear Gargi,_x000a__x000a_I hope you are having a great spring season. It has been a pleasure continuing to work with you and Trisha over the past few months. I wanted to touch base to share some of the progress weâ€™ve made so far and outline my thoughts on the plan moving forward._x000a__x000a_Trisha has continued to make great progress in understanding and approaching topics in AP Physics. Most recently, she has shown consistent improvement in fluid dynamics and oscillation topics, such as period, frequency, buoyant force, and pressure. This progress has been reflected in her growing confidence with the material._x000a__x000a_The short-term goal today was to review topics from Unit 1 (Kinematics) and practice multiple-choice and free-response questions. Our overall goal remains earning a high grade in the course and a high score on the AP exam. Since our current pace has been working well, I recommend we continue with our schedule to meet for one hour each week leading up to her AP exam._x000a__x000a_Please let me know if you have any questions or if there are any adjustments you would like to make to our plan. Iâ€™m happy to schedule a time to talk by phone if that would be helpful. I look forward to continuing to support Trisha in her academic journey._x000a__x000a_Best regards,_x000a_Andres Jarquin_x000a_andres.jarquin@revolutionprep.com_x000a_+17735472239"/>
    <n v="4"/>
  </r>
  <r>
    <n v="11013511"/>
    <d v="2026-03-30T00:00:00"/>
    <x v="106"/>
    <s v="Team Cross"/>
    <n v="96171"/>
    <s v="Lilly Kolodny"/>
    <s v="Dear Chana,_x000a__x000a_Itâ€™s been a pleasure working with you and Lilly over the past couple of weeks. As we prepare for Lillyâ€™s upcoming ACT, I wanted to share what weâ€™ve been working on so far and what to expect in our next sessions._x000a__x000a_Lilly and I have reviewed strategies to improve scoring in the English and Math portions of the ACT. For English, I taught Lilly the â€œTRAPâ€ strategy, which helps students identify different types of grammar questions and carefully analyze clues within the question to select the correct answer. For math, we worked on the â€œMAPSâ€ strategy, which involves careful setup and planning for each math problem, as well as how to best utilize tools like Desmos or backsolving. Within our math work, weâ€™ve honed in on topics such as percentages and ratios, trigonometry, and geometric concepts. Lilly has made substantial growth in her homework and confidence with test-taking. I applaud her consistent effort in class to be prepared every session and her eagerness to learn._x000a__x000a_While a specific score isnâ€™t guaranteed. Lilly has been diligent in working toward her goal of achieving a 34, both in our sessions and on her own time. Itâ€™s important to consider the impact of the test zone on Lillyâ€™s performance. Ensuring a good nightâ€™s sleep throughout the week leading up to the test is crucial, as just the night before isnâ€™t enough. We have also discussed strategies to manage test anxiety, which can impact scores._x000a__x000a_Since Lilly is achieving her goals, I recommend we continue with our two sessions per week throughout the semester. I assigned Lilly a practice exam, which will help us focus on specific concept areas as we prepare for the official exam. _x000a__x000a_I am looking forward to hearing how Lilly performs on her test. Looking ahead, I recommend that Lilly take another official test, as taking multiple official exams is necessary to achieve maximum score improvement. If youâ€™d like to continue working together before another ACT sitting, you can redeem more credits through your Bright Horizons portal. After you redeem your credits, you will receive an email from Revolution Prep to add the hours to your account, and then we can work together to schedule more sessions. _x000a__x000a_Please let me know if you have any questions or if there are any adjustments you would like to make to our plan. Iâ€™m also happy to schedule a time to talk by phone, if that would be helpful. I am excited to continue supporting Lilly on her ACT journey._x000a__x000a_Best regards, _x000a__x000a_Ava R._x000a_ava.robledo@revolutionprep.com_x000a_+12132808485"/>
    <n v="4"/>
  </r>
  <r>
    <n v="11013575"/>
    <d v="2026-03-30T00:00:00"/>
    <x v="107"/>
    <s v="Team Haase-Alvey"/>
    <n v="92767"/>
    <s v="Zayah Bhamey"/>
    <s v="Hi Zayah and Yangchen,_x000a__x000a_I hope you are having a great start to the year! Itâ€™s been wonderful getting to work with Zayah. I wanted to touch base to share some of the progress weâ€™ve made so far and share my thoughts on the plan moving forward._x000a__x000a_In our previous sessions we explained the different parts of an academic essay, and discussed how to improve Zayah's writing by thinking about the purpose of each of those parts._x000a__x000a_Our current short-term goals for Zayah include continuing to work on composition styles and structures. She has improved her outlining capabilities but would benefit from further work on drafting and editing processes too. Based on her progress, I recommend continuing at a rate of two 60 minute sessions a week._x000a__x000a_Please let me know if you have any questions or if there are any adjustments you would like to make to our plan. Iâ€™m happy to schedule a time to talk by phone if that would be helpful. I look forward to supporting Zayah in their continued academic journey._x000a__x000a_Best regards,_x000a__x000a_Shaun L._x000a_shaun.leonard@revolutionprep.com_x000a_+17023665570"/>
    <n v="3"/>
  </r>
  <r>
    <n v="11013600"/>
    <d v="2026-03-30T00:00:00"/>
    <x v="18"/>
    <s v="Team Plamondon"/>
    <n v="101730"/>
    <s v="Jordyn Milburn"/>
    <s v="Dear Jordyn and Byron,_x000a__x000a_I hope you are having a great week. Itâ€™s been great working with you and Jordyn over the past month. I wanted to touch base to share some of the progress weâ€™ve made so far and share my thoughts on the plan moving forward._x000a__x000a_I have seen significant improvements in Jordynâ€™s work with triangles, solving equations, and identifying main ideas in reading passages. This consistent improvement has been evident in her practice test performance, with a 230-point increase reaching a score of 1260._x000a__x000a_Our current goals for Jordyn include continuing to strengthen accuracy and consistency across both math and reading sections. The overall goal remains achieving a 1400._x000a__x000a_Based on Jordynâ€™s progress, I recommend maintaining one session per week. Currently, Jordyn has 6 hours remaining in her account, and we are scheduled through May 5, 2026. _x000a__x000a_Please let me know if you have any questions or if there are any adjustments you would like to make to our plan. Iâ€™m happy to schedule a time to talk by phone if that would be helpful. I look forward to supporting Jordyn in her continued academic journey._x000a__x000a_Thank you and stay safe,_x000a_Myles O._x000a_myles.oldroyd@revolutionprep.com_x000a_+15304434701"/>
    <n v="3"/>
  </r>
  <r>
    <n v="11013603"/>
    <d v="2026-03-30T00:00:00"/>
    <x v="18"/>
    <s v="Team Plamondon"/>
    <n v="87285"/>
    <s v="Luken Biggan"/>
    <s v="Dear Michael,_x000a__x000a_I hope you are having a great week. Itâ€™s been great working with you and Luken over the past month. I wanted to touch base to share some of the progress weâ€™ve made so far and share my thoughts on the plan moving forward._x000a__x000a_I have seen significant improvements in Lukenâ€™s work with command of quantitative evidence, grammar, constants, and interpreting equations. This consistent improvement has been evident in his in-session work and completion of assigned homework._x000a__x000a_Our current goals for Luken include continuing to build consistency and accuracy across both math and verbal sections. The overall goal remains achieving a 1250. Based on Lukenâ€™s progress, I recommend maintaining 90 minutes per week. Currently, Luken has 11 hours remaining in his account, and we are scheduled through May 28, 2026._x000a__x000a_Please let me know if you have any questions or if there are any adjustments you would like to make to our plan. Iâ€™m happy to schedule a time to talk by phone if that would be helpful. I look forward to supporting Luken in his continued academic journey._x000a__x000a_Thank you and stay safe,_x000a_Myles O._x000a_myles.oldroyd@revolutionprep.com_x000a_+15304434701"/>
    <n v="3"/>
  </r>
  <r>
    <n v="11013612"/>
    <d v="2026-03-30T00:00:00"/>
    <x v="18"/>
    <s v="Team Plamondon"/>
    <n v="79520"/>
    <s v="Tom Bodson"/>
    <s v="Dear Tom and Dorine,_x000a__x000a_I hope you are having a great week. Itâ€™s been great working with you and Tom over the past two months. I wanted to touch base to share some of the progress weâ€™ve made so far and share my thoughts on the plan moving forward._x000a__x000a_I have seen significant improvements in Tomâ€™s understanding of trigonometric functions, identities, and laws. This consistent improvement has been evident in his in-session work._x000a__x000a_Our current goals for Tom include continuing to strengthen his understanding and application of trigonometric concepts to better support his precalculus course. The overall goal remains supporting his success in precalculus. Based on Tomâ€™s progress, I recommend increasing our velocity to weekly sessions. Currently, Tom has 6 hours remaining in his account, and we are scheduled through May 17, 2026._x000a__x000a_Please let me know if you have any questions or if there are any adjustments you would like to make to our plan. Iâ€™m happy to schedule a time to talk by phone if that would be helpful. I look forward to supporting Tom in his continued academic journey._x000a__x000a_Thank you and stay safe,_x000a_Myles O._x000a_myles.oldroyd@revolutionprep.com_x000a_+15304434701"/>
    <n v="3"/>
  </r>
  <r>
    <n v="11013618"/>
    <d v="2026-03-30T00:00:00"/>
    <x v="18"/>
    <s v="Team Plamondon"/>
    <n v="99814"/>
    <s v="Nathaniel Minsley"/>
    <s v="Dear Kelly,_x000a__x000a_I hope this email finds you well. I wanted to discuss Nathanielâ€™s preparation for our tutoring sessions and share some insights and our plan moving forward._x000a__x000a_Firstly, I want to acknowledge that Nathaniel has shown progress in triangles, grammar, word problems, and multiple text reading, and has consistently demonstrated improvement through his in-session work._x000a__x000a_As you know, our goal is to ensure Nathaniel is mastering the concepts and strategies needed for improvements for the ACT. However, his lack of preparation for our sessions is slowing progress toward these goals. It is crucial that he comes to sessions prepared with completed assignments and required materials so we can make the most of our time together._x000a__x000a_Nathaniel has been struggling with homework completion. Specifically, he has not completed a practice test that was assigned on March 1, 2026. Without completing practice tests, we cannot accurately assess whether he is fully grasping the concepts and strategies we are working on, which limits our ability to adjust instruction effectively._x000a__x000a_Based on Nathanielâ€™s needs, I recommend prioritizing completion of all assigned homework, particularly full-length practice tests. This adjustment will ensure that Nathaniel is ready to engage fully in each session and allow us to track his progress more effectively. He currently has 14 hours remaining in his account and is scheduled through May 30, 2026._x000a__x000a_I would like to schedule a time to talk and discuss our approach to support Nathanielâ€™s success. Please let me know a few times that would work for you to connect via Zoom. Thank you for your continued partnership._x000a__x000a_Thank you and stay safe,_x000a_Myles O._x000a_myles.oldroyd@revolutionprep.com_x000a_+15304434701"/>
    <n v="1"/>
  </r>
  <r>
    <n v="11013621"/>
    <d v="2026-03-30T00:00:00"/>
    <x v="40"/>
    <s v="Team Haase-Alvey"/>
    <n v="102770"/>
    <s v="Santiago Valle-Ortega"/>
    <s v="Hi Mauricio and Denise, _x000a__x000a_I wanted to touch base about how Santi has been doing in our sessions and discuss a bit about our overall plans. Though we have only met for a few hours, I have seen improvement in Santi's ability to identify important information in word problems involving percentages and proportional reasoning. We were happy to see that he got a 630 on the Math section of the March SAT, which was quite a bit higher than his most recent practice test. It was also higher than his reading and writing score (610), so we will focus a bit more on reading and writing while also reviewing the algebra core and geometry on the SAT. We are going to work toward a goal of 1400 for the May or the August SAT. _x000a__x000a_Santi had mentioned that he had an A in all of his classes except for pre-calc. He said that his average was close to a 70 this semester, and I want to make sure that he can raise his average to finish the year. I told him that I am happy to devote parts of our sessions each week to answering pre-calc questions and making sure that he understands the concepts he is covering in class._x000a__x000a_I believe that we are scheduled for an average of 3 hours per week next month, and this should be sufficient for both SAT prep and pre-calc practice. We should continue to practice in May as well for 2-3 hours per week; we can change the focus to making sure that Santi is ready for his pre-calc final, though I also want to make sure that he retains the SAT content we cover leading up to the May SAT so we do not have to start from square one for the August SAT. If we need to change the frequency of our sessions, I will let you know. _x000a__x000a_We may need a few more hours added to get through to the August SAT... If so,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contact me with any questions._x000a__x000a_Jason_x000a_jason.keller@revolutionprep.com_x000a_+17328416402"/>
    <n v="3"/>
  </r>
  <r>
    <n v="11013625"/>
    <d v="2026-03-30T00:00:00"/>
    <x v="40"/>
    <s v="Team Haase-Alvey"/>
    <n v="88081"/>
    <s v="Tierney Keefe"/>
    <s v="Hi Liza,_x000a__x000a_I wanted to check in on Tierney's progress. We have been splitting time between content review, short answer questions, and document-based questions. She has good command of content knowledge for the recent units of modern US History. We walked through the process for writing a DBQ essay, and she improved to 5 out of 7 on a recent exam. She had another exam just before break, but we have not met since then. If she can get 6 out of 7 on the DBQ essay and the long essay, she will be in good position to get a 5 on the exam. _x000a__x000a_We are scheduled to meet once per week in April after this week (I am away for the end of this week). I recommend adding an additional hour per week as the exam draws closer to get a bit more review in before the exam on May 9. Please let me know if you have any questions._x000a__x000a_Jason_x000a_jason.keller@revolutionprep.com_x000a_+17328416402"/>
    <n v="3"/>
  </r>
  <r>
    <n v="11013654"/>
    <d v="2026-03-30T00:00:00"/>
    <x v="10"/>
    <s v="Team De Groot"/>
    <n v="99170"/>
    <s v="Maya Avilez Enriquez"/>
    <s v="Dear Barbara, _x000a__x000a_I hope your Spring is off to a wonderful start! Itâ€™s been great working with you and Maya over the past couple of months. I wanted to touch base to share some of the progress weâ€™ve made so far and share my thoughts on the plan moving forward._x000a__x000a_I have seen significant improvements in Maya's algebra skills! She has shown consistent progress in graphing linear functions and in writing equations from given coordinates. This skill has also transferred to her understanding of graphing parabolas, even though she hasnâ€™t covered them in class yet!_x000a__x000a_Our overall goal for Maya is to achieve an A+ in all her current classes. Based on her progress so far, I recommend continuing with one 60-minute session per week to maintain and build on her growth in math, English, and science._x000a__x000a_If you'd like to continue working together on achieving these goals, you can easily use this link to add 10 hours to your account today: https://my.revolutionprep.com/s/Z49lGRedlB _x000a__x000a_Please let me know if you have any questions or if there are any adjustments you would like to make to our plan. Iâ€™m happy to schedule a time to talk through Zoom if that would be helpful. I look forward to supporting Maya in her continued academic journey!_x000a__x000a_Best regards,_x000a_Rebekah Nachian"/>
    <n v="5"/>
  </r>
  <r>
    <n v="11013697"/>
    <d v="2026-03-30T00:00:00"/>
    <x v="26"/>
    <s v="Team De Groot"/>
    <n v="98716"/>
    <s v="Sriyansh Madhav Kammara"/>
    <s v="Dear Suseel Kumar,_x000a__x000a_I hope you had a warm Winter season and are ready for Spring! I wanted to share an update on Sriyansh's excellent progress as he systematically works through AP Physics 1 concepts._x000a__x000a_In February, Sriyansh was preparing for Circular Motion assessments, and he learned that the centripetal force isn't an independent force but rather the net force required for circular motion; instead, the centripetal force is provided by a true external force like friction, tension, or gravity. He worked through highway â€œbanking angleâ€ derivations and vertical circle dynamics, where he discovered how Normal force components combine to create the centripetal acceleration needed for curves._x000a__x000a_We worked through Work and Energy concepts, where Sriyansh strengthened his problem-solving approach, and I continuously reinforced a complete â€œsymbolic solution,â€ which helps keep the physics intact while avoiding common calculation errors which can snowball into more alarming errors. In this area, Sriyansh excels due to his strong background in algebra and logic; he is able to manipulate equations with confidence and only makes minor errors on occasion._x000a__x000a_Momentum and impulse introduced vector analysis challenges, since the direction is of critical importance. Sriyansh's conceptual understanding proved strong, yet he initially struggled applying it to complex free-response questions, often making small algebraic errors when setting up the governing equations. We worked extensively on distinguishing elastic collisions (energy conserved) from inelastic collisions (objects stick together and kinetic energy is lost)._x000a__x000a_Most recently, we investigated Simple Harmonic Motion, discovering that SHM requires linear restoring forces following Hooke's Lawâ€”explaining why pendulums only approximate SHM for small angles where the restoring force becomes proportional to displacement rather than sine of the angle. Sriyansh practiced analyzing position-time graphs, learning that full periods require returning to the same position with the same velocity, and applied energy conservation to find maximum speeds at equilibrium positions._x000a__x000a_I recommend continuing with one 60-minute session per week. This frequency supports Sriyansh's self-driven learning pace through increasingly complex AP Physics topics while accommodating his busy schedule with archery, Civil Air Patrol, and other commitments. We will use the additional time to reinforce Sriyanshâ€™s algebraic approach to solving physics problems.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Sriyansh is a pleasure to work with, and I'm genuinely proud of the progress he's made. His dedication, positive attitude, and strong work ethic have been key factors in his growth. Please don't hesitate to reach out if you'd like to discuss Sriyanshâ€™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5"/>
  </r>
  <r>
    <n v="11013699"/>
    <d v="2026-03-30T00:00:00"/>
    <x v="26"/>
    <s v="Team De Groot"/>
    <n v="92299"/>
    <s v="Divya Jehangir"/>
    <s v="Dear Zhiying,_x000a__x000a_I hope you had a warm Winter season and are ready for Spring! I wanted to share an update on Divya's excellent progress as she prepares for her April 11th ACT exam._x000a__x000a_In late February, Divya was working through physics concepts including impulse and momentum, learning that momentum is a vector quantity requiring careful attention to direction and that impulse represents the change in momentum over time. She practiced two-dimensional vector decomposition using trigonometry to analyze complex collision scenarios._x000a__x000a_We then shifted focus to ACT preparation across multiple mathematical domains. Divya worked through probability fundamentals, learning that &quot;and&quot; events require multiplying probabilities while &quot;or&quot; events require adding them, and practiced calculating expected values to determine long-run average outcomes. She reviewed combinations and permutations, distinguishing scenarios where order matters from those where it doesn't. We also covered complex numbers including simplifying powers of the imaginary unit and dividing using complex conjugates. Throughout these topics, Divya also continued physics work on elastic and inelastic collisions, applying conservation equations and learning mass-ratio approximations for extreme scenarios._x000a__x000a_Most recently, we've focused intensively on ACT Scienceâ€”specifically charts and graphs interpretation, which Divya's practice test identified as her weakest area at 47%. I introduced the SMILE strategy, a five-step framework emphasizing a data-first approach that breaks the science exam into smaller and more manageable sections. Divya practiced applying this strategy across chemical concentration problems, soil composition analyses, and biological studies, learning to compare trials at identical conditions to isolate variable effects._x000a__x000a_I recommend that Divya and I continue to meet for two 60-minute sessions per week as we approach test day. This frequency supports consistent ACT strategy development while balancing Divya's academic commitments. She's taking practice test 13ED this weekend to establish a more current baseline before the April exam.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reach out if you'd like to discuss Divyaâ€™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3791"/>
    <d v="2026-03-31T00:00:00"/>
    <x v="108"/>
    <s v="Team Haase-Alvey"/>
    <n v="93635"/>
    <s v="Darcy Chaiyavet"/>
    <s v="Hi Pinky and Arnie,_x000a__x000a_I wanted to send a quick update on Darcy and share how things have been going in SAT prep. Iâ€™ve really enjoyed working with himâ€”heâ€™s consistently engaged during our sessions and brings a great attitude to learning._x000a__x000a_Iâ€™m very happy with the score progress heâ€™s made so far, going from a 950 (initial score) to a 1170. Thatâ€™s a meaningful improvement, and it shows that the work heâ€™s putting in during sessions is making a difference._x000a__x000a_That said, I do want to make sure weâ€™re setting him up for continued success. One challenge Iâ€™ve noticed is that Darcy has had some difficulty retaining grammar and punctuation rules, even though weâ€™ve spent roughly 11 tutoring sessions reviewing them. Darcy requires consistent tutoring and a high volume of practice questions in order to be successful with a topic. I've noticed that he has a lot of difficulty remembering the strategies if we don't have time in tutoring to review them often. _x000a__x000a_I also think that inconsistent scheduling and limited time for homework may be making it harder for him to build on what we cover. To reach his goal score of 1200, Iâ€™d recommend that Darcy focuses on completing his homework more thoroughly (without rushing) and spending additional time reviewing vocabulary and grammar/punctuation through Quizlets between sessions. We have talked about the quizlets in the past, but I think he has reduced the time he's spent reviewing them since winter break. _x000a__x000a_I also want to see how he does if we have consistent tutoring twice a week, so I recommend we stick to our twice weekly schedule to prepare for the May SAT. I do not want to cover college essay writing again until after that exam.  _x000a__x000a_Darcy has a lot of potential, and Iâ€™m excited about the progress heâ€™s already made, I just want to make sure weâ€™re giving him the structure and repetition he needs to keep improving. _x000a__x000a_Please let me know if youâ€™d like to discuss scheduling or strategies moving forward. Iâ€™m happy to help however I can!_x000a__x000a_Best,_x000a_Camryn _x000a__x000a_Camryn T._x000a_camryn.to@revolutionprep.com_x000a_+15622044474"/>
    <n v="3"/>
  </r>
  <r>
    <n v="11013799"/>
    <d v="2026-03-31T00:00:00"/>
    <x v="108"/>
    <s v="Team Haase-Alvey"/>
    <n v="96331"/>
    <s v="Hannah Kuhn"/>
    <s v="Hi Eric,_x000a__x000a_As promised, here's a longer progress update for Hannah (not copied on this email). _x000a__x000a_Hannah and I had a great conversation yesterday during our tutoring session! I am genuinely so proud of her for reaching her goal of 1200, and I am excited to continue working with her towards her new goal of 1300 (which we set together yesterday). We also talked about increasing the amount of tutoring and decided on having sessions from 5-6pm on Thursdays in addition to Sunday. This was Hannah's idea, and I think this extra time will be the boost Hannah needs to reach (or surpass) her goal. _x000a__x000a_Hannah and I also talked about homework consistency and she agreed that being more serious about the homework will help her to improve. She seems very motivated to improve her score and I want to keep this momentum for the May SAT. Hannah has also finally improved her math score enough that her math and English are relatively the same, so we will begin working on English on Thursdays and continue math on Sundays. For math we are focused on improving her comfort with non linear equations (quadratics, exponentials, etc.). For English I want to target central ideas and details, command of evidence, and inferences as these were her lowest areas on the last exam. _x000a__x000a_My recommendation is to add 6 more hours so Hannah is able to meet with me twice a week for SAT prep leading up to the May and June SATs. I have already scheduled 3 sessions with her remaining hours. _x000a__x000a_â€¢ 6 hours of Distinguished Private Tutoring for Hannah Kuhn with Camryn To_x000a__x000a_If you'd like to continue working together on achieving these goals, you can easily use this link to add the hours to your account today: https://my.revolutionprep.com/s/11Hp6dnDnE._x000a__x000a_Please let me know if you have any other questions or suggestions. Always happy to call to talk more about Hannah's tutoring!_x000a__x000a_Best,_x000a_Camryn T._x000a_camryn.to@revolutionprep.com_x000a_+15622044474"/>
    <n v="4"/>
  </r>
  <r>
    <n v="11013802"/>
    <d v="2026-03-31T00:00:00"/>
    <x v="108"/>
    <s v="Team Haase-Alvey"/>
    <n v="76854"/>
    <s v="Emily He"/>
    <s v="Hi Mrs. He,_x000a__x000a_I hope you're doing well! I wanted to reach out to send a progress update for Emily since we are a little more than a month away from AP exams! _x000a__x000a_Emily and I have been primarily working on improving her understanding of Q3 for AP English Literature. This involves using prior knowledge of a work of literature in order to apply a theme or symbol to a prompt. For this, Emily's analysis is fairly strong, but she was having trouble with summarizing and providing adequate context for her evidence. We also worked on staying more focused on her outline (created at the beginning of the essay) and I think Emily has improved a lot. _x000a__x000a_For our remaining time, I want to cover multiple choice questions, as well as the other analysis essay questions. Overall, she is in a good place for this exam and just needs more familiarity with the content and what is expected for a 5. My recommendation would be to continue meeting once a week and doing practice together. I also want her to memorize 5 works of literature that she can use for Q3. Please help her by quizzing her on the flashcards/chart she is working on. _x000a__x000a_Please let me know if you have any questions or suggestions! As always, Emily is such a pleasure to work with and I'm excited to hear where she ends up for college. _x000a__x000a_Best, _x000a_Camryn T._x000a_camryn.to@revolutionprep.com_x000a_+15622044474"/>
    <n v="3"/>
  </r>
  <r>
    <n v="11013825"/>
    <d v="2026-03-31T00:00:00"/>
    <x v="29"/>
    <s v="Team Plamondon"/>
    <n v="95406"/>
    <s v="Mengu Dervent"/>
    <s v="Mengu Dervent_x000a__x000a_We wrapped up the fall semester working on a mixture of calculus and SAT math. For the SAT, we did a review of geometry, covering everything from similar triangles to circles to areas. He did well with these - he'd seen most of them before and just needed a refresher, with the exception of the similar triangles taking a bit more work. Overall, he was able to get a 1350 on his Dec exam, which just barely meets the goal he initially set with me. It's cutting it a bit close, but it should mean he can meet the score requirements for the schools he wants._x000a__x000a_The rest of our time has been spent on calculus. We covered the main rules to take derivatives - the product, quotient, and chain rules. Combined with memorizing the derivatives of the various parent functions, he should be able to differentiate just about every equation he comes across. We also covered implicit differentiation, which is useful for generalizing to more variable problems. It'll help set up u-substitution when we get to it, as well as the related rates unit we just covered. We continued with limits, which he learned at a fundamental level before learning derivatives, but now we got to go more in depth with some techniques for solving limits at infinity or when they are otherwise indeterminate. Going over limits also sets us up for evaluating whether a function is continuous or differentiable, both of which include limits in their definitions. Before his December final, the last things we covered were how to apply derivatives to solve for function extrema and a review of trig._x000a__x000a__x000a_This semester, we haven't met very much, so I hope he's been confident in figuring the rest out on his own. Regardless, we've been productive with the time we have had, getting to cover one of the more practical applications of calculus in related rates. He seems confident enough and is holding on in the class, but I do think he'd be more consistent if we continued meeting weekly. If you don't want to purchase the hours you would need for that, I would at least recommend scheduling out his remaining three and a half hours to help him review for finals. If you do, you can reach out to Mengu's advisor,  Brooklyn, or use this link: https://my.revolutionprep.com/s/480NWeEwdM._x000a__x000a__x000a_Andrew B._x000a_andrew.brown@revolutionprep.com_x000a_+13176650121"/>
    <n v="3"/>
  </r>
  <r>
    <n v="11013827"/>
    <d v="2026-03-31T00:00:00"/>
    <x v="29"/>
    <s v="Team Plamondon"/>
    <n v="56375"/>
    <s v="Thomas Taylor"/>
    <s v="Hi Alysa,_x000a_It's been a pleasure working with Thomas for the last few months. We've made a lot of good progress and are coming up quick on his last scheduled session, so I wanted to check in with you, let you know what he's improved and what he has left to work on, and make sure we have plans set moving forward._x000a__x000a_Thomas's practice test scores were fairly even, but in math, it was because he missed a few questions across many topics, but in reading, he missed a lot of questions in just grammar. So, we've spent a few sessions going over the punctuation and pronoun rules. He did alright with the pronouns and understands at least what to look for, but the punctuation rules have been a struggle for him to memorize. I'll do at least one or two more sessions with him on the topic and give him plenty of homework. Once he memorizes the list of rules and gets better at categorizing clauses, he should see the grammar score really start to improve._x000a__x000a_Math has generally been more intuitive for him. We've tried to touch on all the topics he missed on his practice test and fill in knowledge gaps as they've presented themselves. Since he has the basics down for most topics or is just rusty on things he hasn't seen in a while, I think this has been an effective way to cover a lot of ground. He's worked on solving systems of equations, setting up probability and percent change problems, and calculating areas and perimeters of given regions. Geometry, particularly some of the niche applications of circles and triangles, is still a bit of a weak point that I want to keep working on, and I want to work more on using DESMOS as a general tool. But overall, I think he's looking more confident in the section._x000a__x000a_I do need to have Thomas take a practice test soon - I'll likely assign one after today's session when we have a bit of a gap in our schedule. After that, we'll have a better sense of how he's retained what we covered and what we need to review as a result. Then we've got about a month to finish getting ready for his May exam. The session on April 9 is the last one actually on the calendar, but he has five and a half unscheduled hours on his account. Make sure to schedule those out through his dashboard, or you can let me know what times you want, and I'll find something that matches. Thursday evenings still work well for me - we could continue with the 90-minute sessions until the exam date, which would leave an hour left over that you could put towards an extra session one week._x000a__x000a__x000a_Andrew B._x000a_andrew.brown@revolutionprep.com_x000a_+13176650121"/>
    <n v="4"/>
  </r>
  <r>
    <n v="11013829"/>
    <d v="2026-03-31T00:00:00"/>
    <x v="43"/>
    <s v="Team De Groot"/>
    <n v="97425"/>
    <s v="Preston Canter"/>
    <s v="Dear Kim, _x000a__x000a_I hope you are having a great spring. It's been great working with you and Preston over the past couple of months. I wanted to reach out with a quick overview of the program so far and where it's headed. _x000a__x000a_I have seen significant improvements in Preston's ability to apply test-taking strategies to the various question types on the SAT. He has improved his ability to compare two passages and solve for an unknown constant in math problems. He has shown consistent progress in improving his confidence on difficult questions and has been diligent in incorporating what was covered in class into his homework. This is evident in his performance in sessions and on his homework. _x000a__x000a_Our current short-term goal for Preston is to improve in the areas he struggled with on the March SAT: geometry, trigonometry, and the craft and structure section. The overall goal remains for Preston to achieve a 1500 on the SAT. Based on Preston's progress, I recommend continuing with the two-three sessions per week until his next SAT. This plan will best set him up for success and give him the needed time to focus on reviewing cross-text connections, vocabulary, circles, and triangles. _x000a__x000a_Please let me know if you have any questions or would like to make any adjustments to the plan. I'm happy to schedule a phone call if that would be helpful. I look forward to supporting Preston in their continued academic journey. _x000a__x000a_Best regards, _x000a_ _x000a_Karleigh A._x000a_karleigh.arrington@revolutionprep.com_x000a_+15705786904"/>
    <n v="3"/>
  </r>
  <r>
    <n v="11013836"/>
    <d v="2026-03-31T00:00:00"/>
    <x v="52"/>
    <s v="Team Plamondon"/>
    <n v="101770"/>
    <s v="Gordon Bond"/>
    <s v="Dear Gordon and Hope,_x000a__x000a_Itâ€™s been great working with you and Gordon over the past couple of months. As we prepare for Gordon's upcoming SAT Exam, I wanted to share what weâ€™ve been working on so far and what to expect._x000a__x000a_Gordon and I have reviewed several SAT subjects and concepts including: Mixed Algebra, Geometry, Identifying Word Problems, and English Words in Context.  We have also mastered different test taking strategies, including using the MAPS method to solve differing math questions, as well as the Back-Solving Strategy to help eliminate wrong answers for more complex math problems.  I applaud their consistent effort in sessions to be present with each question and apply the specific strategy we are focusing on to better improve their scores and overall mastery of the material._x000a__x000a_While a specific score isnâ€™t guaranteed, Gordon has been diligent in working toward their goal of achieving an improved score on the SAT. Specifically, Gordonâ€™s new strategies and preparations, including back-solving, focusing on slowing down when answering questions, and increasing application of equations will all be useful when Gordon takes this exam. It's important to consider the impact of the test zone on Gordon's performance. Ensuring a good night's sleep throughout the week leading up to the test is crucial, as just the night before isn't enough. We have also discussed strategies to manage test anxiety, which can impact scores._x000a__x000a_I am looking forward to hearing how Gordon performs on this test. Looking ahead, I recommend adding additional sessions in the late spring and summer sessions to continue test preparation growth if Gordon plans on attempting another take on the SAT. This would give us an opportunity to continue working on mastering the knowledge and skills needed to be even more successful on this test._x000a__x000a_If you'd like to continue working together on achieving these goals, you can easily use this link to add the hours to your account today: https://my.revolutionprep.com/s/PCKmUXiVl2._x000a__x000a_Please let me know if you have any questions or if there are any adjustments you would like to make to our plan. Iâ€™m also able to schedule a time to talk by phone if that would be helpful. I am happy to support Gordon in their continued academic journey._x000a__x000a_Best regards,_x000a_Mariah L._x000a_mariah.lutz@revolutionprep.com_x000a_+17706178833"/>
    <n v="4"/>
  </r>
  <r>
    <n v="11013837"/>
    <d v="2026-03-31T00:00:00"/>
    <x v="7"/>
    <s v="Team Cross"/>
    <n v="101962"/>
    <s v="Christopher Nickerson"/>
    <s v="Hi everyone,_x000a__x000a__x000a_Will and I have done around a monthâ€™s worth of sessions at this point, so I wanted to check in with a broader update on our progress and plans for upcoming weeks. Feel free to reach out with any questions via email, or Iâ€™m happy to set up a time to chat via phone in the next week as well!_x000a__x000a__x000a_Will and I have used our first few SAT sessions to go through general strategies and best practices for each section of the test. Weâ€™ve covered the iCARE strategy for reading questions, with an emphasis on anticipating and eliminating answers. For grammar, weâ€™re starting a review of key punctuation rules that Will is likely to see on the test, as well as common tricks to be aware of on harder questions. For math, weâ€™ve done some work on making sure Will feels comfortable using the Desmos calculator (this will also help out with the AP Calc exam as well!). I really appreciate Willâ€™s willingness to take on new strategies and approaches to these questions, even though it may feel uncomfortable initially._x000a__x000a__x000a_Going forward, weâ€™ll move more into specific content review and more targeted strategies for specific question types. I think itâ€™s also key for us to continue working on Willâ€™s mastery of punctuation and grammar rules in upcoming weeks, with the goal of getting close to perfect on those questions to give his reading score a solid foundation. On his first practice test, he did really well overall with the reading comprehension questions, but itâ€™s worth practicing some of the trickier passage types he will see with more jargon and tougher vocabulary to help him pick up key ideas quickly. In math, he was really solid on the algebra and advanced math questions, with more misses coming in the sections on geometry and data analysis. Weâ€™ll aim to work more on those areas in upcoming weeks, as well as further insight into some of the trickier â€œconstantsâ€ questions that tend to throw students off._x000a__x000a__x000a_Now that weâ€™re done with the initial sessions, it is a good idea to plan on Will taking another practice test in the near future to try out some of the new strategies. Tentatively, weâ€™ve penciled in the weekend of the 11th for that to happen. After that, we will plan on regular tests every 2-3 weeks heading into the June SAT. Iâ€™m also happy to continue supporting Will with Calculus as he heads into the AP exam in May, just let me know!_x000a__x000a__x000a_Itâ€™s been great working with Will this month - please let me know if you have any questions, otherwise Iâ€™ll see him next Monday!_x000a__x000a__x000a_Julie B._x000a_julie.byrom@revolutionprep.com_x000a_+15129250963"/>
    <n v="1"/>
  </r>
  <r>
    <n v="11013846"/>
    <d v="2026-03-31T00:00:00"/>
    <x v="109"/>
    <s v="Team De Groot"/>
    <n v="99995"/>
    <s v="Luke Houston"/>
    <s v="Hello Genevieve!_x000a__x000a_From time-to-time I like to check in and let you know how Luke is doing overall.  We had to cover a lot of basics in both Math and English, but I can say I definitely have seen an improvement.  Iâ€™m generally impressed that Luke takes the time to write down notes and reference them as we are working together.  He approaches English problems with an open mind and talks out his thought process, which gives me some indication when heâ€™s on the right/wrong track, but heâ€™s starting to clue into what the test-makers are looking for and building up his intuition about the answers.  Heâ€™s pretty consistent with eliminating two choices, leaving the correct answer and another.  With Math, Luke does well with the simpler questions, but still misses a few of the more advanced concepts, which is where we have been focusing lately.  Heâ€™s improving, but we have a little more ways to go.  Weâ€™re also starting to see some of the concepts repeat themselves, and Luke does a great job recognizing that heâ€™s seen the problems before.  With just a bit more practice, heâ€™ll stop being surprised by these kinds of problems and will be able to deduce what he needs to do without my help.  I think keeping with our one-hour session per week is still a good pace for now, and maybe weâ€™ll up the frequency after we approach an exam date.  _x000a__x000a_It has been great working with him so far, and Iâ€™m looking forward to seeing how he does on his next practice test.  If you have any questions or feel like you need/want a phone call with me, feel free to ask and we can set something up :)_x000a__x000a_Matty B._x000a_matty.burge@revolutionprep.com_x000a_+15859576559"/>
    <n v="3"/>
  </r>
  <r>
    <n v="11013849"/>
    <d v="2026-03-31T00:00:00"/>
    <x v="109"/>
    <s v="Team De Groot"/>
    <n v="95079"/>
    <s v="Sophie Reuling"/>
    <s v="Hello Nicole!_x000a__x000a_I wanted to check-in and let you know how Sophie has been doing.  Sophie has always been the most comfortable and accurate with her computations, which is a great skill to have locked down.  There is little more frustrating than doing everything correct and then making a calculator error, so Iâ€™m glad she is so proficient at the end stages of the problem solving. Earlier on, I could see her trying to puzzle solve with the equations, which is a good first approach, but can cause some translation errors and skew concepts.  Lately, Sophie has started to adopts my process for solving problems, and I believe that is helping her understanding.  Sometimes she just arrives at the correct answer without knowing why, but after a few repetitions of similar problems, I see some real connection.  Her use of equations and substitutions has improved greatly, but she still struggles a little identifying which equation to use.  We have started writing out explanations of equations in longer sentences to help paint a better picture.  _x000a__x000a_Itâ€™s been great working with her so far, and I think we should continue to meet 1-2 hours per week, especially heading into the end of the semester. If you have any questions or feel like you need/want a phone call with me, feel free to ask and we can set something up :)_x000a__x000a_Matty B._x000a_matty.burge@revolutionprep.com_x000a_+15859576559"/>
    <n v="3"/>
  </r>
  <r>
    <n v="11013889"/>
    <d v="2026-03-31T00:00:00"/>
    <x v="110"/>
    <s v="Team De Groot"/>
    <n v="76581"/>
    <s v="Logan Matijevic"/>
    <s v="Hi MJ,_x000a__x000a_It has been wonderful to see Logan grow in his confidence and playfulness while learning these past few months! Here is a summary of his recent progress:_x000a__x000a_Back in February, Logan was working on strengthening his algebraic thinking skills, building skills for solving 2-digit addition and subtraction, recognizing fact families and number relationships, and relying less on counting with his fingers. He was also practicing measuring skills to improve understanding of perimeter and the relationships between measurement units. With reading skills, Logan was working on breaking words into syllables and blending sounds, expanding his vocabulary of known words, answering questions about the plot and characters to build reading comprehension skills, and learning about parts of speech. He was also practicing with recognizing the various sounds of different vowel and consonant blends and finding clues in the text that help him understand word meanings. _x000a__x000a_Since then, Logan has done a fantastic job with exploring multiplication as a strategy to practice addition and build number sense skills. He is now mores skillful at using skip counting and arrays to find sums and totals of long lists of numbers. He is recognizing more sums of addition problems within 20 and use known sums to estimate the sums of unknown problems. Logan has a solid understanding of bar graphs and can collect and keep track of data to create graphs. He is also improving his algebraic thinking skills and can create balanced equations that have a plus or minus sign on both sides of the equals sign, and he can decompose numbers to find how many different ways to make a single number using addition and subtraction. Logan is also demonstrating a strong understanding of inches and how to use a rule or measuring tape to find side lengths of objects. He can explain how to calculate perimeter, and he showed me that if he measures 2 sides, he can double that total to find the perimeter!_x000a__x000a_With reading skills, Logan has demonstrated improved confidence with sounding out unfamiliar multi-syllable words like OVERJOYED, FOOLISHNESS, SMARTLY, and WHISTLED. He has a better understanding of adjectives, nouns and verbs and he can come up with examples for each and sometimes identify the part of speech for a given word. Logan has also memorized a good amount of irregular plural nouns like CHILDREN, LEAVES, and PEOPLE. He is also doing a fantastic job with looking through pictures accompanying a text, coming up with questions, and then finding the answers in the text.   _x000a__x000a_Logan still needs to build an understanding of the relationship between inches and feet and grow his skills in being able to identify which type of unit is best for measuring certain objects. He can continue improving proficiency with recognizing fact families, solving word problems with money, calculating the perimeter of shapes other than rectangles, and telling time. With reading skills, Logan can continue to grow in his ability to refer to text evidence when answering questions about a reading and finding clues in the text to define unknown words. He can also continue to expand his vocabulary, build proficiency with decoding and sounding out unfamiliar words, and improve his ability to identify which part of speech for a given word._x000a__x000a_Going forward, I recommend that we continue meeting 3 times per week, for 60 minutes each. During these sessions we will continue to read books based on Loganâ€™s interests, play games to keep learning fun, and explore the aforementioned areas collaboratively to ensure that Logan maintains a sense of empowerment and ownership over his learning. _x000a__x000a_If youâ€™d like to schedule a call to talk in more detail, here are some days I am available:_x000a__x000a_Thursday, 4/2 at 1pm_x000a_Tuesday, 4/7 at 12:30pm_x000a_Wednesday, 4/8 at 2pm_x000a__x000a_Please let me know if you have any questions._x000a__x000a_best,_x000a_Sharon_x000a____x000a_sharon.vincuilla@revolutionprep.com_x000a_(323) 774 - 4547"/>
    <n v="3"/>
  </r>
  <r>
    <n v="11013899"/>
    <d v="2026-03-31T00:00:00"/>
    <x v="29"/>
    <s v="Team Plamondon"/>
    <n v="56892"/>
    <s v="Derick Greene"/>
    <s v="Hi Carolyn,_x000a_It's been a pleasure working with Derick for the last few months. We've made a lot of progress, so I wanted to let you know what he's improved on, what he has left to work on, and what our plan is moving forward. Some of this will overlap with the email you sent earlier; I'd already put the rough draft for this together when I got your message, so the timing is a bit coincidental._x000a__x000a_We started our work by reviewing the various integration techniques for calculus. There are a lot of techniques to learn, so we didn't get to cover everything, but we did go through some of the most important ones. He's got a good idea of how to use the power rule, u-substitution, and integration by parts. We weren't able to cover partial fractions, arc-trig forms, and some of the other rarer techniques, so they may be worth reviewing at some point._x000a__x000a_However, the rest of our time, Derick has always asked about physics. Our first unit was on thermodynamics, one of the harder topics in the class. He did well with heat flow and related ideas of heat capacity and phase change. We learned how to use phase diagrams to help visualize the process and covered the relatively straightforward equations involved. We also covered PV diagrams and the work done by a gas. This one tends to be conceptually very difficult, and while he did well in understanding the terms for the various processes and recognizing them on the graph, this one was more of a struggle to apply the ideal gas law equation and how energy flows through work and heat. He managed to get a 73 on the test, which for the unit, is good enough, as long as we can pull out Bs in the future, he can still get a solid grade in the class._x000a__x000a_We did have to move on to the next unit on electric field and potential. He did well here with plugging values into the equations and doing vector and scalar addition, but struggled to pick which equation to use and identify what variables are given in the word problem. We didn't get a whole lot of time on this unit, so I think an A is unlikely. A B would be great, and hopefully it isn't worse than a C. He didn't have the grade back last time I spoke with him, but we should find out soon._x000a__x000a_The next unit on circuits has started out very well. He can tell series and parallel circuits apart and find their equivalent capacitance. We didn't quite get as far as solving the details after solving the simplified circuit, but he's got the tools to figure that out on his own in the homework, and we'll likely do more next session. His class will likely cover resistors, which are very similar and should be easy enough for him, and possibly Kirchhoff's Rules, which will be harder. We'll need to practice them if they come up, but otherwise, I think this upcoming test has a good chance of bringing his grade up._x000a__x000a_Normally, this is the part where I tell parents to buy more hours and schedule them out, but you're already ahead there. Derick has weekly sessions scheduled through the end of June, with the exception of April 5 because I'll be at a wedding. Let me know if you want a substitute to still meet that week, and I can get that sorted out. Otherwise, my only note about the schedule is that it may be worth trying to meet twice per week or for 90 minutes as we get closer to finals. It would be helpful to make sure we have enough time to review thermo and electric fields. _x000a__x000a_If you've got any questions or comments, please let me know!_x000a__x000a__x000a__x000a_Andrew B._x000a_andrew.brown@revolutionprep.com_x000a_+13176650121"/>
    <n v="3"/>
  </r>
  <r>
    <n v="11013900"/>
    <d v="2026-03-31T00:00:00"/>
    <x v="111"/>
    <s v="Team Plamondon"/>
    <n v="90478"/>
    <s v="Adira Lee"/>
    <s v="Hi Mallory,_x000a__x000a_Having thought about it overnight, I do think it would be best for Adira to also take the June exam. _x000a__x000a_Kate, can you work with them to add the hours to their account, and I will reserve some times for them?_x000a__x000a_I agree with Adira that continuing to work on the SAT in the fall of her senior year would be too much, so we should fully commit to the exam dates we have remaining. She and I will work to find the right amount of homework in the last week before her test so that she can also focus on her finals at school._x000a__x000a_Let me know if you have any other questions._x000a__x000a_Best,_x000a_Zachary D._x000a_zach.doenges@revolutionprep.com_x000a_+12606020346"/>
    <n v="1"/>
  </r>
  <r>
    <n v="11013936"/>
    <d v="2026-03-31T00:00:00"/>
    <x v="111"/>
    <s v="Team Plamondon"/>
    <n v="97943"/>
    <s v="Marina Hurtado"/>
    <s v="Hi all,_x000a__x000a_My recommendation is for her to resume meeting at the prior pace (twice a week), sign up for the June 6thÂ SAT exam, and take practice tests with error corrections every two weeks. It would be important for us to minimize breaks in sessions shortly before the exam. That would give her the strongest chance of increasing by 100 points. I believe she is capable of it._x000a__x000a_Doing that by the May 2nd exam might be possible, but harder. _x000a__x000a_Taking a couple month break from tutoring and coming back in the Fall is possible, but most students need about a month getting back on top of things before making progress. Many seniors want to focus on other things in their last year._x000a__x000a_If she can't make the June SAT test date, then the ACT would be even more difficult. The April 11thÂ test date is too soon, and the June/July date wouldn't be possible._x000a__x000a_Cody, can you reach out and offer them your take as well? Thanks!_x000a__x000a_Best as always,_x000a_Zachary D._x000a_zach.doenges@revolutionprep.com_x000a_+12606020346"/>
    <n v="3"/>
  </r>
  <r>
    <n v="11014011"/>
    <d v="2026-03-31T00:00:00"/>
    <x v="15"/>
    <s v="Team Plamondon"/>
    <n v="102168"/>
    <s v="Bianca Sinclair"/>
    <s v="Hi Sarah!_x000a__x000a_It was great catching up with you over the phone. I wanted to reiterate our plan and talking points in writing to confirm that we're on the same page and have a point of reference for Bianca's progress during our call next month.Â _x000a__x000a_Our primary focus over the next few weeks will be to emphasize SAT prep and executive functioning. Next session, we will discuss Bianca's next steps, deciding whether to transfer or &quot;lock in&quot; on her efforts at her current school. If she decides to stay at her current school, we will discuss whether to focus on band or the &quot;white coat.&quot; Bianca will take two more SAT exams, and we need to ensure that she flourishes academically in the meantime so that she is prepared for college._x000a__x000a_In our Thursday session, we can confirm a schedule moving forward and a joint plan to support Bianca's academics, test prep, and executive function habits. I recommend we continue with twice-weekly 60-minute sessions through the SAT season, if possible. During these sessions, we can discuss the fears preventing Bianca from preparing for her future and create plans to address them or dispel them as necessary.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14037"/>
    <d v="2026-03-31T00:00:00"/>
    <x v="111"/>
    <s v="Team Plamondon"/>
    <n v="100807"/>
    <s v="Anthony Cassidy"/>
    <s v="Hi all,_x000a__x000a_Anthonyâ€™s continuing to show up on time, and he completed his homework this week, though he did leave it until right before our meeting. He scored a 97 percent on Khan Academyâ€™s SAT Math course challenge. While that isnâ€™t the hardest practice test out there, this is still a good result that shows progress in his Desmos skills._x000a__x000a_On a somewhat unrelated note, Iâ€™m worried about Anthonyâ€™s â€˜planâ€™ to sign up for college classes in the summer. He seems to be delaying the process. I would hate to see him miss the deadline for these class sign-ups in the way that he missed the March SAT deadline. He tells me that the deadline is â€˜probably the end of April.â€™  But time passes quickly. Left to his own devices, Iâ€™m afraid he will forget about them entirely._x000a__x000a_Best,_x000a_------------------------------------------_x000a_Zachary Doenges | Professional Tutor | Revolution Prep_x000a_Text: (260)-602-0346_x000a_Email: zach.doenges@revolutionprep.com | Website: www.revolutionprep.com_x000a_Better Grades. Higher Scores. Lower Stress. Revolution Prep."/>
    <n v="1"/>
  </r>
  <r>
    <n v="11014040"/>
    <d v="2026-03-31T00:00:00"/>
    <x v="63"/>
    <s v="Team Cross"/>
    <n v="82077"/>
    <s v="Reyansh Athivilli"/>
    <s v="Dear Ravi,_x000a__x000a_I hope you're having a wonderful start to your spring. It has been great working with you and Reyansh for a year and a half. We have covered a lot of material in that time, and each session brings something new. I wanted to reach out to discuss some of our accomplishments and our plans going forward._x000a__x000a_I have seen a lot of improvement in how Reyansh approaches the sessions. In the past, he would rely on me to establish the content of the sessions, but more often now, he is the one who mentions things he wants to work on. For example, when there was an assignment he was working on in school, I offered to help, but he suggested we continue what we had already been working on because he felt like he got all the time he needed in school for that assignment. We have continued to read books together, discussing their content as we go (The Witches and James and the Giant Peach are two examples). We also worked together to help him with his debate assignments. Lately, we have been working on active versus passive voice and punctuation._x000a__x000a_Our current short-term goals for Reyansh include helping him to better understand the difference between using active and passive voice, how to correct sentences written in the passive voice, and how to identify punctuation marks and their jobs. Our long-term goal for Reyansh is to improve his performance in language arts: making him a more proficient reader and writer. Based on his performance, I do recommend that Reyansh and I continue to meet for at least one hour per week._x000a_._x000a_Please let me know if you have any questions or if there are any adjustments you would like to make to our plan. Iâ€™m happy to schedule a time to talk by phone if that would be helpful. I look forward to supporting Reyansh's continued academic journey._x000a__x000a_Best regards,_x000a_Edwin W._x000a_edwin.west@revolutionprep.com_x000a_+18134213087"/>
    <n v="3"/>
  </r>
  <r>
    <n v="11014064"/>
    <d v="2026-03-31T00:00:00"/>
    <x v="18"/>
    <s v="Team Plamondon"/>
    <n v="101410"/>
    <s v="Maddalena Pena"/>
    <s v="Dear Noelle,_x000a__x000a_I hope this email finds you well. I wanted to discuss Maddalenaâ€™s preparation for our tutoring sessions and share some insights and our plan moving forward._x000a__x000a_Firstly, I want to acknowledge that Maddalena has shown progress in rewriting equations, working with constants, and applying SAT testing strategies, and has consistently demonstrated improvement in her in-session performance._x000a__x000a_As you know, our goal is achieving a 1300 on the SAT. However, Maddalenaâ€™s lack of preparation for our sessions is slowing progress towards this goal. It is crucial that she comes to sessions prepared with the appropriate technology, completed assignments, and required materials, and to be free from distractions._x000a__x000a_Maddalena has been struggling with homework completion. It is important for her to complete all of the assigned homework in order to achieve her goals. Maddalena has been assigned a practice test and has not completed it, despite the test being assigned twice over a three-week period. Without completing these practice tests, our ability to accurately assess her progress and refine test-taking strategies is significantly limited. I understand that she has many responsibilities, but without this effort, advancement will be constrained._x000a__x000a_Based on Maddalenaâ€™s needs, I recommend that she completes the assigned practice test prior to our next session. This adjustment will help ensure that we can use our time effectively to review results and target areas for improvement. She currently has 1 hour remaining in her account and is scheduled through 4-7-26._x000a__x000a_I would like to schedule a time to talk and discuss our approach to support Maddalenaâ€™s success. Please let me know a few times that would work for you to connect via Zoom. Thank you for your continued partnership._x000a__x000a_Thank you and stay safe,_x000a_Myles O._x000a_myles.oldroyd@revolutionprep.com_x000a_+15304434701"/>
    <n v="1"/>
  </r>
  <r>
    <n v="11014065"/>
    <d v="2026-03-31T00:00:00"/>
    <x v="52"/>
    <s v="Team Plamondon"/>
    <n v="101495"/>
    <s v="Kate Weaver"/>
    <s v="Dear April and Kate,_x000a__x000a_I hope youâ€™re having a wonderful week! As we get closer to Kate'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algebra and grammar content. In particular, Kate is becoming more confident and consistent with utilizing the CARE strategy to answer SAT-style English questions and has made clear strides in utilizing the MAPS strategy to solve SAT-style math questions. Iâ€™ve also noticed steady improvement in mixed punctuation / identifying full sentences, especially in areas that were previously more challenging, such as the sentence boundary portion of the test. Kate's effort and willingness to apply new tools are really starting to pay off._x000a__x000a_To set Kate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Kate. Iâ€™ll follow up with you in my next update with key takeaways, progress highlights, and a clear plan for what weâ€™ll focus on moving forward._x000a__x000a_Based on our discussions and Kate's progress, I recommend continuing on with one hour sessions per week leading up to the test. This plan will best set them up for success for the official test sitting in May and give us the needed time to focus on more advanced math skills that will be on the SAT._x000a__x000a_If you'd like to continue working together on achieving these goals, you can easily use this link to add the hours to your account today: https://my.revolutionprep.com/s/O1K4KhSn2v._x000a__x000a_Please let me know if you have any questions or if there are any adjustments you would like to make to our plan. Iâ€™m happy to schedule a time to talk by phone if that would be helpful. I am excited to continue supporting Kate in reaching their goals._x000a__x000a_Best regards,_x000a__x000a_Mariah L._x000a_mariah.lutz@revolutionprep.com_x000a_+17706178833"/>
    <n v="5"/>
  </r>
  <r>
    <n v="11014085"/>
    <d v="2026-03-31T00:00:00"/>
    <x v="52"/>
    <s v="Team Plamondon"/>
    <n v="98672"/>
    <s v="Bella Wynne"/>
    <s v="Dear Lisa and Bella,_x000a__x000a_I hope youâ€™re having a wonderful week! As we get closer to Bella'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Bella's mastery of algebra and grammar content. In particular, Bella is becoming more confident and consistent with utilizing the CARE strategy to answer SAT-style English questions and has made clear strides in utilizing the MAPS strategy to solve SAT-style math questions. Iâ€™ve also noticed steady improvement in Mixed Punctuation as well as Identifying Full Sentences.  These are areas that were previously more challenging, especially the Sentence Boundary portion of the test. Bella's effort and willingness to apply new tools are really starting to pay off._x000a__x000a_To set Bella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Bella. Iâ€™ll follow up with you in my next update with key takeaways, progress highlights, and a clear plan for what weâ€™ll focus on moving forward._x000a__x000a_Based on our discussions and Bella's progress, I recommend continuing on with 90 minute sessions per week leading up to the test. This plan will best set them up for success for the official test sitting in May and give us the needed time to focus on more advanced math skills that will be on the SAT._x000a__x000a_Should Bella want to attempt the SAT again in either the Summer or Fall, I am always happy to help and you can easily use this link to add the hours to your account today: _x000a__x000a_https://my.revolutionprep.com/s/tvN3XwhK7p._x000a__x000a_Please let me know if you have any questions or if there are any adjustments you would like to make to our plan. Iâ€™m happy to schedule a time to talk by phone if that would be helpful. I am excited to continue supporting Bella in reaching their goals._x000a__x000a_Best regards,_x000a__x000a_Mariah L._x000a_mariah.lutz@revolutionprep.com_x000a_+17706178833"/>
    <n v="5"/>
  </r>
  <r>
    <n v="11014126"/>
    <d v="2026-03-31T00:00:00"/>
    <x v="81"/>
    <s v="Team Plamondon"/>
    <n v="98132"/>
    <s v="Jude Rastetter"/>
    <s v="Dear Nancy,Â _x000a__x000a_I hope you are having a nice spring. Itâ€™s been great working with Jude and you over the past couple of months. I wanted to touch base to share some of the progress weâ€™ve made so far.Â _x000a__x000a_He has done a great job of using the Pythagorean theorem and the quadratic equation to find diagonals of squares.Â  Â He has shown consistent progress in his understanding of conditional and converse statements.Â  I see his ability to work problems about parallel lines and parallelograms using rules and postulates improving._x000a__x000a_Based on Jude's progress, I think we should continue our 60 minute lessons onceÂ  a week._x000a__x000a_Â Please let me know if you have any questions. Iâ€™m also able to schedule a time to talk by phone if that would be helpful. I am happy to support Jude in his continued academic journey._x000a_Best regards,_x000a__x000a_Jill W._x000a_jill.watson@revolutionprep.com_x000a_+19032491379"/>
    <n v="3"/>
  </r>
  <r>
    <n v="11014127"/>
    <d v="2026-03-31T00:00:00"/>
    <x v="15"/>
    <s v="Team Plamondon"/>
    <n v="99457"/>
    <s v="Isabelle Gibson"/>
    <s v="Hi Sonja!_x000a__x000a_It was great catching up with you over the phone. I wanted to reiterate our plan and talking points in writing to confirm that we're on theÂ same page and have a point of reference for Isabelle's progress during our call next month.Â _x000a__x000a_Our primary focus over the next few weeks will be to emphasize SAT prep and executive functioning. Last session, Isabelle and I dove into her anxieties surrounding the test and ways to dispel or handle them, as was appropriate. Specifically, we talked about techniques to manage stress that Isabelle can use in class and in testing environments. These techniques should provide comfort and stability to Isabelle's academic and testing experience, allowing her to conquer the test as we discussed._x000a__x000a_To achieve Isabelle's goal score of a 27/28 on the ACT, we are planning on tackling the April and June tests. We will focus our energy on grammar, student as editor questions, and word problems in addition to assigning more practice tests to prepare for the April and June exams. _x000a__x000a_To reach these goals,Â I recommend we continue our velocity of one to two 60-minute sessions per week, with extra sessions for academic support as needed. Isabelle currently has 0 unscheduled hours in her account and 15 scheduled sessions left with me ending 6/11.Â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14179"/>
    <d v="2026-03-31T00:00:00"/>
    <x v="49"/>
    <s v="Team De Groot"/>
    <n v="101633"/>
    <s v="Daniel Anchia-Garcia"/>
    <s v="Dear Dania,_x000a__x000a_I hope you are having a great spring. Itâ€™s been great working with you and Daniel over the past couple of months. I wanted to touch base to share some of the progress weâ€™ve made so far and share my thoughts on the plan moving forward._x000a__x000a_I have seen significant improvements in Danielâ€™s math skills. He has shown consistent progress in deductive reasoning, dividing polynomials, function operations, and logarithms. This improvement has been evident in his confidence and accuracy during our sessions. He is very engaged in our conversations, and I can tell he is interested in the material! _x000a__x000a_Our current short-term goals for Daniel include factoring larger polynomials and simplifying polynomial expressions. The overall goal remains achieving a strong grade in the class. Based on his progress, I think he would benefit from increasing his velocity to two hours per week. His understanding of the topics is strong; we just need to work on strategies to minimize small errors. It would be helpful to have an additional session to review some older concepts that play an important role in his current material as well.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If you'd like to continue working together on achieving these goals, you can easily use this link to add these hours to your account today: https://my.revolutionprep.com/s/60jwwK6E2R._x000a__x000a_Please let me know if you have any questions or if there are any adjustments you would like to make to our plan. Iâ€™m happy to schedule a time to talk by phone if that would be helpful. I look forward to supporting Daniel in his continued academic journey._x000a__x000a_Best regards,_x000a__x000a_Blake M._x000a_blake.maly@revolutionprep.com_x000a_+13039476593"/>
    <n v="3"/>
  </r>
  <r>
    <n v="11014181"/>
    <d v="2026-03-31T00:00:00"/>
    <x v="49"/>
    <s v="Team De Groot"/>
    <n v="101156"/>
    <s v="Pippa Yeo"/>
    <s v="Dear Benjamin,_x000a__x000a_I hope you are having a great spring. Itâ€™s been great working with you and Pippa over the past couple of months. I wanted to touch base to share some of the progress weâ€™ve made so far and share my thoughts on the plan moving forward._x000a__x000a_I have seen significant improvements in Pippaâ€™s ability to solve logarithmic equations and plot exponential functions. She has shown consistent progress in factoring as well and this has been evident in her confidence and accuracy during our sessions. She is very focused and engaged during our conversations, which is great to see!_x000a__x000a_Our current short-term goals for Pippa include writing equations from word problems. The overall goal remains achieving a strong grade in the class. Given that the end of the semester is getting closer, I think she would benefit from increasing her velocity of 2 hours per week. This would allow us to practice more of the older concepts that will continue to show up on future exams. _x000a__x000a_It looks like she has more hours in her account, but 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Pippa in her continued academic journey._x000a__x000a_Best regards,_x000a__x000a_Blake M._x000a_blake.maly@revolutionprep.com_x000a_+13039476593"/>
    <n v="5"/>
  </r>
  <r>
    <n v="11014185"/>
    <d v="2026-03-31T00:00:00"/>
    <x v="49"/>
    <s v="Team De Groot"/>
    <n v="85858"/>
    <s v="George Caldroney"/>
    <s v="Dear Melani,_x000a__x000a_I hope you are having a great spring. Itâ€™s been great working with you and George over the past couple of months. I wanted to touch base to share some of the progress weâ€™ve made so far and share my thoughts on the plan moving forward._x000a__x000a_I have seen significant improvements in Georgeâ€™s ability to understand physics principles and apply them to various situations. He has shown progress in setting up and solving equations as well. This improvement has been evident in his confidence and accuracy during our sessions. _x000a__x000a_Our current short-term goals for George include using conservation of energy to solve for unknown quantities. The overall goal remains achieving a strong grade in the class. Based on his progress, I think he would benefit from regularly scheduled sessions for the rest of the semester. I recommend one hour per week. I can tell he understands the concepts, and more frequent sessions would allow us to work through all of the smaller details that go into setting up and solving a physics problem._x000a__x000a_Also, please note that we will be updating our tutoring rates on April 18, 2026. To help you get ahead and secure our current pricing for your future tutoring needs, I highly recommend connecting with your advisor to purchase additional hours before the change takes place. _x000a__x000a_If you'd like to continue working together on achieving these goals, you can easily use this link to add these hours to your account today: https://my.revolutionprep.com/s/015wyrrcVW._x000a__x000a_If you would like to purchase a different number of hours, reach out to your advisor and they will help you with that!_x000a__x000a_Please let me know if you have any questions or if there are any adjustments you would like to make to our plan. Iâ€™m happy to schedule a time to talk by phone if that would be helpful. I look forward to supporting George in his continued academic journey._x000a__x000a_Best regards,_x000a__x000a_Blake M._x000a_blake.maly@revolutionprep.com_x000a_+13039476593"/>
    <n v="5"/>
  </r>
  <r>
    <n v="11014224"/>
    <d v="2026-03-31T00:00:00"/>
    <x v="15"/>
    <s v="Team Plamondon"/>
    <n v="98342"/>
    <s v="William McNeill"/>
    <s v="Hi Jeff!_x000a__x000a_It was great catching up with you over the phone. I wanted to reiterate our plan and talking points in writing to confirm that we're on theÂ same page and have a point of reference for Murphy's progress during our call next month.Â _x000a__x000a_Our primary focus over the next few weeks will be to emphasize SAT prep and executive functioning. Last session, Murphy and I discussed his focus during session and using his accommodations and medication as directed by professionals, but I don't think I made the headway we hoped I might. I would definitely double check to make sure Murphy uses his accommodations during the next assigned practice test (which will be this weekend).Â _x000a__x000a_To achieve Murphy's highest possible score, we will focus on improving his confidence in math and reinforcing subject/verb identification and punctuation rules. We will reinforce comma rules in our next session._x000a__x000a_To reach these goals,Â I recommend we continue our velocity of two 60-minute sessions per week, with extra sessions for academic support as needed. Murphy currently has 0 unscheduled hours in their account and 7 scheduled sessions left with me ending 4/29.Â I've attached a screenshot of the schedule to a separate email per our conversation. Our company website is currently being difficult.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14270"/>
    <d v="2026-03-31T00:00:00"/>
    <x v="40"/>
    <s v="Team Haase-Alvey"/>
    <n v="100919"/>
    <s v="Emma Shirey"/>
    <s v="Hi Beth,_x000a__x000a_I wanted to follow up on your last E-mail and discuss a future plan. We have focused on practicing with difficult problems (especially word problems) and developing an approach for how to handle them and when to let them go for the time being. Emma and I also talked about reserving 15 minutes at the end of the Math section to check her work and making sure that she has enough time to complete all of the problems before she starts checking. It is great that Emma has seen an improvement from a 28 to a 32 on the Math section of practice exams since we started working together! I hope that the ACT next weekend is equally or more successful! I am happy that Emma is also getting more comfortable with taking the exam; if she wants to take another practice exam, she should download one from the ACT website, which now has two official practice tests, but I would recommend that she make sure that she is focused on process rather than score (perhaps she can forgo checking her answers until after the official ACT)._x000a__x000a_I would like to practice with more specific problem types. We were able to do a bit of review of questions that involve proportional reasoning and geometry. Looking at her most recent practice test, Emma should do more practice with proportional reasoning and statistics word problems and refresh on past concepts. I see that Emma might also benefit from some review of punctuation rules. _x000a__x000a_I recommend that we schedule one or two hours per week in preparation for the June or August ACT (I also have some slots available at the beginning of next week if Emma wants another hour or two of practice together) to give us enough time to review on any areas that Emma may not have practiced with in a while and to gain further familiarity with the ACT. If we are looking at the June ACT, I would like to resume sessions as soon as possible; I will be out of the country from May 22 to June 3._x000a__x000a_Please don't hesitate to contact me with any further questions!_x000a__x000a_Jason _x000a_jason.keller@revolutionprep.com_x000a_+17328416402"/>
    <n v="4"/>
  </r>
  <r>
    <n v="11014321"/>
    <d v="2026-04-01T00:00:00"/>
    <x v="112"/>
    <s v="Team Cross"/>
    <n v="101834"/>
    <s v="Iyana Little"/>
    <s v="Hi Iyana and Taylor,_x000a__x000a_I hope you are both doing well!_x000a__x000a_I wanted to provide a quick update on Iyanaâ€™s progress so far. Iyana has made great progress in our sessions, especially with factoring polynomials. She initially found factoring challenging and wasnâ€™t very confident with it, but she has shown significant improvement and is now much more comfortable recognizing patterns and applying the correct strategies. It was great to see this growth reflected in her recent math score of 89._x000a__x000a_Our plan is to continue reinforcing factoring and rational expressions while gradually introducing more multi step and application-based problems to strengthen her understanding. The goal is to help her feel more confident tackling unfamiliar problems and improve overall consistency._x000a__x000a_I recommend that we continue meeting regularly at our current pace to maintain her progress and support her as new material is introduced._x000a__x000a_Please feel free to reach out if you have any questions or would like to discuss her progress further. I would be happy to set up a time to connect if that would be helpful._x000a__x000a_I hope you are having a wonderful day!_x000a__x000a_Ore W._x000a_ore.williams@revolutionprep.com_x000a_+12404860132"/>
    <n v="2"/>
  </r>
  <r>
    <n v="11014325"/>
    <d v="2026-04-01T00:00:00"/>
    <x v="112"/>
    <s v="Team Cross"/>
    <n v="100078"/>
    <s v="James Goddard"/>
    <s v="Hi James and Jamie,_x000a__x000a_I hope you are both doing well!_x000a__x000a_I wanted to provide a quick update on Jamesâ€™s progress. He has been making solid progress in geometry and trigonometry, especially with identifying triangle sides and choosing the correct trigonometric ratios. He has also shown a good understanding of concepts involving circles and tangents._x000a__x000a_Moving forward, James would benefit from continued practice with inverse trigonometric functions and setting up equations from more complex diagrams. We will continue working on these areas to build his confidence and consistency._x000a__x000a_I recommend that we continue meeting regularly at our current pace to support his progress and keep him on track._x000a__x000a_Please feel free to reach out if you have any questions or would like to connect further._x000a__x000a_Wishing James the best of luck on his upcoming SATs!_x000a__x000a_I hope you are having a wonderful day!_x000a__x000a_Ore W._x000a_ore.williams@revolutionprep.com_x000a_+12404860132"/>
    <n v="2"/>
  </r>
  <r>
    <n v="11014329"/>
    <d v="2026-04-01T00:00:00"/>
    <x v="112"/>
    <s v="Team Cross"/>
    <n v="101129"/>
    <s v="Cezar Gastelum"/>
    <s v="Hi Cezar and Alma,_x000a__x000a_I hope you are both doing well!_x000a__x000a_I wanted to provide a quick update on Cezarâ€™s progress. Cezar has been making great progress across several topics, including writing equations from real world situations, solving inequalities, and interpreting graphs. He has also shown strong effort when working through SBAC style problems and is becoming more confident explaining his reasoning. We have also started working on logarithms, where he is building a solid understanding of evaluating expressions and rewriting them in exponential form._x000a__x000a_Moving forward, Cezar would benefit from continued practice with evaluating functions and carefully interpreting problems. Additionally, maintaining consistent attendance and arriving on time will help ensure we can make the most of each session and continue building on his progress._x000a__x000a_I recommend that we continue meeting regularly at our current pace while focusing on consistency to support his growth._x000a__x000a_Please feel free to reach out if you have any questions or would like to connect further._x000a__x000a_I hope you are having a wonderful day!_x000a__x000a_Ore W._x000a_ore.williams@revolutionprep.com_x000a_+12404860132"/>
    <n v="2"/>
  </r>
  <r>
    <n v="11014357"/>
    <d v="2026-04-01T00:00:00"/>
    <x v="113"/>
    <s v="Team De Groot"/>
    <n v="98631"/>
    <s v="William Michaelis"/>
    <s v="Dear Jennifer,_x000a__x000a_I hope you are having a great spring. Itâ€™s been great working with you and William over the past couple of months. I wanted to reach out with a quick overview of the program so far and where itâ€™s headed._x000a__x000a_I have seen significant improvements in William's ability to reason through his Math problems using the MAPS strategy. He has also done well in making sure that he is working on understanding the concepts being tested, instead of just doing the math. He has shown consistent progress in making sure that he is using DESMOS when it is more effective, as evident in his confidence when answering questions._x000a__x000a__x000a__x000a_Our current short-term goals for William include helping him get more accurate when answering problems. The overall goal remains for him to score a 1470 on the SAT. Based on William's progress, I recommend that we meet for 1 hour-long session every week until his exam in August. This plan will best set him up for success and give us the needed time to focus on the advanced math portion of the SAT, as well as the ICARE strategy to help him with the reading section._x000a__x000a__x000a_Please let me know if you have any questions or if there are any adjustments you would like to make to our plan. Iâ€™m happy to schedule a time to talk by phone if that would be helpful. I look forward to supporting William in his continued academic journey._x000a__x000a_Best regards,_x000a__x000a_Tyler H._x000a_tyler.henry@revolutionprep.com_x000a_+18596974650"/>
    <n v="4"/>
  </r>
  <r>
    <n v="11014359"/>
    <d v="2026-04-01T00:00:00"/>
    <x v="113"/>
    <s v="Team De Groot"/>
    <n v="100308"/>
    <s v="Caylee Clarke"/>
    <s v="Dear Kerry-Ann,_x000a__x000a_I hope you are having a great spring. Itâ€™s been great working with you and Caylee over the past couple of months. I wanted to reach out with a quick overview of the program so far and where itâ€™s headed._x000a__x000a_I have seen significant improvements in Caylee's ability to use the ICARE strategy to help her narrow down answer choices. She has also made great strides in her ability to reason through why an answer is incorrect. She has shown consistent progress in using the elimination method consistently, as evident in her increased confidence with the reading portion of the SAT._x000a__x000a__x000a_Our current short-term goals for Caylee include increasing her confidence with different types of math problems. The overall goal remains for her to score a 1400 on the SAT. Based on Caylee's progress, I recommend that we meet for 1-2 hour long session a week. This plan will best set her up for success and give us the needed time to focus on applying the MAPS strategy and working on using DESMOS._x000a__x000a__x000a_Please let me know if you have any questions or if there are any adjustments you would like to make to our plan. Iâ€™m happy to schedule a time to talk by phone if that would be helpful. I look forward to supporting Caylee in her continued academic journey._x000a__x000a_Tyler H._x000a_tyler.henry@revolutionprep.com_x000a_+18596974650"/>
    <n v="3"/>
  </r>
  <r>
    <n v="11014366"/>
    <d v="2026-04-01T00:00:00"/>
    <x v="113"/>
    <s v="Team De Groot"/>
    <n v="98716"/>
    <s v="Sriyansh Madhav Kammara"/>
    <s v="Dear Suseel,_x000a__x000a__x000a_I hope you are having a great spring. Itâ€™s been great working with you and Sriyansh over the past couple of months. I wanted to reach out with a quick overview of the program so far and where itâ€™s headed._x000a__x000a__x000a_I have seen significant improvements in Sriyansh's ability to use the elimination method to help him answer MCQs. He has also done really well on understanding the importance of annotating while he is reading, to avoid missing important information. He has shown consistent progress in using the text to support his answer, as evident in his ability to reason through the answer choices._x000a__x000a__x000a_Our current short-term goals for Sriyansh include getting him ready for the MCQs and FRQs. The overall goal remains for him to score a 4 or higher on the AP exam. Based on Sriyansh's progress, I recommend that we meet for 1 hour long session a week until the AP exam. This plan will best set him up for success and give us the needed time to focus on how to use the evidence within his FRQs._x000a__x000a_Please let me know if you have any questions or if there are any adjustments you would like to make to our plan. Iâ€™m happy to schedule a time to talk by phone if that would be helpful. I look forward to supporting Sriyansh in his continued academic journey._x000a__x000a_Tyler H._x000a_tyler.henry@revolutionprep.com_x000a_+18596974650"/>
    <n v="4"/>
  </r>
  <r>
    <n v="11014460"/>
    <d v="2026-04-01T00:00:00"/>
    <x v="114"/>
    <s v="Team Plamondon"/>
    <n v="72640"/>
    <s v="Georgia Agoritsas"/>
    <s v="Hello,_x000a__x000a_Here is another brief progress update for math! _x000a__x000a_Yesterday, we prepared for Georgia's series test. This class is moving characteristically fast, but I think Georgia is well-prepared given the amount of time she has had to digest some rather challenging material._x000a__x000a_I haven't gone into detailed discussion with Georgia about the AP exam itself yet, but I have some practice material lined up and ready for if she needs it._x000a__x000a_Regarding scheduling, we are still set for one session per week, although our next session is a bit later on the 14th. I see no reason to make any drastic changes here!_x000a__x000a_That is about all I have for today! If you have any questions or thoughts on any of this, just let me know! Also, congratulations again to Georgia for getting accepted to Cornell and waitlisted to Harvard (I know she mentioned a third school as well, which is escaping me). She will have a challenging decision to make! _x000a__x000a_Have a wonderful week,_x000a__x000a_- Sonja_x000a__x000a_Sonja T._x000a_sonja.tomasko@revolutionprep.com_x000a_+16514284271"/>
    <n v="3"/>
  </r>
  <r>
    <n v="11014464"/>
    <d v="2026-04-01T00:00:00"/>
    <x v="114"/>
    <s v="Team Plamondon"/>
    <n v="95652"/>
    <s v="Tanner Turk"/>
    <s v="Hello,_x000a__x000a_I hope you are well! This is just another brief progress update email regarding our tutoring sessions._x000a__x000a_The most recent practice exam was a 1380, with some tough geometry questions. We made it a big priority to work on always drawing out diagrams for these questions in the future, and we will likely practice this in future sessions. _x000a__x000a_As far as scheduling goes, starting on the 12th, it looks like we'll be running weekly sessions again to lead into the next exam! That will be a great way of building momentum going into the test. I also think that that will be an opportunity to take one more practice exam, so that we can take the exam and then review it without much lag-time between._x000a__x000a_That is about all I have for today. If you have any questions or want me to go into any further detail on anything, just let me know!_x000a__x000a_Have a great week,_x000a__x000a_- Sonja_x000a__x000a_Sonja T._x000a_sonja.tomasko@revolutionprep.com_x000a_+16514284271"/>
    <n v="3"/>
  </r>
  <r>
    <n v="11014476"/>
    <d v="2026-04-01T00:00:00"/>
    <x v="43"/>
    <s v="Team De Groot"/>
    <n v="100124"/>
    <s v="Annika Davidson"/>
    <s v="Dear Cassandra, _x000a__x000a_I hope you are having a great spring. It's been great working with you and Annika over the past couple of months. I wanted to reach out with a quick overview of the program so far and where it's headed. _x000a__x000a_I have seen significant improvements in Annika's application of test-taking strategies in the math and English sections. She has been working diligently to improve her timing in the reading section and her knowledge of proportions and probability. She has shown consistent progress in her ability to break down word problems in the math section and has been diligently working on her confidence levels and objectives for each session, as evidenced by her confidence during our sessions, her ability to complete her homework, and her improvement in the reading and English sections. _x000a__x000a_Our current short-term goals for Annika include continuing to improve her timing in the reading section and the student-as-editor section on the ACT. The overall goal remains for Annika to achieve a 25 on her ACT. Based on Annika's progress, I recommend we continue with our one 60-minute class per week until her ACT. This plan will best set them up for success and give us the time we need to focus on analyzing the goal and organization of a passage. I also plan on reviewing geometry and advanced algebra concepts with Annika. _x000a__x000a_Please let me know if you have any questions or would like to make any adjustments to our plan. I'm happy to schedule a phone call if that would be helpful. I look forward to supporting Annika in their continued academic journey. _x000a__x000a_Best regards, _x000a__x000a_Karleigh A._x000a_karleigh.arrington@revolutionprep.com_x000a_+15705786904"/>
    <n v="4"/>
  </r>
  <r>
    <n v="11014481"/>
    <d v="2026-04-01T00:00:00"/>
    <x v="114"/>
    <s v="Team Plamondon"/>
    <n v="95719"/>
    <s v="Beatrice Neuman"/>
    <s v="Hello,_x000a__x000a_I hope you are well! This is another brief progress update email going over how tutoring has been._x000a__x000a_We started sessions back up recently, and we've been getting back into the swing of things with SAT prep! Some of RevPrep's strategies have been updated, so we've started revisiting those in order to reinforce Bebe's procedural habits. A key win will be if we can improve Bebe's efficiency enough to save time for some of the longer reading questions._x000a__x000a_As far as scheduling goes, we have sessions scheduled out up to the 20th, and the sessions are at least weekly, so I think we are good on that front! There are also three unscheduled hours._x000a__x000a_That is about all I have for today! If you have any thoughts or questions, please do reach out!_x000a__x000a_Have a wonderful day,_x000a__x000a_- Sonja_x000a__x000a_Sonja T._x000a_sonja.tomasko@revolutionprep.com_x000a_+16514284271"/>
    <n v="3"/>
  </r>
  <r>
    <n v="11014492"/>
    <d v="2026-04-01T00:00:00"/>
    <x v="105"/>
    <s v="Team Plamondon"/>
    <n v="101578"/>
    <s v="Aaryan Parekh"/>
    <s v="Dear Dharmesh,_x000a__x000a_I hope you are having a great spring season. It has been a pleasure working with you and Aaryan over the past couple of months. I wanted to touch base to share some of the progress weâ€™ve made so far and outline the plan moving forward._x000a__x000a_Aaryan continues to make great progress in understanding and approaching topics in AP Physics. Most recently, he has shown consistent improvement in rotational motion and fluid topics, such as rotational kinematics, torque, buoyant force, and pressure. This progress has been reflected in his growing confidence with the material._x000a__x000a_The short-term goal for this week was to begin comprehensive review for the AP exam, starting with the kinematics unit. Our overall goal remains earning a high grade in the course and a 4+ score on the AP exam. Since our current pace has been working well, I recommend we continue with our two hours of sessions each week leading up to his AP exam._x000a__x000a_Please let me know if you have any questions or if there are any adjustments you would like to make to our plan. Iâ€™m happy to schedule a time to talk by phone if that would be helpful. I look forward to continuing to support Aaryan in his academic journey._x000a__x000a_Best regards,_x000a_Andres Jarquin_x000a_andres.jarquin@revolutionprep.com_x000a_+17735472239"/>
    <n v="4"/>
  </r>
  <r>
    <n v="11014495"/>
    <d v="2026-04-01T00:00:00"/>
    <x v="114"/>
    <s v="Team Plamondon"/>
    <n v="83394"/>
    <s v="Luciana Correa Lenis"/>
    <s v="Hello,_x000a__x000a_I hope you are well! This is just a brief progress update going over how things have been lately during tutoring!_x000a__x000a_As always, this class has been very advanced, and unfortunately, the most recent test was not in alignment with the material Lucy was given to prepare with. We did what we could to prepare for the retake, so I'm hopeful that the retake went significantly better than the first take._x000a__x000a_Lucy and I haven't talked much about the AP exam itself, but I will be sure to bring this up during the next session._x000a__x000a_Scheduling-wise, we are all set for weekly sessions after Lucy's break! So, I think we are good to go for now. As always, I do encourage Lucy to mention if she ever needs a second session in a week (these past couple of weeks, she also requested longer sessions, which also works)!_x000a__x000a_Have a wonderful day,_x000a__x000a_- Sonja_x000a__x000a_Sonja T._x000a_sonja.tomasko@revolutionprep.com_x000a_+16514284271"/>
    <n v="3"/>
  </r>
  <r>
    <n v="11014555"/>
    <d v="2026-04-01T00:00:00"/>
    <x v="115"/>
    <s v="Team Haase-Alvey"/>
    <n v="92744"/>
    <s v="Nathaniel Coleman"/>
    <s v="Dear Jessie,_x000a_I hope you are having a great spring. Itâ€™s been great working with you and Nathaniel over the past couple weeks. I wanted to touch base to share some of the progress weâ€™ve made so far and share my thoughts on the plan moving forward._x000a_While I havenâ€™t personally worked with Nathaniel for long, I have seen significant improvements in Nathanielâ€™s ability to apply punctuation rules accurately and use effective strategies for eliminating incorrect answer choices during tests. This consistent improvement has been evident in greater accuracy during practice problems, stronger reasoning when explaining answers, and increased confidence with punctuation questions._x000a_Seeing Nathanielâ€™s great progress so far, I recommend continuing with our current schedule of 2 sessions per week until he can take the next SAT in April. Our current short-term goals for Nathaniel include strengthening additional grammar rules and learning useful Desmos strategies. The overall goal remains building strong test-taking strategies across both the Reading/Writing and Math sections while increasing confidence and accuracy(I donâ€™t see a goal score on our website, so itâ€™s something that weâ€™ll talk about soon). _x000a_Please let me know if you have any questions or if there are any adjustments you would like to make to our plan. Iâ€™m happy to schedule a time to talk by phone if that would be helpful. I look forward to supporting Nathaniel in his continued academic journey._x000a_Best regards,_x000a__x000a_Jesse S._x000a_jesse.squires@revolutionprep.com_x000a_+19704330744"/>
    <n v="3"/>
  </r>
  <r>
    <n v="11014559"/>
    <d v="2026-04-01T00:00:00"/>
    <x v="115"/>
    <s v="Team Haase-Alvey"/>
    <n v="98051"/>
    <s v="Lia Carballo"/>
    <s v="Dear Jose,_x000a_I hope you are having a great Spring. Itâ€™s been great working with you and Lia over the school year. I wanted to touch base to share some of the progress weâ€™ve made so far and share my thoughts on the plan moving forward._x000a_I have seen significant improvements in Liaâ€™s ability to interpret and compare passages, find evidence, and using context to find the meaning of tough words. She has also shown great progress in data analysis, constants, algebra, and geometry. This consistent improvement has been evident in her most recent practice test score, which increased by over 200 points from where we started!_x000a_I would love to hear how the recent SAT went for Lia. I know she was trying to get a 1500, which is an extremely difficult score to get. If she didnâ€™t get it on her recent test, I would recommend continuing with 2 60-minute sessions until she can take the next SAT. This would give us time to focus on the concepts that she struggled with on the March test, along with more command of evidence and difficult math problems._x000a__x000a_If you'd like to continue working together on achieving these goals, you can easily use this link to add the hours to your account today: https://my.revolutionprep.com/s/AFL2PpiXcT._x000a__x000a_Please let me know if you have any questions or if there are any adjustments you would like to make to our plan. Iâ€™m happy to schedule a time to talk by phone if that would be helpful. I look forward to supporting Lia in her continued academic journey._x000a_Best regards,_x000a__x000a_Jesse S._x000a_jesse.squires@revolutionprep.com_x000a_+19704330744"/>
    <n v="5"/>
  </r>
  <r>
    <n v="11014565"/>
    <d v="2026-04-01T00:00:00"/>
    <x v="115"/>
    <s v="Team Haase-Alvey"/>
    <n v="98154"/>
    <s v="Lily Harness"/>
    <s v="Dear Beth,_x000a_I hope you are having a great Spring. Itâ€™s been great working with you and Lily over the school year. I wanted to touch base to share some of the progress weâ€™ve made so far and share my thoughts on the plan moving forward._x000a_I have seen significant improvements in Lilyâ€™s ability to solve constants, find equivalent expressions, apply proportional reasoning, approach geometry problems, analyze functions and quadratics, find evidence in passages, and apply mixed punctuation rules. Her biggest improvement, however, was in her timing, which is looking far better than it did just a few months ago. This consistent improvement has been evident in every session that we have together and in her steadily increasing practice test scores, and in her recent SAT score! Iâ€™m glad to hear that Lily passed her goal score so soon. It is a testament to the work she has put into improving her score. _x000a_If Lily ever needs help in any other subjects, or wants to push her SAT score even higher, you can always use any remaining hours for those, or you can always get more hours as well through your bright horizons portal._x000a_Please let me know if you have any questions or if there are any adjustments you would like to make to our plan. Iâ€™m happy to schedule a time to talk by phone if that would be helpful. I look forward to supporting Lily in her continued academic journey._x000a_Best regards,_x000a__x000a_Jesse S._x000a_jesse.squires@revolutionprep.com_x000a_+19704330744"/>
    <n v="1"/>
  </r>
  <r>
    <n v="11014568"/>
    <d v="2026-04-01T00:00:00"/>
    <x v="116"/>
    <s v="Team St. Marie"/>
    <n v="100537"/>
    <s v="Olivia Duncan"/>
    <s v="Dear Felicia,_x000a__x000a_I hope you are having a great spring season! Itâ€™s been great working with you and Olivia over the past couple of months, and I wanted to share a quick overview of her progress and where weâ€™re headed next._x000a__x000a_Over the past two months, I have seen strong growth in Oliviaâ€™s reading comprehension, particularly in her ability to identify main ideas and support her answers with text evidence. She has also improved in sounding out multi-syllable words and demonstrating persistence when working through more challenging passages. In addition, Olivia is becoming more confident in articulating her thoughts during discussions and is showing increased engagement by going back into the text to find accurate details._x000a__x000a_She has shown consistent progress in completing comprehension tasks and applying strategies like rereading and using evidence to support her responses. This is evident in her ability to answer questions more independently and with greater accuracy._x000a__x000a_Based on Oliviaâ€™s goals, I recommend increasing to two 60-minute sessions per week over the next 3 weeks to accelerate her progress. We will use one session to focus on reading fluency and decoding strategies, and the second session to focus on comprehension and written response development. This increased consistency will help reinforce skills more quickly and build stronger habits._x000a__x000a_Our current short-term goals for Olivia include writing more detailed and complete responses to comprehension questions, improving grammar and sentence structure, and continuing to build reading fluency. The overall goal remains to strengthen her confidence and independence in both reading and writing._x000a__x000a_This plan will allow us to target her writing in a more focused way while continuing to build comprehension skills through consistent practice._x000a__x000a_If you'd like to continue working together on achieving these goals, you can redeem more credits through your Bright Horizons portal. After redeeming, you will receive an email from Revolution Prep to add the hours to your account._x000a__x000a_Please let me know if you have any questions or if youâ€™d like to discuss Oliviaâ€™s progress furtherâ€”Iâ€™m always happy to connect._x000a__x000a_I look forward to continuing to support Olivia!_x000a_Judi A._x000a_judi.abohana@revolutionprep.com_x000a_+12402336671"/>
    <n v="5"/>
  </r>
  <r>
    <n v="11014571"/>
    <d v="2026-04-01T00:00:00"/>
    <x v="116"/>
    <s v="Team St. Marie"/>
    <n v="100151"/>
    <s v="Olivia Young"/>
    <s v="Hi Dana,_x000a__x000a_I hope you are having a great spring! Itâ€™s been great working with you and Olivia over the past couple of months. I wanted to reach out with a quick overview of her progress and where we can go from here._x000a__x000a_I have seen strong improvements in Oliviaâ€™s reading engagement, phonics development, and willingness to attempt unfamiliar words. She has become more confident sounding out words instead of avoiding them, and sheâ€™s doing a better job staying focused while reading aloud. In math, Olivia has also made progress with adding and subtracting within 100, counting forward and backward, and working through multi-step problems with support._x000a__x000a_She has shown consistent progress in building foundational reading habits and applying decoding strategies, as well as improving her number sense. This is evident in her increased participation during sessions, her ability to explain her thinking, and her growing confidence when approaching both reading and math tasks._x000a__x000a_Based on Oliviaâ€™s goals, I recommend maintaining a steady pace of one 60-minute session per week over the next 8 weeks to continue building consistency and reinforcing these foundational skills. During this time, we will divide our sessions between reading and mathâ€”focusing on phonics, fluency, and comprehension in reading, while strengthening number sense, mental math strategies, and accuracy in addition and subtraction._x000a__x000a_Our current short-term goals for Olivia include improving reading fluency and accuracy (reading each word carefully without guessing), building a consistent at-home reading routine, and strengthening her ability to recognize number patterns instead of relying on counting one-by-one. The overall goal remains to build her confidence and independence in both reading and math so she feels more successful in the classroom.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always happy to connect further if helpful. I look forward to continuing to support Olivia!_x000a_Judi A._x000a_judi.abohana@revolutionprep.com_x000a_+12402336671"/>
    <n v="5"/>
  </r>
  <r>
    <n v="11014573"/>
    <d v="2026-04-01T00:00:00"/>
    <x v="116"/>
    <s v="Team St. Marie"/>
    <n v="89083"/>
    <s v="Jacob Rinosa-Canales"/>
    <s v="Dear Jacob and Razel,_x000a__x000a_I hope you are having a great spring! Itâ€™s been great working with you and Jacob over the past couple of months, and I wanted to share a quick update on his progress and our plan moving forward._x000a__x000a_I have seen strong improvements in Jacobâ€™s understanding of ratios, coordinate grids, and order of operations, as well as his confidence when working through multi-step problems. He has been more willing to stick with challenging questions and is getting better at explaining his thinking. Iâ€™ve also seen growth in his financial literacy skills, especially identifying debit vs. credit and applying vocabulary in context. Overall, heâ€™s showing more independence and persistence during sessions._x000a__x000a_Jacob has been making consistent progress toward our session goals, particularly in accuracy with multi-step math problems and applying concepts independently, which is reflected in his improved confidence and ability to complete practice problems with less support._x000a__x000a_Based on Jacobâ€™s progress and goals, I recommend we continue with one 60-minute session per week through the end of the school year (Velocity 2). During this time, we will focus on strengthening multi-step problem solving, accuracy with coordinate grids, and consistency in applying math strategies, while also continuing to support his writing and overall academic confidence as needed._x000a__x000a_Our current short-term goals for Jacob include improving accuracy with multi-step problems, building consistency with math strategies, and strengthening attention to detail in both math and writing tasks. The overall goal remains building confidence and maintaining strong performance across his subjects._x000a__x000a_If you'd like to continue working together on these goals, you can redeem more credits through your Bright Horizons portal. Once credits are added, we can continue scheduling sessions to keep his progress consistent._x000a__x000a_Please let me know if you have any questions or if thereâ€™s anything youâ€™d like me to adjust in our focus. Iâ€™m always happy to connect._x000a_Judi A._x000a_judi.abohana@revolutionprep.com_x000a_+12402336671"/>
    <n v="5"/>
  </r>
  <r>
    <n v="11014574"/>
    <d v="2026-04-01T00:00:00"/>
    <x v="115"/>
    <s v="Team Haase-Alvey"/>
    <n v="97948"/>
    <s v="Seth Kim"/>
    <s v="Dear Steve,_x000a_I hope you are having a great Spring. Itâ€™s been great working with you and Seth over the school year. I wanted to touch base to share some of the progress weâ€™ve made so far and share my thoughts on the plan moving forward._x000a_I have seen significant improvements in Sethâ€™s ability to evaluate exponential growth and decay, solving for variables using logs, interpreting word problems, solving linear equations, and applying various concepts and formulas in geometry. This consistent improvement has been evident in stronger homework performance, increased accuracy on practice problems, and greater confidence when working through difficult questions._x000a_Seeing Sethâ€™s current progress, I recommend we continue with our current schedule of 1â€“2 weekly 60-minute sessions through the school year. Our current short-term goals for Seth include building his foundation in algebra and geometry to prepare for the SAT, while also keeping up in precalculus. The overall goal remains developing confidence and mastery in advanced algebra and precalculus concepts._x000a_Please let me know if you have any questions or if there are any adjustments you would like to make to our plan. Iâ€™m happy to schedule a time to talk by phone if that would be helpful. I look forward to supporting Seth in his continued academic journey._x000a_Best regards,_x000a__x000a_Jesse S._x000a_jesse.squires@revolutionprep.com_x000a_+19704330744"/>
    <n v="4"/>
  </r>
  <r>
    <n v="11014577"/>
    <d v="2026-04-01T00:00:00"/>
    <x v="116"/>
    <s v="Team St. Marie"/>
    <n v="94250"/>
    <s v="Axl Perez"/>
    <s v="Dear Katelyn,_x000a__x000a_I hope youâ€™re having a great spring! Itâ€™s been wonderful working with Axl over the past couple of months, and I wanted to share a quick update on his progress and what weâ€™ll be focusing on moving forward._x000a__x000a_Iâ€™ve seen strong growth in Axlâ€™s reading comprehension, phonics skills, and his ability to explain what heâ€™s reading. Heâ€™s becoming more comfortable discussing characters, main ideas, and events in a story, and heâ€™s also made progress with foundational math skills like using number lines and working with fractions. In addition, Axl has shown great perseveranceâ€”he stays positive and continues trying even when something feels challenging._x000a__x000a_He has also been building consistency with his reading routine at home, which is helping improve both his confidence and stamina._x000a__x000a_Moving forward, our main focus will be on improving pacing and accuracy while reading, strengthening his multiplication and division foundations, and continuing to build neatness and clarity when showing his work. Weâ€™ll also keep working on slowing down and reading carefully so he avoids skipping or adding words._x000a__x000a_Based on Axlâ€™s goals, I recommend increasing to three 60-minute sessions per week through the end of the school year. This will give us the time we need to consistently support both reading and mathâ€”one session focused on reading and comprehension, one on math foundations, and one on reinforcing skills and building confidence. This structure will help Axl continue making steady progress without feeling rushed._x000a__x000a_Our short-term goals are to build stronger reading fluency and accuracy, improve math fact confidence, and increase independence when solving problems. The overall goal is for Axl to feel confident, capable, and prepared across both reading and math as he continues through the school year._x000a__x000a_Based on Axlâ€™s goals, I recommend continuing with three 60-minute sessions per week through the end of the school year._x000a__x000a_If you'd like to continue working together on these goals, you can redeem more credits through your Bright Horizons portal. Once the credits are added, we can get sessions scheduled right away._x000a__x000a_Please feel free to reach out if you have any questions or if thereâ€™s anything specific youâ€™d like me to focus on with Axl. Iâ€™m happy to connect anytime._x000a_Judi A._x000a_judi.abohana@revolutionprep.com_x000a_+12402336671"/>
    <n v="5"/>
  </r>
  <r>
    <n v="11014578"/>
    <d v="2026-04-01T00:00:00"/>
    <x v="116"/>
    <s v="Team St. Marie"/>
    <n v="83165"/>
    <s v="Emily Chan"/>
    <s v="Dear George,_x000a__x000a_I hope you are having a great spring! Itâ€™s been great working with you and Emily over the past couple of months. I wanted to reach out with a quick overview of her progress and where weâ€™re headed next._x000a__x000a_I have seen significant improvements in Emilyâ€™s organization and time management, as well as her ability to stay on top of assignments across subjects. She has become much more consistent in catching up on missed work, planning ahead, and using her resources to stay organized. In addition, Emily has shown strong growth in her math skills, particularly with percent problems, statistics, and setting up equations from data. She is also doing a great job talking through her thinking and correcting mistakes when prompted, which shows a deeper understanding of the material._x000a__x000a_She has shown consistent progress in completing assignments on time and maintaining strong academic performance, as evidenced by her ability to keep her grades above 85% and stay caught up with her workload._x000a__x000a_Based on Emilyâ€™s goals, I recommend increasing to two 60-minute sessions per week through the end of the school year. One session will focus on math support, including strengthening accuracy, problem-solving, and confidence with multi-step concepts. The second session will focus on executive function skills, including organization, planning, and ensuring assignments are completed and submitted on time. This structure will help Emily continue building strong habits while also improving her academic performance across subjects._x000a__x000a_Our current short-term goals for Emily include improving accuracy by consistently double-checking her work, strengthening her organization system so no assignments are missed, and continuing to build confidence in math problem-solving. The overall goal remains maintaining strong grades while developing independent habits that will support her long-term academic success. This plan will give us the time and structure needed to reinforce both academic skills and organization strategies in a consistent and meaningful way.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if that would be helpful. I look forward to continuing to support Emilyâ€™s progress!_x000a_Judi A._x000a_judi.abohana@revolutionprep.com_x000a_+12402336671"/>
    <n v="5"/>
  </r>
  <r>
    <n v="11014585"/>
    <d v="2026-04-01T00:00:00"/>
    <x v="116"/>
    <s v="Team St. Marie"/>
    <n v="90312"/>
    <s v="Hudson Lee"/>
    <s v="Hi Carol,_x000a__x000a_I hope you are having a great spring! Itâ€™s been great working with Hudson over the past couple of months, and I wanted to share a quick update on his progress and where weâ€™re headed next._x000a__x000a_I have seen strong improvements in Hudsonâ€™s understanding of genetics concepts, including dominant vs. recessive traits, genotype vs. phenotype, and Punnett squares. He has also grown in his ability to work through higher-level questions and demonstrate critical thinking, especially when breaking down more complex problems. In addition, Hudson has made progress in his writing by improving organization, clarity, and his ability to revise his work based on feedback._x000a__x000a_He has shown consistent progress in applying these concepts during sessions, particularly when working through practice questions and reviewing assignments. This is evident in his ability to correct mistakes independently, explain his thinking more clearly, and stay engaged when tackling challenging material._x000a__x000a_Our current short-term goals for Hudson include strengthening his ability to analyze question wording carefully, apply genetics concepts independently (especially with multi-step problems), and clearly explain his reasoning in both science and writing tasks. The overall goal is to build his confidence and independence so he can successfully apply these skills in class and on assessments._x000a__x000a_Based on Hudsonâ€™s progress and goals, I recommend increasing to two 60-minute sessions per week through the remainder of the school year. This will allow us to dedicate one session to science (focusing on genetics concepts, application, and upcoming units) and the other to writing and overall academic support, ensuring he continues building both content knowledge and communication skills. This increased consistency will help reinforce concepts, prevent gaps as new material is introduced, and keep his momentum strong.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d be happy to find a time to connect as well. I look forward to continuing to support Hudson!_x000a__x000a_Best regards,_x000a_Judi A._x000a_judi.abohana@revolutionprep.com_x000a_+12402336671"/>
    <n v="5"/>
  </r>
  <r>
    <n v="11014590"/>
    <d v="2026-04-01T00:00:00"/>
    <x v="116"/>
    <s v="Team St. Marie"/>
    <n v="98451"/>
    <s v="Leeya Patel"/>
    <s v="Dear Vrutti,_x000a__x000a_I hope you are having a wonderful spring! Itâ€™s been great working with Leeya over the past couple of months, and I wanted to share a quick update on her progress and next steps._x000a__x000a_I have seen strong improvements in Leeyaâ€™s ability to work with slope-intercept form, identify slope from graphs and points, and solve systems of equations using substitution. She has also grown in her ability to distribute, combine like terms, and check her work independently. One of the biggest highlights has been her confidenceâ€”she is increasingly able to explain her thinking and work through problems on her own._x000a__x000a_Leeya has shown consistent progress in building her algebra foundation, especially in applying step-by-step problem-solving strategies. This has been evident in her ability to complete practice problems accurately, correct mistakes, and approach new concepts with more confidence._x000a__x000a_Based on Leeyaâ€™s goals and the pace of her math class, I recommend a velocity of two 60-minute sessions per week through the end of the school year. We will use one session to stay aligned with her current class topics (such as systems of equations and expressions), and the second session to reinforce foundational skills like working with fractions, managing negative signs, and strengthening multi-step problem-solving. This structure will help ensure she stays ahead and continues building confidence as concepts become more complex._x000a__x000a_Our current short-term goals for Leeya include improving accuracy with negative numbers, strengthening fraction operations within algebra problems, and becoming more efficient with setting up and solving multi-step equations. The overall goal remains continued confidence and success in her math class._x000a__x000a_This plan will give us the time needed to both keep up with class material and reinforce key skills that will support her long-term success in algebra._x000a__x000a_If you'd like to continue working together on achieving these goals, you can redeem more credits through your Bright Horizons portal. After redeeming, you will receive an email from Revolution Prep to add the hours to your account._x000a__x000a_Please let me know if you have any questions or if you'd like to discuss Leeyaâ€™s plan in more detailâ€”Iâ€™m always happy to connect. Iâ€™m looking forward to continuing to support her progress!_x000a__x000a_Best regards,_x000a_Judi A._x000a_judi.abohana@revolutionprep.com_x000a_+12402336671"/>
    <n v="5"/>
  </r>
  <r>
    <n v="11014594"/>
    <d v="2026-04-01T00:00:00"/>
    <x v="115"/>
    <s v="Team Haase-Alvey"/>
    <n v="95412"/>
    <s v="Max Basch"/>
    <s v="Dear Sandra,_x000a_I hope you are having a great spring. Itâ€™s been great working with you and Max over the school year. I wanted to touch base to share some of the progress weâ€™ve made so far and share my thoughts on the plan moving forward._x000a_I have seen significant improvements in Maxâ€™s ability to work with trig identities, solve polar functions, find answers in rectangular form, and use the unit circle to solve problems without a calculator. This consistent improvement has been evident in his ability to stay caught up in his class and in his higher grade._x000a_Based on Maxâ€™s progress. I recommend continuing with our current schedule of an hour a week through the school year when possible. Our current short-term goals for Max include staying caught up with the trigonometry unit and understanding how it applies to higher level math. The overall goal remains achieving mastery in precalculus concepts and building confidence in problem-solving._x000a_Please let me know if you have any questions or if there are any adjustments you would like to make to our plan. Iâ€™m happy to schedule a time to talk by phone if that would be helpful. I look forward to supporting Max in his continued academic journey._x000a_Best regards,_x000a__x000a_Jesse S._x000a_jesse.squires@revolutionprep.com_x000a_+19704330744"/>
    <n v="4"/>
  </r>
  <r>
    <n v="11014600"/>
    <d v="2026-04-01T00:00:00"/>
    <x v="115"/>
    <s v="Team Haase-Alvey"/>
    <n v="99122"/>
    <s v="Prit Patel"/>
    <s v="Dear Parul,_x000a_I hope you are having a great spring. Itâ€™s been great working with you and Prit over the past couple of months. I wanted to touch base to share some of the progress weâ€™ve made so far and share my thoughts on the plan moving forward._x000a_I have seen significant improvements in Pritâ€™s ability to understand different types of loops and when to use them, apply Java fundamentals, work with exceptions, perform type casting, interpret code, and distinguish between primitive data types and wrapper classes. He has shown consistent progress in breaking down code step-by-step, recognizing patterns in logic, and improving accuracy when interpreting program behavior. This consistent improvement has been evident in stronger performance on practice problems, clearer explanations of code functionality, and increased confidence when working through complex programming questions._x000a_Seeing the progress that weâ€™ve made so far, I recommend continuing with at least one session per week(two would be better) until he can take the AP exam in March. This would give us time to finish covering the topics that he has been struggling with, like using optimal data types and understanding built in methods. The overall goal remains building strong programming fundamentals and preparing him for the AP Computer Science assessment. _x000a_If you'd like to continue working together on achieving these goals, you can redeem more credits through your Bright Horizons portal. After you redeem your credits, you will receive an email from Revolution Prep to add the hours to your account._x000a_Please let me know if you have any questions or if there are any adjustments you would like to make to our plan. Iâ€™m happy to schedule a time to talk by phone if that would be helpful. I look forward to supporting Prit in his continued academic journey._x000a_Best regards,_x000a__x000a_Jesse S._x000a_jesse.squires@revolutionprep.com_x000a_+19704330744"/>
    <n v="4"/>
  </r>
  <r>
    <n v="11014609"/>
    <d v="2026-04-01T00:00:00"/>
    <x v="116"/>
    <s v="Team St. Marie"/>
    <n v="99990"/>
    <s v="Lilia Alsheikh"/>
    <s v="Dear Sadeieh,_x000a__x000a_I hope you are having a great spring! Itâ€™s been great working with Lilia over the past couple of months. I wanted to share a quick overview of her progress and where weâ€™re headed next._x000a__x000a_I have seen significant improvements in Liliaâ€™s reading comprehension skills, especially with identifying vocabulary in context, analyzing poetry, and locating strong text evidence to support her answers. She has also grown in her ability to think critically about what a passage or stanza is communicating and is more confident when discussing her ideas aloud. Additionally, her recent benchmark essay score of 96% reflects the strong progress she is making in applying these skills._x000a__x000a_Lilia has shown consistent progress in identifying main ideas and supporting them with evidence, as well as using strategies like elimination to approach reading questions more effectively. This is evident in her increased confidence during sessions, stronger verbal explanations, and improved accuracy when working through texts._x000a__x000a_Based on Liliaâ€™s goals, I recommend continuing with one 60-minute session per week through the remainder of the school year. During these sessions, we will focus on strengthening her written responsesâ€”specifically turning her ideas into clear, detailed explanations, writing themes as meaningful life lessons rather than summaries, and continuing to build her academic vocabulary. This consistent practice will help her fully develop both her reading and writing skills together._x000a__x000a_Our current short-term goals for Lilia include improving the clarity and depth of her written responses, expanding her use of academic vocabulary, and strengthening how she connects evidence back to the authorâ€™s message. The overall goal remains building her confidence and independence in both reading comprehension and written expression.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always happy to connect and discuss Liliaâ€™s progress further._x000a__x000a_Best regards,_x000a_Judi A._x000a_judi.abohana@revolutionprep.com_x000a_+12402336671"/>
    <n v="5"/>
  </r>
  <r>
    <n v="11014614"/>
    <d v="2026-04-01T00:00:00"/>
    <x v="116"/>
    <s v="Team St. Marie"/>
    <n v="96168"/>
    <s v="Penelope Webb"/>
    <s v="Hi Jason,_x000a__x000a_I hope youâ€™re having a great spring! Itâ€™s been wonderful working with Penelope over the past couple of months, and I wanted to share a quick update on her progress and where weâ€™re headed next._x000a__x000a_I have seen strong improvements in Penelopeâ€™s reading fluency, writing stamina, and confidence when approaching unfamiliar words. She has been consistently working on sounding out tricky words, breaking them into smaller chunks, and using context clues, which has helped her become more independent during reading. In writing, she has made great progress in developing her ideasâ€”sheâ€™s now able to write longer responses (including full paragraphs) and clearly express her thoughts with more detail and creativity._x000a__x000a_Penelope has also shown growth in spelling patterns (such as â€œooâ€ sounds), identifying high-frequency words, and engaging in comprehension discussions. Her willingness to try again when something feels challenging has been a big strength and has helped her continue improving each session._x000a__x000a_Based on Penelopeâ€™s goals, I recommend continuing with two 60-minute sessions per week to maintain momentum and allow us to keep building both her reading and writing skills. We will use one session each week to focus on reading fluency, decoding strategies, and comprehension, and the second session to strengthen writing skills, sentence structure, and idea development. This pace will give her the consistency and support needed to continue growing her confidence and accuracy._x000a__x000a_Our current short-term goals for Penelope include improving reading accuracy with longer and unfamiliar words, increasing fluency (reading more smoothly with fewer pauses), and expanding her writing by adding more detail and variety in sentence structure. The overall goal remains building strong foundational reading and writing skills while continuing to grow her confidence as a learner._x000a__x000a_If you'd like to continue working together on these goals, you can redeem additional credits through your Bright Horizons portal. Once those are added, we can schedule more sessions to keep things moving forward._x000a__x000a_Please feel free to reach out if you have any questions or if thereâ€™s anything specific youâ€™d like me to focus on. Iâ€™m always happy to connect!_x000a_Judi A._x000a_judi.abohana@revolutionprep.com_x000a_+12402336671"/>
    <n v="5"/>
  </r>
  <r>
    <n v="11014615"/>
    <d v="2026-04-01T00:00:00"/>
    <x v="107"/>
    <s v="Team Haase-Alvey"/>
    <n v="90237"/>
    <s v="Sachin Bedi"/>
    <s v="Hi Alok and Sachin,_x000a__x000a_I hope you're having a wonderful year so far. It has been great working with you and Sachin over the past semester, and I wanted to touch base to share some of his recent progress and confirm our plan moving forward._x000a__x000a_Sachin has shown improvement in his outlining processes when it comes to essay writing. We are trying to work on his ideation strategies by using the rhetorical situation, and we will be moving on to drafting and editing practices soon. We've also discussed some executive functioning tools to help him combat procrastination, and he is looking forward to putting those into practice._x000a__x000a_Our current short-term goals include building his confidence and comfortability with starting tasks and refining them later, rather than hesitating. Based on Sachinâ€™s current progress, I recommend we continue with our existing schedule of two 60 minute sessions per week, to support his productivity and writing goals._x000a__x000a_Please let me know if you have any questions or if there are any adjustments you would like to make to our plan. Iâ€™m happy to schedule a phone call if that would be helpful. I look forward to supporting Sachin in his continued academic journey._x000a__x000a_Best regards,_x000a_Andres J._x000a_andres.jarquin@revolutionprep.com_x000a_+17735472239"/>
    <n v="3"/>
  </r>
  <r>
    <n v="11014629"/>
    <d v="2026-04-01T00:00:00"/>
    <x v="107"/>
    <s v="Team Haase-Alvey"/>
    <n v="99976"/>
    <s v="Ansh Vootukuri"/>
    <s v="Hi Ansh and Vamshi!_x000a__x000a_I hope you are having a great week. I just wanted to touch base on Ansh's progress so far and the plan moving forward._x000a__x000a_We worked on helping Ansh become more organized, both with their desk and possessions and with their to-do-list. We continued with executive functioning strategies to help Ansh with their communication, learning, and planning skills._x000a__x000a_Our short-term goal for Ansh is to help with his study skills, focus, and memory by teaching him quick strategies for optimizing his time and structuring his note-taking. Our long term goals remain helping him improve his overall ability to learn and absorb information._x000a__x000a_Please let me know if you have any questions or if there are any adjustments you would like to make to our plan. Iâ€™m happy to schedule a time to talk by phone if that would be helpful. I look forward to supporting Ansh in his continued academic journey._x000a__x000a_Best regards,_x000a__x000a_Shaun L._x000a_shaun.leonard@revolutionprep.com_x000a_+17023665570"/>
    <n v="1"/>
  </r>
  <r>
    <n v="11014649"/>
    <d v="2026-04-01T00:00:00"/>
    <x v="107"/>
    <s v="Team Haase-Alvey"/>
    <n v="100297"/>
    <s v="Audrick Schaffer"/>
    <s v="Hi Audrick and Katherine!_x000a__x000a_I hope you are having a great week. I just wanted to touch base on Audrick's progress so far and the plan moving forward._x000a__x000a_We worked on helping Audrick become more organized, specifically with their to-do-list and their ability to break tasks down into easier-to-manage pieces. We continued with executive functioning strategies to help Audrick combat procrastination and to contextualize their efforts when studying and accomplishing tasks._x000a__x000a_Our short-term goal for Audrick is to help with his study skills, focus, and memory by teaching him quick strategies for optimizing his time and structuring his note-taking. Our long term goals remain helping him improve his overall ability to learn, absorb, and retain information._x000a__x000a_Please let me know if you have any questions or if there are any adjustments you would like to make to our plan. Iâ€™m happy to schedule a time to talk by phone if that would be helpful. I look forward to supporting Audrick in his continued academic journey._x000a__x000a_Best regards,_x000a__x000a_Shaun L._x000a_shaun.leonard@revolutionprep.com_x000a_+17023665570"/>
    <n v="1"/>
  </r>
  <r>
    <n v="11014653"/>
    <d v="2026-04-01T00:00:00"/>
    <x v="117"/>
    <s v="Team Haase-Alvey"/>
    <n v="81663"/>
    <s v="Valentina Alves"/>
    <s v="Hi Christina,_x000a__x000a_I hope you have great weather for Easter this weekend! It has been great working with Valentina over the past several weeks, and I wanted to share an update on the progress we have been making together. In our sessions, we have covered a wide range of math topics, from finding mean, median, mode, and range to building line plots, solving combination problems, and working through long division. We have also spent significant time strengthening her foundational skills in multiplication, using strategies like area models, breaking apart numbers with the distributive property, and multiplying multiples of ten. Most recently, we practiced spelling words with comparative and superlative endings, and she showed great attention to detail in applying them to her own sentences._x000a__x000a_Valentina has focused on multiplication fact fluency up to 12 and is working on building automatic recall. Her ability to connect multiplication to division as inverse operations is becoming more natural. An area for continued growth is maintaining precision with multi-digit calculations, as we saw when she determined that 12 x 9 equals 108 and needed to carefully regroup to confirm her answer._x000a__x000a_Our short-term goals for Valentina include continuing to build automaticity with all multiplication facts up to 12 and extending that fluency into multi-digit multiplication and division. The overall goal is to deepen her confidence and efficiency with foundational operations so she can approach more complex problem-solving with greater independence. Based on her steady progress and engagement, I recommend continuing with weekly tutoring sessions to reinforce these skills and support her math homework as new concepts come up in class. _x000a__x000a_Please let me know if you have any questions or if there are any adjustments you would like to make to our plan. I am happy to schedule a time to talk by phone if that would be helpful. I look forward to supporting Valentina in her continued academic journey._x000a__x000a_Best regards,_x000a__x000a_Kristen F._x000a_kristen.fox@revolutionprep.com_x000a_+18636516566"/>
    <n v="3"/>
  </r>
  <r>
    <n v="11014677"/>
    <d v="2026-04-01T00:00:00"/>
    <x v="117"/>
    <s v="Team Haase-Alvey"/>
    <n v="86166"/>
    <s v="Lia Giang"/>
    <s v="Hi An,_x000a__x000a_I hope youâ€™re enjoying the extra daylight! It has been a joy working with Lia over the past couple months, and I wanted to share an update on the progress we have been making together. In our sessions, we have built a strong foundation in phonics and spelling, exploring vowel teams for long vowel sounds like long O and long U, practicing R-controlled vowels, and distinguishing between diphthongs like /oy/ and /ow/. We have also spent time on soft and hard c and g rules, open and closed syllables, and applying the floss rule for doubling final consonants. More recently, we have shifted toward reading comprehension work, where Lia has practiced identifying topic sentences, finding sentences that do not belong in a paragraph, and answering comprehension questions after reading stories that reinforce the phonics patterns we have studied. We have also explored conjunctions and suffixes, giving her tools to strengthen both her sentence construction and her understanding of word structure._x000a__x000a_In our most recent sessions, Lia has shown impressive growth in her ability to identify main ideas and synthesize details across a paragraph. She has become skilled at recognizing when a topic sentence is too narrow or simply a detail rather than a central idea, and she demonstrates strong critical thinking by explaining her reasoning, often noting that the correct choice &quot;makes the most sense&quot; because it connects everything in the paragraph rather than just one part. Her reading stamina has also increased as she works through longer passages aloud, and her engagement remains a highlight. She frequently makes connections to books she is reading and asks thoughtful questions that show genuine curiosity about the material. An area for continued growth is building careful reading habits, as she occasionally loses her place or skips words, and continuing to articulate her reasoning more explicitly will strengthen her ability to apply these comprehension skills to her own writing._x000a__x000a_Our short-term goals for Lia include deepening her ability to identify main ideas and supporting details across a variety of text types, as well as continuing to build fluency with vowel patterns, syllable division, and spelling rules so she can decode and encode with greater automaticity. The overall goal remains strengthening her foundational reading skills so she can approach more complex texts with confidence and independence. Based on her steady progress and engagement, I recommend continuing with weekly tutoring sessions to reinforce these skills and build on the strong momentum she has developed. If you would like to continue working together on achieving these goals, you can redeem more credits through your Bright Horizons portal. After you redeem your credits, you will receive an email from Revolution Prep to add the hours to your account. Revolution Prep has moved to hour sessions exclusively. I know that might be inconvenient, but I do think Lia has attention span to handle an hour lesson._x000a__x000a_Please let me know if you have any questions or if there are any adjustments you would like to make to our plan. I am happy to schedule a time to talk by phone if that would be helpful. I look forward to supporting Lia in her continued academic journey._x000a__x000a_Best,_x000a__x000a_Kristen F._x000a_kristen.fox@revolutionprep.com_x000a_+18636516566"/>
    <n v="4"/>
  </r>
  <r>
    <n v="11014681"/>
    <d v="2026-04-01T00:00:00"/>
    <x v="28"/>
    <s v="Team Cross"/>
    <n v="85441"/>
    <s v="Kimber Ko"/>
    <s v="Dear John, _x000a__x000a_I hope you are having a wonderful spring. It has been such a pleasure working with you and Kimber over the past year. I wanted to touch base once again to share some of the progress weâ€™ve made thus far and outline my thoughts on the plan moving forward. _x000a__x000a_Since the last progress update, I have seen significant improvements in Kimberâ€™s abilities to solve exponential equations, convert expressions from standard notation into scientific notation (and vice versa), calculate percent change using the percent change formula, identify exponential relationships from a table and reflections of exponential functions, solve for unknown terms in a geometric sequence, determine solutions to compound interest word problems, describe the differences between linear, quadratic, and cubic functions, multiply polynomials, calculate the area of a trapezoid with unknown variables, as well as factor polynomials. As always, Kimber has continued to show excellent progress in utilizing the strategies weâ€™ve been discussing in our sessions to solve more challenging algebra problems. This consistent improvement has been evident in the discussions weâ€™ve been having and the assignments completed during our sessions. _x000a__x000a_Our current short-term goals for Kimber include continuing to prepare her for 8th-grade Accelerated Algebra. The overall goal remains to increase Kimberâ€™s confidence in her ability to perform a series of algebraic operations. Since Kimber is achieving her goals, I recommend we continue with one to two 60-minute classes per week throughout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Kimber in her continued academic journey. _x000a__x000a_Best regards, _x000a__x000a_Colin C._x000a_colin.cody@revolutionprep.com_x000a_+19785187882"/>
    <n v="5"/>
  </r>
  <r>
    <n v="11014687"/>
    <d v="2026-04-01T00:00:00"/>
    <x v="117"/>
    <s v="Team Haase-Alvey"/>
    <n v="87324"/>
    <s v="Isabella Zhuang"/>
    <s v="Hi Xin,_x000a__x000a_I hope youâ€™re enjoying the extra daylight! It has been wonderful working with Bella over the past couple months, and I wanted to share an update on the progress we have been making together. In our sessions, we have built a strong foundation in reading comprehension through a variety of text types and skills. We have explored cause-and-effect relationships, practiced sequencing steps in informational texts like how candy canes are made, and worked on comparing and contrasting paired topics such as pens and pencils or hurricanes and tornadoes. We have also spent time learning about historical figures like Rosa Parks, reading about Olympic figure skaters to build stamina with longer passages, and practicing how to navigate nonfiction text features like tables of contents, captions, and headings. More recently, we have shifted toward opinion writing, where Bella has learned to distinguish between facts and opinions, match reasons with opinion statements, and organize her thinking using the OREO framework._x000a__x000a_In our most recent sessions, Bella has shown wonderful growth in her ability to engage with texts and share her thinking. She demonstrates strong critical thinking by making personal connections to what she reads, whether she is sharing stories about hiking with her grandpa or recalling what she has learned about figure skating from classmates. Her curiosity shines through in the questions she asks, such as when she wanted to know the meaning of words during our lessons. She has also developed a solid grasp of opinion writing structure, independently explaining the OREO method as â€œtwo cookies, and then the cream in the middleâ€ for opinion, reason, and example. An area for continued growth is sustaining focus during longer passages and attending carefully to explicit details, as she sometimes benefits from prompting to locate specific information that supports her answers. Strengthening her precision when summarizing multi-step processes and sequencing events will also help her build confidence with more complex informational texts._x000a__x000a_Our short-term goals for Bella include continuing to deepen her comprehension skills by working with longer passages that require her to identify multiple causes and effects, summarize sequences clearly, and distinguish between facts and opinions with greater independence. The overall goal remains building her reading stamina and confidence so she can approach both fiction and nonfiction texts with strong comprehension and the ability to articulate her thinking clearly. Based on her steady progress and engagement, I recommend continuing with weekly tutoring sessions to reinforce these skills and build on the strong foundation she has developed. Revolution Prep is moving to one hour sessions exclusively. I realize this may take some getting used to, but I do think Bella can handle it if we break up the session into different activities._x000a__x000a_Please let me know if you have any questions or if there are any adjustments you would like to make to our plan. I am happy to schedule a time to talk by phone if that would be helpful. I look forward to supporting Bella in her continued academic journey._x000a__x000a_Best regards,_x000a__x000a_Kristen F._x000a_kristen.fox@revolutionprep.com_x000a_+18636516566"/>
    <n v="3"/>
  </r>
  <r>
    <n v="11014695"/>
    <d v="2026-04-01T00:00:00"/>
    <x v="117"/>
    <s v="Team Haase-Alvey"/>
    <n v="96669"/>
    <s v="Hajune Lee"/>
    <s v="Hi Maggie,_x000a__x000a_I hope youâ€™re enjoying the extra daylight! It has been great working with Hajune over the past few months, and I wanted to share an update on the progress we have been making together. In our sessions, we have focused on elevating his writing skills, particularly in argumentative and descriptive forms. He has been steadily developing an argumentative essay on Mars colonization, working through drafting body paragraphs, constructing counterclaims and rebuttals, and refining his use of transitions and quotation formatting. Alongside this, we have dedicated time to strengthening his descriptive writing by practicing how to replace vague languageâ€”words like â€œgood,â€ â€œbad,â€ â€œthings,â€ and â€œeveryoneâ€â€”with more precise and vivid vocabulary that creates clearer images for readers. We have also explored different types of transitions, including those for cause and effect, similarity, contrast, and sequence, using compare and contrast tables and model paragraphs to guide his work._x000a__x000a_In our most recent sessions, Hajune has shown clear growth in his ability to select relevant textual evidence to support his claims and in identifying opposing viewpoints for his counterargument. He has also developed a sharper eye for vague language, successfully pinpointing words like â€œabroadâ€ and â€œothersâ€ during revision exercises. A particular strength is his willingness to engage with the revision process and his growing awareness of what makes writing more precise and compelling. An area for continued focus is developing the reasoning that connects his evidence back to his main claim; he sometimes benefits from guidance to articulate exactly how a piece of evidence proves his point. Additionally, while he has become skilled at identifying certain vague words, continuing to catch subtler ones like â€œgood,â€ â€œbad,â€ and â€œthingsâ€ will help him bring the same level of precision to his own essays that he now recognizes in other texts._x000a__x000a_Our short-term goals for Hajune include completing his argumentative essay with strong logical connections between claims, evidence, and reasoning, as well as continuing to refine his descriptive writing by crafting more evocative and detailed phrases. The overall goal remains strengthening his ability to write with clarity, precision, and sophistication across different genres, building on the strong foundation he has already established. Based on his consistent engagement and progress, I recommend continuing with weekly tutoring sessions to support him as he moves through the revision process and takes on new writing challenges. If you woul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 am happy to schedule a time to talk by phone if that would be helpful. I look forward to supporting Hajune in his continued academic journey._x000a__x000a_Best regards,_x000a__x000a_Kristen F._x000a_kristen.fox@revolutionprep.com_x000a_+18636516566"/>
    <n v="4"/>
  </r>
  <r>
    <n v="11014697"/>
    <d v="2026-04-01T00:00:00"/>
    <x v="117"/>
    <s v="Team Haase-Alvey"/>
    <n v="98880"/>
    <s v="Lana Alsheikh"/>
    <s v="Hi Lana and Sadeieh,_x000a__x000a_This is just a reminder that Lana has a tutoring session on Saturday. Feel free to  send me any materials before then. I look forward to meeting you!_x000a__x000a_Best,_x000a__x000a_Kristen F._x000a_kristen.fox@revolutionprep.com_x000a_+18636516566"/>
    <n v="1"/>
  </r>
  <r>
    <n v="11014747"/>
    <d v="2026-04-01T00:00:00"/>
    <x v="28"/>
    <s v="Team Cross"/>
    <n v="86105"/>
    <s v="Simon Soliman"/>
    <s v="Dear Youssef, _x000a__x000a_I hope you are having a wonderful spring. Itâ€™s been such a pleasure working with you and Simon over the past few months. I wanted to touch base again to share some of the progress weâ€™ve made so far and my thoughts on the plan moving forward. _x000a__x000a_Since the previous progress update, I have seen significant improvements in Simonâ€™s abilities to prioritize tasks by labeling them as his â€œbig,â€ â€œmedium,â€ and â€œlittleâ€ rocks, as well as identify ways to regulate his emotions, show gratitude, compassion, and forgiveness toward others, and control his breathing whenever he is upset or stressed by performing a nine-second breathing exercise. He has continued to show consistent progress in utilizing the key strategies weâ€™ve been discussing in our sessions to identify and recognize emotions, as well as approach emotion-driven conflicts with confidence and positivity. This consistent improvement has been evident in the completion of various assignments during our sessions. _x000a__x000a_Our current short-term goals for Simon include strengthening his skills in emotional regulation, time management, and planning/prioritization. The overall goal remains to increase Simonâ€™s exposure to different methods of thinking. Since Simon is achieving his goals, I recommend we continue with one 60-minute class per week throughout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Simon in his continued academic journey. _x000a__x000a_Best regards, _x000a__x000a_Colin C._x000a_colin.cody@revolutionprep.com_x000a_+19785187882"/>
    <n v="5"/>
  </r>
  <r>
    <n v="11014803"/>
    <d v="2026-04-01T00:00:00"/>
    <x v="52"/>
    <s v="Team Plamondon"/>
    <n v="101082"/>
    <s v="Madeline Eford"/>
    <s v="Dear Linda and Madeline,_x000a__x000a_I hope youâ€™re having a wonderful week! As we get closer to Madeline'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weeks, Iâ€™ve seen meaningful growth in Madeline's mastery of algebra and grammar content. In particular, Madeline is becoming more confident and consistent with utilizing the CARE strategy to answer SAT-style English questions and has made clear strides in utilizing the MAPS strategy to solve SAT-style math questions. Iâ€™ve also noticed steady improvement in Mixed Punctuation as well as Identifying Full Sentences. These are areas that were previously more challenging, especially the Sentence Boundary portion of the test. Madeline's effort and willingness to apply new tools are really starting to pay off._x000a__x000a_To set Madeline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Madeline. Iâ€™ll follow up with you in my next update with key takeaways, progress highlights, and a clear plan for what weâ€™ll focus on moving forward._x000a__x000a_Based on our discussions and Madeline's progress, I recommend continuing on with our 2-3 60 minute sessions per week leading up to the test. This plan will best set them up for success for the official test sitting and give us the needed time to focus on more advanced math skills that will be on the SAT._x000a__x000a_Should Madeline want to attempt the SAT again in either the Summer or Fall, I am always happy to help and you can easily use this link to add the hours to your account today:_x000a__x000a_https://my.revolutionprep.com/s/TXes5okES4._x000a__x000a_Please let me know if you have any questions or if there are any adjustments you would like to make to our plan. Iâ€™m happy to schedule a time to talk by phone if that would be helpful. I am excited to continue supporting Madeline in reaching their goals._x000a__x000a_Best regards,_x000a__x000a_Mariah L._x000a_mariah.lutz@revolutionprep.com_x000a_+17706178833"/>
    <n v="5"/>
  </r>
  <r>
    <n v="11014809"/>
    <d v="2026-04-01T00:00:00"/>
    <x v="78"/>
    <s v="Team Plamondon"/>
    <n v="96833"/>
    <s v="Lucy Churchill"/>
    <s v="Hi Lucy and Paul,_x000a__x000a_I hope this email finds you well. I wanted to touch base regarding Lucy's recent practice test results and discuss a plan moving forward. _x000a__x000a_Lucy has been having trouble with practice tests for a while now; we've seen depressed scores on the last two exams she's taken. I want to acknowledge that she has made progress in session and on the homework with her accuracy (hitting up to 90% accuracy on punctuation homework for example), but those gains haven't translated to the testing environment. This has understandably been discouraging for Lucy, leaving it more difficult to prioritize the practice that she knows she needs. I have been incredibly proud of Lucy's ability to regroup after a practice test, and I recognize how demoralizing seeing these numbers must be._x000a__x000a_I have spoken with my supervisor, and done some deeper digging into Lucy's most recent practice test, and found at least one area worth celebrating: Her first English Module was the strongest one she's had yet (78% accuracy, with good timing breakdown!). After that first module, I noticed some interesting trends in Lucy's timing, and how it relates to her accuracy. Lucy spent a bunch of time in the second module convincing herself that she was in the easier module, rather than applying her strategies, and you can see this in the spike in question duration in the first 15 questions. She ended up taking well over two minutes on a significant portion of the 'Middle English' questions (which she had at or below 1.5 minutes on the first section), and seems to have run out of time and guessed on many of the later questions. We see something similar in the math section: when Lucy got into the harder second module she was able to move on from questions she was struggling with (in at most 3 minutes) and when she didn't she spent more time on questions she was stuck on (over six minutes on a question she didn't end up answering)._x000a__x000a_These patterns have led me to believe that Lucy's ability to stay in the test rather than her head, sense of how long something takes, and timing are three of the major things we need to address. This is why two of the three parts of her regular homework are timing based practice in a variety of areas. Our goal is to get to the point where Lucy has a better understanding of what 5 minutes feels like in the context of a test, regardless of if she is getting the questions right or wrong, and to be able to use that to avoid assigning emotions to the questions she has to skip. I also plan to have us use short mini-tests in session (5 questions) where I specifically put in at least one question that I expect Lucy to need to skip and come back to if she's going to complete the packet in the recommended time, to work on identifying in the moment when to move on from a question, and for skipping a question at the right time to be seen as success. We are also talking in session about how to navigate some of the test anxiety: Lucy mentioned to me on Saturday that there is an emotional barrier to doing the homework akin to fear, and we were able to work through some of the barriers to starting the homework by experiencing what it will be like in session._x000a__x000a_Lucy and I have talked about moving our session to a week day, as a way to change what her brain sees when preparing for the exam. You can find my availability on the web site, but I have also included my recurrent availability at the end of this email. I've done my best to make the homework as approachable as possible, and will continue to address both timing and test anxiety in our upcoming sessions. Please let me know if you have any questions or if you have any additional insights that might be helpful for me to consider in my work with Lucy. I'm happy to schedule a time to talk by phone as well. I am committed to helping Lucy work towards her long-term goals._x000a__x000a_Best wishes,_x000a__x000a_Gale H._x000a_abigail.hermes@revolutionprep.com_x000a_+12169249507_x000a__x000a_Consistent availability (times in PST):_x000a__x000a_No Exceptions:_x000a_Tuesdays: 1:30-2:30pm; 3:30-4:30pm; 4:00-5:00pm_x000a_Wednesdays: 1:30-2:30pm; 2:00-3:00pm_x000a__x000a_One Exception:_x000a_Tuesdays: 4:30-5:30pm; 5:00-6:00pm_x000a_Wednesday: 4:00-5:00pm; 4:30-5:30pm; 5:00-6:00pm_x000a_Thursdays: 12:00-1:00pm; 12:30-1:30pm"/>
    <n v="2"/>
  </r>
  <r>
    <n v="11014851"/>
    <d v="2026-04-01T00:00:00"/>
    <x v="52"/>
    <s v="Team Plamondon"/>
    <n v="94653"/>
    <s v="Sydney O'Donnell"/>
    <s v="Dear Chris and Sydney,_x000a__x000a_I hope youâ€™re having a wonderful week! As we get closer to Sydney'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Sydney's mastery of ACT reading and science content. In particular, Sydney is becoming more confident and consistent with utilizing the CARE strategy to answer ACT-style English and Reading questions and has made clear strides in utilizing the SMILE strategy to solve ACT-style science questions. Iâ€™ve also noticed steady improvement in Mixed Punctuation as well as Identifying Full Sentences. These are areas that were previously more challenging, especially the Sentence Boundary portion of the test. Sydney's effort and willingness to apply new tools are really starting to pay off._x000a__x000a_To set Sydney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Sydney. Iâ€™ll follow up with you in my next update with key takeaways, progress highlights, and a clear plan for what weâ€™ll focus on moving forward._x000a__x000a_Based on our discussions and Sydney's progress, I recommend continuing on with 90 minute sessions per week leading up to the test. This plan will best set them up for success for the official test sitting and give us the needed time to focus on more advanced skills that will be on the ACT._x000a__x000a_Should Sydney want to attempt the ACT again in either the Summer or Fall, I am always happy to help and you can easily use this link to add the hours to your account today:_x000a__x000a_https://my.revolutionprep.com/s/FBA9IOqssL._x000a__x000a_Please let me know if you have any questions or if there are any adjustments you would like to make to our plan. Iâ€™m happy to schedule a time to talk by phone if that would be helpful. I am excited to continue supporting Sydney in reaching their goals._x000a__x000a_Best regards,_x000a__x000a_Mariah L._x000a_mariah.lutz@revolutionprep.com_x000a_+17706178833"/>
    <n v="5"/>
  </r>
  <r>
    <n v="11014853"/>
    <d v="2026-04-01T00:00:00"/>
    <x v="37"/>
    <s v="Team Plamondon"/>
    <n v="95050"/>
    <s v="Neil Khare"/>
    <s v="Dear Kunal,_x000a__x000a_I hope you are having a great spring. Itâ€™s been great working with you and Neil over the past couple of months. I wanted to reach out with a quick overview of the program so far and where itâ€™s headed._x000a__x000a_I have seen significant improvements in Neil's mathematical expertise such as dividing fractions, multiplying decimals, and ordering numbers from least to greatest. He has shown consistent progress in tackling all the problems presented on the various worksheets, as evident in his confidence, speed, accuracy, and explanations. _x000a_ _x000a_Since Neil is achieving his goals, I recommend we continue with our two 60 minute class per week through the school year. We will continue to review the most current concepts from class to stay ahead of the fast pace of the course._x000a__x000a_Our current short-term goals for Neil include homework completion and understanding current academic math topics. The overall goal remains overall improvement and maintaining confidence. Based on Neil's progress, I recommend keeping his current plan and subjects. This plan will keep him on the road for succes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eil in his continued academic journey._x000a__x000a_Best regards,_x000a__x000a_Syrae J._x000a_syrae.jennings@revolutionprep.com_x000a_+14435008367"/>
    <n v="5"/>
  </r>
  <r>
    <n v="11014905"/>
    <d v="2026-04-01T00:00:00"/>
    <x v="28"/>
    <s v="Team Cross"/>
    <n v="88964"/>
    <s v="Tulip Bhatia"/>
    <s v="Dear Ashish, _x000a__x000a_I hope you are having a wonderful spring. Itâ€™s been such a pleasure working with Tulip over the past year. I wanted to touch base once again to share some of the progress weâ€™ve made up to this point and my thoughts on the plan moving forward. _x000a__x000a_Since the previous progress update, I have seen significant improvements in Tulip's abilities to identify ancient theories regarding the creation of the moon, as well as describe properties and characteristics of our Sun and each of the planets in our solar system (Mars, Saturn, Jupiter, Uranus, Neptune, Pluto, Mercury, and Venus) and compare them with Earth. She has continued to demonstrate excellent progress in identifying and describing various elements relating to Earth and space science. This consistent improvement has been evident in the completion of both readings and assignments during our sessions. _x000a__x000a_Our current short-term goals for Tulip include preparing her for her middle school science course. The overall goal remains for Tulip to develop an interest in science by strengthening her knowledge of the subject. Since Tulip is currently achieving her goals, I recommend we continue with one 60-minute class per week throughout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Tulip in her continued academic journey. _x000a__x000a_Best regards, _x000a__x000a_Colin C._x000a_colin.cody@revolutionprep.com_x000a_+19785187882"/>
    <n v="5"/>
  </r>
  <r>
    <n v="11014927"/>
    <d v="2026-04-02T00:00:00"/>
    <x v="118"/>
    <s v="Team De Groot"/>
    <n v="92614"/>
    <s v="Jia Navarrete"/>
    <s v="Hi, Junko!_x000a__x000a_Itâ€™s been great working with you and Jia over the past couple of months! I wanted to touch base to share some of the progress weâ€™ve made so far and my thoughts on the plan moving forward. _x000a__x000a_I was so very happy that Jia finally hit her reading comprehension goal of 5/5 last week! This has been a goal for a long time, and it signifies that she's now moving into the next stage: timed practice. Although she has demonstrated significant improvement in reading comprehension on the homework, this improvement will not be reflected on practice tests (or real tests) until she can do it within the allotted amount of time. On Jia's March test, grammar (&quot;Standard Conventions of English&quot;) was a strong point in Reading &amp;amp; Writing, so this means that the areas that must be tackled in order to bring up her overall Reading &amp;amp; Writing score remain reading comprehension and vocabulary. Thus, it is my belief that when Jia is able to maintain an accuracy rate of 5/5 on the reading comprehension with a time limit of 12-15 minutes, she will see a significant jump in her next practice test, as she will finally be picking up all of those reading comprehension points. Of course, there is an element of luck for the vocabulary questions -- Jia won't be able to learn every word in the English language before her next practice test or the June test, so it'll depend on exactly which words she comes across -- but the more words she can learn, the better! We will therefore stay the course in terms of Reading &amp;amp; Writing and continue our work on reading comprehension, vocabulary, and transitions questions. She has made a lot of progress (she got a 5/5, a 4/5, and a 4/5 on her last Reading &amp;amp; Writing homework (for main idea, text purpose, and transition words, respectively)) -- it just needs to all come together._x000a__x000a_I was also very happy to see that Jia has gone up almost 100 points in her Math score from her baseline practice test -- although, of course, I believe she can and will do better! It was interesting to see, in the data from the March SAT, that Geometry and Trigonometry was significantly lower than the other subtopics. This is an opportunity for growth! We are therefore turning our attention to Geometry and Trigonometry in Math, with the hopes that conquering this subtopic will lead to a relatively big increase in overall score. We are, however, still finding things that Jia doesn't know in Algebra; for example, last week, I noticed that she hadn't yet learned function transformations in school, so we will be learning that during our next session._x000a__x000a_My short-term goals for Jia are a) to get a 5/5 on the reading comprehension homework with a time limit of 15 minutes or less, b) to get a 5/5 on the hardest-level Geometry and Trigonometry problems, and c) to go up 50 points each on her next three practice tests, which would therefore be a 1220, a 1270, and a 1320. This increase does not seem unlikely, as Jia has gone up roughly 50 points every practice test; what I am anxious about is not whether she will improve, but how quickly. It is my ardent hope that the next practice tests will take less and less time to review as she makes fewer and fewer errors, which will then mean that the time between practice tests speeds up. The breakthrough that I am hoping for in reading comprehension and the new focus in Geometry and Trigonometry would contribute to this! Jia's long-term goal remains, of course, a 1350 or higher._x000a__x000a_I therefore recommend that we continue our current rhythm of 90 minutes/week, targeting the June test. I do feel that Jia is right on the edge of making some major leaps; she understands so much now. She can be a little hard on herself sometimes, so I will be sure to continue to point out how much she's already learned and how much is now within her reach. She continues to complete her homework diligently and to be a joy to talk to. :) I have not yet been able to convince her to start reading with any regularity... I'll keep working on it!_x000a__x000a_Please let me know if you have any questions or if there are any adjustments you would like to make to our plan. Iâ€™m happy to schedule a time to talk if that would be helpful. _x000a__x000a_Go Jia!!!!!_x000a_Maia"/>
    <n v="3"/>
  </r>
  <r>
    <n v="11014933"/>
    <d v="2026-04-02T00:00:00"/>
    <x v="118"/>
    <s v="Team De Groot"/>
    <n v="95720"/>
    <s v="Lucas Chen"/>
    <s v="Hi, John and Ya-Fang,_x000a__x000a_It was great talking to you on Saturday! Here's my recap of our conversation so that we can keep Cynthia in the loop and also ensure that we're on the same page. Feel free to add anything you think I missed!_x000a__x000a_I have been pleased with the progress that Lucas has made in terms of content knowledge for both grammar and math! He understands new information well, asks good questions to make sure that he understands it, and retains it in later sessions. This is an important strength! _x000a__x000a_On his most recent practice test, Lucas made 10 errors in the Reading &amp;amp; Writing section. Here is the breakdown of the categories:_x000a__x000a_Reading comprehension: 5_x000a_Punctuation: 2_x000a_Vocab: 1_x000a_Text structure and purpose: 1_x000a_Subject-verb agreement: 1_x000a__x000a_The punctuation is an easy fix (we reviewed the rules), and the text structure and purpose was a careless error. This means that the big topic to be tackled is, obviously, reading comprehension. Lucas has been doing well with his homework, achieving a 4/5 in 8 minutes last week and a 5/5 in 7:54 the week before that. In order to really focus on this skill, we'll now be doubling the amount of problems, so he'll have two sets of 5 questions each week. In addition to this, I'll also ask Lucas to choose an independent reading book so that he gets more reading practice._x000a__x000a_We have not yet finished reviewing the entire Math section, but here is the breakdown of the reasons missed for the questions we've looked at so far:_x000a_Careless error: 2_x000a_Conceptual error or unfamiliar with concept: 3_x000a_Did not try because he was too intimidated: 1_x000a__x000a_We have, of course, incorporated the 3 new topics (zero product property, advanced probability, and percent increases and decreases) into our regular review and will continue to work on them in the coming weeks. For Math, there's not one clear skill to be worked on the way there is with the Reading &amp;amp; Writing; rather, we'll keep doing mixed practice and learning the topics that need strengthening as they come up. For homework every week, Lucas has both review work (general concepts as well as specific questions that he has missed on practice tests) and new mixed practice problems. In order to be able to give him more homework without its taking up too much class time, we are using the site OnePrep, which immediately tells him if he's right or wrong and thus allows him to check his own answers. He then shares his screen during class so that I can see which problems he missed and figure out whether he needs anything explained. When next I see him, I'll talk to him about seeing this kind of practice as a daily habit._x000a__x000a_We have almost finished reviewing the Math section; as I told you, depending on the kinds of errors in the final problems (that is, whether they are quick fixes or require in-depth mini-lessons), Lucas should be taking another practice test either next weekend or the weekend after. I am looking forward to seeing what this new data will reveal!_x000a__x000a_My short-term goals for Lucas are to get 10/10 on a reading comprehension homework and to go up at least 50 points on the next practice test. His ultimate goal remains, of course, a 1450. To this end, I recommend that we maintain our current rhythm of 90 minutes/week._x000a__x000a_Please let me know if you have any questions or if there are any adjustments you would like to make to our plan. Iâ€™m happy to schedule a time to talk if that would be helpful. _x000a__x000a_Thank you!_x000a_Maia"/>
    <n v="3"/>
  </r>
  <r>
    <n v="11014941"/>
    <d v="2026-04-02T00:00:00"/>
    <x v="33"/>
    <s v="Team Haase-Alvey"/>
    <n v="95711"/>
    <s v="Mia Reinke"/>
    <s v="Dear Mike,_x000a_I hope you are having a great spring. It has been great working with you and Mia over the past couple of months. I wanted to reach out with a quick overview of the program so far and where itâ€™s headed._x000a__x000a_I have seen improvements in Mia's use of the unit circle to find exact values of trigonometric ratios, solving triangles with the law of sines and/or cosines, and reducing the amount of simple arithmetic errors. They have shown consistent progress in double checking answers for small mistakes, as evident in their current Algebra II grade of an A._x000a__x000a_Since Mia is achieving their goals, I recommend we continue with our one 60 minute class per week through the school year. We will continue to review the most current concepts from class to stay ahead of the fast pace of the course._x000a__x000a_Please let me know if you have any questions or if there are any adjustments you would like to make to our plan. Iâ€™m happy to schedule a time to talk by phone if that would be helpful. I look forward to supporting Mia in their continued academic journey._x000a__x000a_Cheers,_x000a_Zack R._x000a_zack.robertson@revolutionprep.com_x000a_+15098598579"/>
    <n v="4"/>
  </r>
  <r>
    <n v="11014962"/>
    <d v="2026-04-02T00:00:00"/>
    <x v="48"/>
    <s v="Team Plamondon"/>
    <n v="94323"/>
    <s v="Marco Chua"/>
    <s v="Good morning!_x000a__x000a_I am sending this message as a look ahead to what the program will look like for Marco. We had a great first session, and I really like working with him!_x000a__x000a_In our first session, we covered some of reasons why MCQs are a trouble area for him, and it may have to do with how he is conceptualizing the massive amount of information he is taking in during class and how he is breaking down the questions. _x000a__x000a_In our coming sessions, we will practice with MCQs and discuss broad strategies he can use to analyze the questions. We will also look at how he is taking notes and studying to see if his very intense study load can be made more efficient by trying different strategies._x000a__x000a_As always, if you ever want to schedule a Zoom call or phone call to discuss anything having to do with the program, I will be more than willing to do so! Just let me know what times/days work for you, and I'll put you on the calendar!_x000a__x000a_Thank you!_x000a__x000a_Elijah R._x000a_elijah.ramirez@revolutionprep.com_x000a_+13614629743"/>
    <n v="1"/>
  </r>
  <r>
    <n v="11014966"/>
    <d v="2026-04-02T00:00:00"/>
    <x v="48"/>
    <s v="Team Plamondon"/>
    <n v="88620"/>
    <s v="Sebastian Neely"/>
    <s v="Good morning!_x000a__x000a_I hope youâ€™re having a wonderful week! This message is intended to detail Sebastianâ€™s progress through the program. If you have any questions about anything here, feel free to email me at your convenience!_x000a__x000a_PROGRAM INFORMATION_x000a__x000a_Program Focus: Academics--Various, with a focus on English and Math_x000a_Hours in Program Bank: 4.5 hours total (.5 hour unscheduled, 4 hours scheduled)_x000a_Last Scheduled Session: Sunday, April 12_x000a__x000a_Current Goals: To improve the ability to write evidence supported arguments_x000a__x000a_Student Notes: Sebastian is always very respectful and friendly in class. I really enjoy having him as a student!_x000a__x000a_Progress Notes: Sebastian has shown much growth in his writing, though there is more room for improvement. Initially, he had very scattered work, but his latest academic writing is far more organized and he has a sense of pride with it. Some remaining areas of improvement include longer writing (&amp;gt;300 words) and going through the writing process more independently. I feel these are well within his grasp in the coming months._x000a__x000a_Recommendation: I recommend we maintain our current schedule of twice per week for 60 and 90 minutes as this seems to fit best with his schedule._x000a__x000a_If you would like to schedule a phone call or Zoom meeting to discuss anything in this progress report, please let me know and we can find a time that suits our schedules!_x000a__x000a_As always, I appreciate your involvement in Sebastianâ€™s education, and I am grateful to play a role in it. _x000a__x000a__x000a_Elijah R._x000a_elijah.ramirez@revolutionprep.com_x000a_+13614629743"/>
    <n v="3"/>
  </r>
  <r>
    <n v="11014996"/>
    <d v="2026-04-02T00:00:00"/>
    <x v="43"/>
    <s v="Team De Groot"/>
    <n v="98565"/>
    <s v="Adeline Rosenberg"/>
    <s v="Dear Amanda, _x000a__x000a_I hope you are having a great spring. It's been great working with you and Adeline over the past couple of months. I wanted to reach out with a quick overview of the program so far and where it's headed. _x000a__x000a_I have seen significant improvements in Adeline's ability to set up proofs, use the Pythagorean theorem, and apply properties of congruent triangles to determine which theorem applies. She has shown consistent progress in understanding how to properly set up proofs and apply the concepts covered in class to application problems, as evidenced by her confidence and ability to complete her homework and study guides. _x000a__x000a_Our current short-term goals for Adeline include increasing her understanding of proofs and improving her confidence levels in integrating several concepts together into a math problem. The overall goal remains for Adeline to achieve an A in geometry. Based on Adeline's progress, I recommend we continue with our weekly 60-minute sessions through the school year. We will continue to review the latest concepts from class to keep up with the course's fast pace. _x000a__x000a_Please let me know if you have any questions or would like to make any adjustments to our plan. Please let me know if you have any questions or would like to make any adjustments to our plan. I'm happy to schedule a phone call if that would be helpful. I look forward to supporting Adeline in their continued academic journey. _x000a__x000a_Best regards, _x000a__x000a_Karleigh A._x000a_karleigh.arrington@revolutionprep.com_x000a_+15705786904"/>
    <n v="4"/>
  </r>
  <r>
    <n v="11014997"/>
    <d v="2026-04-02T00:00:00"/>
    <x v="119"/>
    <s v="Team De Groot"/>
    <n v="99700"/>
    <s v="Shlok Tanna"/>
    <s v="Hello Hemal and Shlok,_x000a__x000a_I've had a lot of fun working with Shlok the past several weeks! I admire his ability to self-direct his studies, and I've learned a lot working through microeconomics with him. _x000a__x000a_I expect Shlok to do very well on the AP test, as long as he continues to study hard, which I have no doubt he will. At this point, we have reviewed essentially all of the material for the exam. It's just a matter of making sure all that material is easily retrievable on test day._x000a__x000a_My main recommendation going forward, if you're able to get more hours, is for Shlok and I to meet perhaps 4-6 more times before the AP test in May. In these sessions, we could go through a couple complete AP practice tests and be certain he's ready for test day. One note: I plan on going on paternity leave around May 11, which is after test day, but babies can always be born early!_x000a__x000a_A second recommendation: I would love to work with Shlok on the SAT, provided he's interested in working with me on that! It looks like he's nearly at his goal score already, which is great! My favorite students to work with are high-scoring students who just need a little extra push on the 5-10 hardest questions on the exam. Finally, I should also be available to tutor calculus or pre-calculus in the fall, should that interest you. _x000a__x000a_I love working with Shlok and would love to do so more! If you have any questions, let me know, and I hope you have a wonderful week._x000a__x000a_Thanks,_x000a__x000a_Daniel O._x000a_daniel.olson@revolutionprep.com_x000a_+18152622416"/>
    <n v="3"/>
  </r>
  <r>
    <n v="11014998"/>
    <d v="2026-04-02T00:00:00"/>
    <x v="116"/>
    <s v="Team St. Marie"/>
    <n v="101524"/>
    <s v="Zeia Alexander"/>
    <s v="Hi Trishelle,_x000a__x000a_I hope youâ€™re having a great spring! Itâ€™s been wonderful working with Zeia over the past couple of months, and I wanted to share a quick update on her progress and our plan moving forward._x000a__x000a_Zeia has made strong progress across several math areas. She has improved in calculating area (including triangles, parallelograms, and composite shapes), working with surface area using nets, and more recently, applying experimental probability. Iâ€™ve also seen growth in her ability to explain her thinking, especially when identifying total vs. favorable outcomes in probability problems. She is becoming more confident approaching multi-step problems and is showing great persistence when concepts are challenging._x000a__x000a_She has been consistently working toward our session goals, particularly applying formulas correctly and solving increasingly complex problems. This is evident in her improved accuracy, her willingness to attempt harder questions, and her ability to justify her answers._x000a__x000a_Our current short-term goals are to:_x000a__x000a_Strengthen her accuracy with calculations (especially with volume and multi-step problems)_x000a_Improve identifying base and height in rotated shapes_x000a_Continue building confidence with probability and word problems_x000a__x000a_The overall goal is to help Zeia feel fully confident and independent with grade-level math concepts, especially as topics become more advanced._x000a__x000a_Based on her progress, I recommend continuing with our current velocity of 2 hours per week (two 60-minute sessions). This allows us to dedicate time to both reinforcing foundational skills and previewing upcoming concepts so she stays ahead and builds long-term confidence._x000a__x000a_If youâ€™d like to continue working toward these goals, you can redeem additional credits through your Bright Horizons portal. Once completed, youâ€™ll receive an email from Revolution Prep to add the hours to your account._x000a__x000a_Please feel free to reach out if you have any questions or would like to adjust our plan. Iâ€™m always happy to connect and support Zeia however I can!_x000a__x000a_Best regards,_x000a_Judi A._x000a_judi.abohana@revolutionprep.com_x000a_+12402336671"/>
    <n v="5"/>
  </r>
  <r>
    <n v="11015001"/>
    <d v="2026-04-02T00:00:00"/>
    <x v="53"/>
    <s v="Team Plamondon"/>
    <n v="95018"/>
    <s v="London Hill"/>
    <s v="Dear Charles,_x000a__x000a_I hope you are having a great spring. Itâ€™s been great working with you and London over the past couple of months. I wanted to touch base to share some of the progress weâ€™ve made so far and share my thoughts on the plan moving forward._x000a__x000a_I have seen significant improvements in London's derivation skills. Sadly these came after her last exam, but she really has made great progress with taking derivatives She has shown consistent progress in identifying what derivative techniques to use and applying them to problems. This consistent improvement has been evident in her success in our sessions with her new derivative problems each week._x000a__x000a_Our current short-term goals for London include reviewing class notes and reviewing Algebra concepts to boost her skills needed for simplifying expressions. The overall goal is to help her feel prepared for Calc this summer. Based on London's progress, I recommend we keep our future sessions, which will carry us to the end of the year. I do want to highlight that my summer hours are up, and if she would like to meet once a week in the summer to stay on top of her Calculus course, you could book those sessions as soon as today._x000a__x000a_Please let me know if you have any questions or if there are any adjustments you would like to make to our plan. Iâ€™m happy to schedule a time to talk by phone if that would be helpful. I look forward to supporting London in her continued academic journey._x000a__x000a_Best regards,_x000a_James F._x000a_james.falconer@revolutionprep.com_x000a_+12076156458"/>
    <n v="3"/>
  </r>
  <r>
    <n v="11015003"/>
    <d v="2026-04-02T00:00:00"/>
    <x v="119"/>
    <s v="Team De Groot"/>
    <n v="99571"/>
    <s v="Dyuti Hira"/>
    <s v="Hello Manish and Dyuti,_x000a__x000a_I've had a lot of fun working with Dyuti the past few months! I admire her ability to self-direct her studies, and I've learned a lot working through economics with her._x000a__x000a_I expect Dyuti to do very well on the AP test, as long as she continues to study hard, which I have no doubt she will. At this point, we have reviewed essentially all of the material for the exam. It's just a matter of making sure all that material is easily retrievable on test day._x000a__x000a_My main recommendation going forward is for Dyuti and I to meet perhaps 4-6 more times before the AP test in May. In these sessions, we could go through a couple complete AP practice tests and be certain she's ready for test day. One note: I plan on going on paternity leave around May 11, which is after test day, but babies can always be born early!_x000a__x000a_I love working with Dyuti and would love to do so more! If you have any questions, let me know, and I hope you have a wonderful week._x000a__x000a_Thanks,_x000a__x000a_Daniel O._x000a_daniel.olson@revolutionprep.com_x000a_+18152622416"/>
    <n v="3"/>
  </r>
  <r>
    <n v="11015006"/>
    <d v="2026-04-02T00:00:00"/>
    <x v="119"/>
    <s v="Team De Groot"/>
    <n v="101479"/>
    <s v="Emmett Fife"/>
    <s v="Hi Scott and Emmett,_x000a__x000a_I just wanted to give you a brief update on Emmett's tutoring. I've had a lot of fun working through pre-calculus with Emmett. His teacher assigns excellent homework problems, so the math always feels useful and applied. _x000a__x000a_Emmett approaches his work with a lot of focus, and it clearly pays off. I think we both learn a lot each session. By the end of each session, he's usually working through the problems himself at a rate slightly faster than me. He clearly picks up on concepts quickly and is willing to put in the time to really understand them._x000a__x000a_My recommendation going forward would be two-fold. First, for us to continue meeting twice a week during the final weeks of his class. Second, if he plans on taking calculus in the fall, I would love to be his tutor, should he want one!_x000a__x000a_If you have any questions, please let me know. I look forward to working more with you!_x000a__x000a_Thanks,_x000a__x000a_Daniel O._x000a_daniel.olson@revolutionprep.com_x000a_+18152622416"/>
    <n v="3"/>
  </r>
  <r>
    <n v="11015013"/>
    <d v="2026-04-02T00:00:00"/>
    <x v="119"/>
    <s v="Team De Groot"/>
    <n v="99577"/>
    <s v="Oliver Pzynski"/>
    <s v="Hi Jeff and Oliver,_x000a__x000a_I just wanted to give you a quick update on Oliver's SAT tutoring._x000a__x000a_First, I really enjoy working with Oliver -- very few of my students are able to discuss the latest March Madness games each session, so Oliver plays a special role in my schedule each week. _x000a__x000a_Second, Oliver has made great progress so far, very nearly achieving his initial score goal of 1250. If he wants to attend West Point, I want to make sure his SAT score is as strong as possible on his application. Though 1200 is just about in competitive range for the USMA, a score of 1300 would be more safely in their mean range. _x000a__x000a_Judging from the sessions we have scheduled, I think we are on the same page as to how to proceed. My recommendation is to really focus in on the May 2nd test, meeting about 3 times a week leading up to that test date. If Oliver's able to score a 1300 or so on that test, then that more or less gets the SAT portion of his application out of the way. If not, we can re-assess for a test date later in the summer, perhaps. _x000a__x000a_One final thing I just wanted to mention. I'm expecting a baby around May 11th, and I'll be going on paternity leave for about 4 weeks after his birth. However, babies can always come early, so there's a chance our tutoring could get interrupted. Rest assured that there are plenty of other excellent tutors at RevPrep who will be able to take my place in case of emergency. _x000a__x000a_I'm looking forward to seeing Oliver tonight, and please let me know if you have any questions! I look forward to hearing from you, and I'm available by email as well as phone call or zoom, if that works better for you._x000a__x000a_Thanks,_x000a__x000a_Daniel O._x000a_daniel.olson@revolutionprep.com_x000a_+18152622416"/>
    <n v="3"/>
  </r>
  <r>
    <n v="11015019"/>
    <d v="2026-04-02T00:00:00"/>
    <x v="120"/>
    <s v="Team Haase-Alvey"/>
    <n v="85047"/>
    <s v="Isabelle Wan"/>
    <s v="Dear Isabelle and Christine,_x000a__x000a_Itâ€™s been wonderful working with Isabelle and seeing her growth over the past couple of months. She is making steady progress in both reading and writing, particularly in identifying key details in nonfiction texts, recognizing similarities and differences across passages, and organizing her ideas more effectively in comparison/contrast essays. Isabelle is also growing more confident in discussions and is doing a great job explaining her thinking using evidence from the text._x000a__x000a_As we move forward, Isabelle will benefit from continuing to strengthen her ability to organize her writing independently, select the most relevant evidence, and clearly explain how that evidence supports her ideas. We will also begin shifting our focus to additional 5th grade ELA skills aligned with state standards, including analyzing characterization in fiction and developing well-supported written responses to literary texts._x000a__x000a_Based on her progress so far, I recommend continuing with one 60-minute session per week throughout the school year to provide consistent support and continued growth._x000a__x000a_I also wanted to note that Isabelle currently has 12 unscheduled hours on her account. As schedules tend to fill quickly, I recommend scheduling those sessions at your earliest convenience to ensure we can meet at times that work well for Isabelle._x000a__x000a_Please feel free to reach out with any questions or requestsâ€”Iâ€™m always happy to help._x000a__x000a_Warmly,_x000a_Ana H._x000a_ana.heiser@revolutionprep.com_x000a_+14695703730"/>
    <n v="4"/>
  </r>
  <r>
    <n v="11015053"/>
    <d v="2026-04-02T00:00:00"/>
    <x v="45"/>
    <s v="Team Plamondon"/>
    <n v="99136"/>
    <s v="Gavin Shernan"/>
    <s v="Dear Nancy,_x000a__x000a_I hope you are having a great day! I wanted to touch base regarding Gavin's recent attendance and participation in our tutoring sessions._x000a__x000a_Firstly, I have seen significant improvements in Gavin's understanding of reading and writing questions as well as using both the ICARE and TRAP strategies on these questions. They have shown consistent progress in understanding procedures to solve problemsin-session, and this progress is commendable._x000a__x000a_However, Iâ€™ve noticed that there have been some inconsistencies in Gavin''s attendance. They have frequently canceled sessions, which can make it challenging to achieve the goals weâ€™ve set. As a reminder, our goal is a score of 1300, and maintaining a consistent schedule is crucial for Gavin to reach this goal. I understand that Gavin has only gone up 60 points from the official PSAT to the official SAT, and I feel that this is one of the main contributors to his not getting a higher score. (I also understand that many of the canceled sessions have been to weather in the last few weeks, which was beyond your control.)_x000a_ _x000a_Moving forward, I suggest we revisit the current schedule to find days and times that might work better for Gavin. I recommend that Gavin continue with one 60-minute session per week through the school year for executive functioning and academic help. In addition, I recommend postponing Gavin's next test until the August SAT so that we both have extra time to work on the math and we have minimal cancellations due to more clement weather and a lack of extracurricular activities, and we should schedule this during the summertime for two 90-minute sessions per week.  If adjusting the schedule isn't possible, increasing the time spent studying outside of session can help keep Gavin on track._x000a__x000a_I  recommend adding the below to your account, and I would suggest we move ahead with this recommendation to ensure we stay on track._x000a__x000a_â€¢ 36 Hours of Distinguished Tutoring for Gavin Shernan with Armand Brouty_x000a_â€¢ 4 Bonus Hours of Distinguished Tutoring_x000a__x000a_If you'd like to continue working together on achieving these goals, you can easily use this link to add these hours to your account today: https://my.revolutionprep.com/s/lIrAJpBPS6._x000a__x000a_Please let me know if you have any questions or if there are any adjustments you would like to make to our plan. Iâ€™m happy to schedule a time to talk by phone if that would be helpful. I am here to support Gavin and ensure they have the best possible chance to succeed._x000a__x000a_Best regards,_x000a__x000a_Armand Brouty_x000a__x000a__x000a__x000a__x000a_Armand B._x000a_armand.brouty@revolutionprep.com_x000a_+15129107232"/>
    <n v="5"/>
  </r>
  <r>
    <n v="11015069"/>
    <d v="2026-04-02T00:00:00"/>
    <x v="6"/>
    <s v="Team St. Marie"/>
    <n v="96429"/>
    <s v="Abril Calvo"/>
    <s v="Dear Mr. and Mrs. Calvo,_x000a__x000a_I hope you are having a great week. It's been great working with you and Abril over the past couple of months. I wanted to touch base to share some of the progress we've made so far and share my thoughts on the plan moving forward._x000a__x000a_So far we've worked on Algebra 1 and 2. She doesn't have any trouble keeping up, so I expect to see progress for her as she learns more new material. My next step is to continue with more challenging quadratic questions involving quadratic formula and quadratic word problems. Afterwards, we will start to incorporate English topics like grammar and reading comprehension._x000a__x000a_At this point it looks like Abril has 35 hours of tutoring to schedule. I recommend she schedule 1 - 2 session per week for 1hr/session if shew wants to do tutoring for the rest of the school semester. Over the summer I recommend adding 12 - 24 hours of tutoring if she wants to continue tutoring during that season. This way she can schedule 1 - 2 sessions per week for 1hr/session for the summer as well.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Abril in her continued academic journey._x000a__x000a_Best regards,_x000a_Jon C._x000a_jon.cathapermal@revolutionprep.com_x000a_+17049758359"/>
    <n v="5"/>
  </r>
  <r>
    <n v="11015077"/>
    <d v="2026-04-02T00:00:00"/>
    <x v="6"/>
    <s v="Team St. Marie"/>
    <n v="101015"/>
    <s v="Naitik Aggarwal"/>
    <s v="Dear Mr. and Mrs. Aggarwal,_x000a__x000a_I hope you are having a great week. It's been great working with you and Naitik over the past couple of months. I wanted to touch base to share some of the progress we've made so far and share my thoughts on the plan moving forward._x000a__x000a_So far we've worked on Algebra 2: Exponential equations and Logarithms. Naitik doesn't have any trouble keeping up, so I expect to see progress for him as he learns more new material. My next step is to continue with more challenging Logarithm problems including graphing Logs and their transformations as well as using Logs in word problems. Recently we also reviewed an Algebra 1 topic: exponential equations. I recommend he review some of the Algebra 1 topics including quadratic equations and exponential equations since these topics will come up again in Algebra 2._x000a__x000a_Naitik is about to run out of hours in the next few weeks. I recommend adding 12 - 24 hours of tutoring if he wants to continue tutoring for the remainder of the school semest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Naitik in his continued academic journey._x000a__x000a_Best regards,_x000a_Jon C._x000a_jon.cathapermal@revolutionprep.com_x000a_+17049758359"/>
    <n v="5"/>
  </r>
  <r>
    <n v="11015080"/>
    <d v="2026-04-02T00:00:00"/>
    <x v="45"/>
    <s v="Team Plamondon"/>
    <n v="101732"/>
    <s v="Andrew Dehler"/>
    <s v="Dear Kristen,_x000a__x000a_I hope you are having a great week. I wanted to touch base with you about a couple of items related to my work with Andrew._x000a__x000a_First, Andrew has been steadily improving on both MCQ's and a general understanding of the time period between the late 19th Century and World War 1._x000a__x000a_Second, Andrew still needs to work on thinking historically and understanding continuity and change over time. I would also like to work with him on DBQ's, LEQ's, and SAQ's at some point. _x000a__x000a_. _x000a_Based on this information, I recommend we continue with two 60-minute sessions per week for AP European History until the AP European History exam in May, and then continue onward with two 60-minute sessions per week for the SAT until the August exam. This plan will best set Andrew up for success moving forward._x000a__x000a_Please let me know if you have any questions. Iâ€™m happy to schedule a time to talk by phone if that would be helpful. I look forward to supporting Andrew in their continued academic journey._x000a__x000a_Best regards,_x000a__x000a_Armand Brouty_x000a__x000a__x000a__x000a__x000a_Armand B._x000a_armand.brouty@revolutionprep.com_x000a_+15129107232"/>
    <n v="4"/>
  </r>
  <r>
    <n v="11015084"/>
    <d v="2026-04-02T00:00:00"/>
    <x v="45"/>
    <s v="Team Plamondon"/>
    <n v="98623"/>
    <s v="Mia Wood"/>
    <s v="Dear Darren,_x000a__x000a_I hope you are having a great week. I wanted to touch base with you about a couple of items related to my work with Mia._x000a__x000a_First, Mia's reading and writing score has stayed largely consistent over time._x000a__x000a_Second, Mia's math score has dipped from a 760 on her last practice test to a 670 on the most current one. A lot of this is due to easily avoidable mistakes due to rushing though questions._x000a__x000a__x000a__x000a_Based on this information, I recommend we continue onward for one 60-minute session per week through the June exam. This plan will best set Mia up for success moving forward._x000a__x000a_I suggest adding the below to your account to ensure we stay on track._x000a__x000a_â€¢ 5 Hours of Distinguished Tutoring for Mia Wood with Armand Brouty_x000a__x000a_If you'd like to continue working together on achieving these goals, you can easily use this link to add the hours to your account today: https://my.revolutionprep.com/s/wYmrhiKDXq._x000a__x000a__x000a_Please let me know if you have any questions. Iâ€™m happy to schedule a time to talk by phone if that would be helpful. I look forward to supporting Mia in their continued academic journey._x000a_Best regards,_x000a__x000a_Armand Brouty_x000a__x000a__x000a__x000a__x000a__x000a_Armand B._x000a_armand.brouty@revolutionprep.com_x000a_+15129107232"/>
    <n v="5"/>
  </r>
  <r>
    <n v="11015097"/>
    <d v="2026-04-02T00:00:00"/>
    <x v="121"/>
    <s v="Team De Groot"/>
    <n v="92690"/>
    <s v="Mark Barre"/>
    <s v="Dear Michael and Julie,_x000a__x000a_I hope this email finds you well. I wanted to discuss Markâ€™s preparation for our tutoring sessions and share some insights and our plan moving forward._x000a__x000a_First, I want to mention that Mark is present and engaged during our sessions. He answers the questions presented and humors my follow-up questions to our problem solving well! He writes down questions, actively solves them by hand and in Desmos, and gives answers. He understands the strategies and in theory how to apply them. He highlights or says key information for Reading and Writing questions as well._x000a__x000a_I am concerned with his lack of homework completion. There are foundation level math and grammar concepts that are not sticking. In order to improve, retain information, and build on concepts, he must practice outside of our sessions. I understand there are many commitments that make this a challenge, but even 15-30 minutes, 5 days a week can make a major difference in retention. I have several different options for assignments if the homework currently assigned is an issue. _x000a__x000a_Our current goal for Mark is a 1300 on the SAT. To reach this goal, it is essential to complete all assignments. If there is a barrier, I am available to talk over the phone or on Zoom to figure out the best solution and collaborate on a plan._x000a__x000a_Best Regards,_x000a_Machaela_x000a__x000a_Machaela V._x000a_machaela.verhage@revolutionprep.com_x000a_+14785500446"/>
    <n v="1"/>
  </r>
  <r>
    <n v="11015109"/>
    <d v="2026-04-02T00:00:00"/>
    <x v="28"/>
    <s v="Team Cross"/>
    <n v="95260"/>
    <s v="Cianna Stephens"/>
    <s v="Dear Randy, _x000a__x000a_I hope you are having a wonderful spring. Itâ€™s been great working with Cianna over the past few weeks. I wanted to touch base to share some of the progress weâ€™ve made so far and my thoughts on the plan moving forward. _x000a__x000a_I have seen significant improvements in Cianna's abilities to calculate the mean absolute deviation from a set of data, as well as solve a variety of word problems related to financial literacy, which mainly involve simple and compound interest rates. She has shown consistent progress in utilizing the strategies weâ€™ve been discussing in our sessions to solve more challenging 7th-grade math problems. This consistent improvement has been evident in the assignments completed during our sessions, as well as Ciannaâ€™s homework. _x000a__x000a_Our current short-term goals for Cianna include slowing down when completing math work and reviewing any mistakes afterward. The overall goal remains to improve Cianna's grades in math. Since Cianna is currently achieving her goals, I recommend we continue with one 60-minute class per week through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Cianna in her continued academic journey. _x000a__x000a_Best regards, _x000a__x000a_Colin C._x000a_colin.cody@revolutionprep.com_x000a_+19785187882"/>
    <n v="5"/>
  </r>
  <r>
    <n v="11015112"/>
    <d v="2026-04-02T00:00:00"/>
    <x v="56"/>
    <s v="Team Cross"/>
    <n v="82326"/>
    <s v="Josh Pal"/>
    <s v="Dear Himadri,_x000a__x000a_I hope you are having a great spring. Itâ€™s been great working with you and Josh over the past couple of months. I wanted to touch base to share some of the progress weâ€™ve made so far and share my thoughts on the plan moving forward._x000a__x000a_I have seen significant improvements in Josh's pronunciation, grasp of vocabulary, and ability to construct sentences in general. They have shown consistent progress in being able to use the preterite, imperfect, and present tenses when writing and speaking. This consistent improvement has been evident in his sentence construction and command of vocabulary._x000a__x000a_Our current short-term goals for Josh include improving the fluidity of his speaking abilities and his use of the pretÃ©rito when speaking in particular. The overall goal remains improving his Spanish abilities as a whole. Based on Josh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wish Josh the best in their continued academic journey!_x000a__x000a_Best regards,_x000a__x000a_Clark H._x000a_clark.howard@revolutionprep.com_x000a_+17035682060"/>
    <n v="3"/>
  </r>
  <r>
    <n v="11015116"/>
    <d v="2026-04-02T00:00:00"/>
    <x v="56"/>
    <s v="Team Cross"/>
    <n v="100196"/>
    <s v="Stella Vyas"/>
    <s v="Dear Juliana,_x000a__x000a_I hope you are having a great spring. Itâ€™s been great working with you and Stella over the past couple of months. I wanted to touch base to share some of the progress weâ€™ve made so far and share my thoughts on the plan moving forward._x000a__x000a_I have seen significant improvements in Stella's abilities to apply grammar and punctuation rules and the strategies we've been working on for the math section. They have shown consistent progress in being able to use desmos to maximize their efficiency going through the section, as well as knowing when to use scratch paper to write problems out completely. This consistent improvement has been evident in her score increase from 1140 to 1250 and her application of the strategies during our sessions._x000a__x000a_Our current short-term goals for Stella include increasing her confidence with constants questions and on longer reading passages. The overall goal remains increasing her SAT score. Based on Stellaâ€™s progress, I recommend continuing at the same pace of 2, 1-hour-long sessions a week._x000a__x000a_Please let me know if you have any questions or if there are any adjustments you would like to make to our plan. Iâ€™m happy to schedule a time to talk by phone if that would be helpful. I look forward to supporting Stella in their continued academic journey._x000a__x000a_Best regards,_x000a__x000a_Clark H._x000a_clark.howard@revolutionprep.com_x000a_+17035682060"/>
    <n v="3"/>
  </r>
  <r>
    <n v="11015122"/>
    <d v="2026-04-02T00:00:00"/>
    <x v="56"/>
    <s v="Team Cross"/>
    <n v="83357"/>
    <s v="Lucy Cloud"/>
    <s v="Dear Jenny,_x000a__x000a_I hope you are having a great spring. Itâ€™s been great working with you and Lucy over the past couple of months. I wanted to touch base to share some of the progress weâ€™ve made so far and share my thoughts on the plan moving forward._x000a__x000a_I have seen significant improvements in Lucy's ability to break down sentences into their parts of speech and subject/verb/object components. They have shown consistent progress in being able to apply these grammatical terms to sentence structure in Spanish. This consistent improvement has been evident in her performance during class and her ability to explain why certain verbs have specific endings or why certain direct or indirect object pronouns are being used._x000a__x000a_Our current short-term goals for Lucy include increasing her confidence with reading more complicated texts and being able to carry a conversation. The overall goal remains improving her grasp on Spanish in general. Based on her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Lucy in their continued academic journey._x000a__x000a_Best regards,_x000a__x000a_Clark H._x000a_clark.howard@revolutionprep.com_x000a_+17035682060"/>
    <n v="3"/>
  </r>
  <r>
    <n v="11015126"/>
    <d v="2026-04-02T00:00:00"/>
    <x v="56"/>
    <s v="Team Cross"/>
    <n v="94497"/>
    <s v="Ritika Puthalath"/>
    <s v="Dear Neethu,_x000a__x000a_I hope you are having a great spring. Itâ€™s been great working with you and Ritika over the past couple of months. I wanted to touch base to share some of the progress weâ€™ve made so far and share my thoughts on the plan moving forward._x000a__x000a_I have seen significant improvements in Ritika's spelling, pronunciation, and vocabulary retention. They have shown consistent progress in being able to comprehend sentences both written and spoken. This consistent improvement has been evident in her performance during our sessions and her impressive ability to play catch-up in her new, higher-level Spanish class!_x000a__x000a_Our current short-term goals for Ritika include that she can apply this new vocabulary to more complex sentences, using the tenses and grammar concepts she's been learning, as well as that she be able to engage in fully Spanish conversations. The overall goal remains improving her grasp on the Spanish language as a whole. Based on Ritikaâ€™s progress, I recommend continuing at the same pace of 2, 1-hour-long sessions a week._x000a__x000a_Please let me know if you have any questions or if there are any adjustments you would like to make to our plan. Iâ€™m happy to schedule a time to talk by phone if that would be helpful. I look forward to supporting Ritika in their continued academic journey._x000a__x000a_Best regards,_x000a__x000a_Clark H._x000a_clark.howard@revolutionprep.com_x000a_+17035682060"/>
    <n v="3"/>
  </r>
  <r>
    <n v="11015132"/>
    <d v="2026-04-02T00:00:00"/>
    <x v="56"/>
    <s v="Team Cross"/>
    <n v="98038"/>
    <s v="Musah Mehmood"/>
    <s v="Dear Samreen,_x000a__x000a_I hope you are having a great spring. Itâ€™s been great working with you and Musah over the past couple of months. I wanted to touch base to share some of the progress weâ€™ve made so far and share my thoughts on the plan moving forward._x000a__x000a_I have seen significant improvements in Musah's understanding of polynomials. They have shown consistent progress in being able to factor different forms of polynomials and to different ends. This consistent improvement has been evident in his performance during our sessions._x000a__x000a_Our current short-term goals for Musah include increasing his efficiency with the different types of factoring and that he understands when to do specifically what type of factoring. The overall goal remains improving his grasp of algebra 1 as a whole. Based on Musah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Musah in their continued academic journey._x000a__x000a_Best regards,_x000a__x000a_Clark H._x000a_clark.howard@revolutionprep.com_x000a_+17035682060"/>
    <n v="3"/>
  </r>
  <r>
    <n v="11015135"/>
    <d v="2026-04-02T00:00:00"/>
    <x v="56"/>
    <s v="Team Cross"/>
    <n v="98195"/>
    <s v="Kunitsugu Takeuchi"/>
    <s v="Dear Yumi,_x000a__x000a_I hope you are having a great spring. Itâ€™s been great working with you and Kunitsugu over the past couple of months. I wanted to touch base to share some of the progress weâ€™ve made so far and share my thoughts on the plan moving forward._x000a__x000a_I have seen significant improvements in his pronunciation and grasp of Spanish vocabulary. They have shown consistent progress in being able to construct increasingly complex sentences using different tenses. This consistent improvement has been evident in his performance during sessions and his high levels of comprehension of more grammatically complex Spanish texts._x000a__x000a_Our current short-term goals for Kunitsugu include improving his ability to construct these sentences on his own, both in written form and spoken. The overall goal remains improving his Spanish abilities as a whole. Based on Kunitsugu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Kunitsugu in their continued academic journey._x000a__x000a_Best regards,_x000a__x000a_Clark H._x000a_clark.howard@revolutionprep.com_x000a_+17035682060"/>
    <n v="3"/>
  </r>
  <r>
    <n v="11015141"/>
    <d v="2026-04-02T00:00:00"/>
    <x v="56"/>
    <s v="Team Cross"/>
    <n v="101001"/>
    <s v="Roshan Gangadhara"/>
    <s v="Dear Sanjay,_x000a__x000a_I hope you are having a great spring. Itâ€™s been great working with you and Roshan over the past couple of months. I wanted to touch base to share some of the progress weâ€™ve made so far and share my thoughts on the plan moving forward._x000a__x000a_I have seen significant improvements in his ability to use free-body diagrams and force sums to solve kinematics and mechanics problems. They have shown consistent progress in understanding the relationship between work, energy, and force and applying this relationship to problem-solving. This consistent improvement has been evident in the problems he's been solving successfully during our sessions and the way he subs in force and kinetic/gravitational potential energy as needed to the equations he uses._x000a__x000a_Our current short-term goals for Roshan include perfecting his abilities with problems that use both gravitational potential and kinetic energy, as well as his grasp of simple harmonic motion. The overall goal remains improving his grasp of physics prior to the IB exam. Based on Roshan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Roshan in their continued academic journey._x000a__x000a_Best regards,_x000a__x000a_Clark H._x000a_clark.howard@revolutionprep.com_x000a_+17035682060"/>
    <n v="3"/>
  </r>
  <r>
    <n v="11015148"/>
    <d v="2026-04-02T00:00:00"/>
    <x v="28"/>
    <s v="Team Cross"/>
    <n v="94517"/>
    <s v="Elijah Meehan"/>
    <s v="Dear Leila and Josh, _x000a__x000a_I hope you are having a wonderful spring. Itâ€™s been such a pleasure working with you and Eli over the past few months. As we prepare for Eli's next SAT exam, I wanted to share some updates and information about what to expect. _x000a__x000a_Since the previous progress update, I have seen significant improvements in Eli's abilities to solve SAT constants questions involving matching and substitution, identify the subjects of sentences and the proper tenses of verbs for SAT verb questions, utilize Desmos to solve various problems involving quadratics, as well as solve SAT mixed punctuation questions by applying his knowledge of several punctuation rules. He has continued to show consistent progress in utilizing several of the strategies we've been covering in our sessions to solve a wider variety of SAT math, as well as reading and writing, questions. This consistent improvement has been evident in the completion of assignments during our sessions, practice tests, and Eliâ€™s homework. _x000a__x000a_For this next exam, our goal is a score of at least 1300. While we cannot guarantee a specific score, we have continued to work diligently towards this goal by consistently applying these strategies across various SAT question types. It's important to consider the impact of the test zone on Eli's performance. Ensuring a good night's sleep throughout the week leading up to the test is crucial, as just the night before isn't enough. We have also discussed strategies to manage test anxiety, which can impact scores. _x000a__x000a_I am looking forward to hearing about how Eli will perform on the test next week. Since Eli is currently on track to achieve his goals, I recommend we continue with our two 60-minute classes per week throughout the school year. This would allow us to continue addressing different areas of opportunity, including time management and other test-taking strategies. _x000a__x000a_Please let me know if you have any questions or if there are any adjustments you would like to make to our plan. Iâ€™m also able to schedule a time to talk by phone if that would be helpful. I am happy to continue supporting Eli in his academic journey. _x000a__x000a_Best regards, _x000a__x000a_Colin C._x000a_colin.cody@revolutionprep.com_x000a_+19785187882"/>
    <n v="4"/>
  </r>
  <r>
    <n v="11015242"/>
    <d v="2026-04-02T00:00:00"/>
    <x v="105"/>
    <s v="Team Plamondon"/>
    <n v="96829"/>
    <s v="Cloris Wang"/>
    <s v="Dear Dong,_x000a__x000a_I hope you are having a great spring season. It has been a pleasure continuing to work with you and Cloris over the past few months. I wanted to touch base to share some of the progress weâ€™ve made so far and again outline the plan moving forward._x000a__x000a_Cloris has continued to make great progress in understanding and approaching topics in AP Physics. Most recently, she has shown consistent improvement in momentum and oscillations topics, such as period, frequency, types of collisions, and simple harmonic motion. This progress has been reflected in her growing confidence with the material and her performance in class._x000a__x000a_Our most recent short-term goal was gaining an understanding of the topic of fluids, as I predict her class will not have enough time to cover the topic. We reviewed hydrostatics and fluid dynamics concepts and worked through many AP-style questions on the topic. Our overall goal remains earning an A in the course and a 5 on the AP exam. Since our current pace has been working well, I recommend we continue to meet for two hours each week leading up to her AP exam._x000a__x000a_Please let me know if you have any questions or if there are any adjustments you would like to make to our plan. Iâ€™m happy to schedule a time to talk by phone if that would be helpful. I look forward to continuing to support Cloris in her academic journey._x000a__x000a_Best regards,_x000a_Andres Jarquin_x000a_andres.jarquin@revolutionprep.com_x000a_+17735472239"/>
    <n v="4"/>
  </r>
  <r>
    <n v="11015261"/>
    <d v="2026-04-02T00:00:00"/>
    <x v="45"/>
    <s v="Team Plamondon"/>
    <n v="101608"/>
    <s v="Cooper Porter"/>
    <s v="Dear Wendy,_x000a__x000a_I hope you are having a great week. I wanted to touch base with you about a couple of items related to my work with Cooper._x000a__x000a_First, Cooper is developing excellent historical thinking skills and an understanding of the material in Unit 7 !_x000a__x000a_Second, Cooper still needs to work on his writing assignment, specifically DBQ's and SAQ's._x000a__x000a__x000a__x000a__x000a_Based on this information, I recommend we continue on with our three 60-minute sessions per week. This plan will best set Cooper up for success moving forward._x000a__x000a_Please let me know if you have any questions. Iâ€™m happy to schedule a time to talk by phone if that would be helpful. I look forward to supporting Cooper in their continued academic journey._x000a__x000a_Best regards,_x000a__x000a_Armand Brouty_x000a__x000a__x000a__x000a_Armand B._x000a_armand.brouty@revolutionprep.com_x000a_+15129107232"/>
    <n v="3"/>
  </r>
  <r>
    <n v="11015270"/>
    <d v="2026-04-02T00:00:00"/>
    <x v="30"/>
    <s v="Team Plamondon"/>
    <n v="81774"/>
    <s v="Dylan Bogar"/>
    <s v="Hi Tom, _x000a__x000a_Dylan and I have reviewed his recent SAT results and I wanted to reach out to provide some reasoning and a plan moving forward. _x000a__x000a_Although his practice test scores were showing great gains and he felt good coming out of the test, the official score didn't quite reflect that progress. He felt a bit blindsided by this. I've heard back from a few other students who took this test, and a similar trend happened, especially with the math test. Scores were almost all quite a bit lower than expected here. _x000a__x000a_There are a couple of factors that could have lead to this. First, the test can penalize more heavily if easier questions are missed because of a little hasty mistake. We have been focusing almost solely on the really tricky question types, which can also just lead to some overthinking on the easier questions. Second, they could be adapting how they are scoring the test a bit to spread out students scores quite a bit more. We do not really get any information about this in the score report, but a large trend or shift in students' scores from a practice test can indicate this. Since he didn't come out of the test feeling like the questions were much more difficult than what he had seen in the past, the shift could be towards penalizing more heavily for missing one or two easy questions. _x000a__x000a_Here is how we are course-correcting for May:_x000a_ * Refining Accuracy: In addition to hard-level content, weâ€™re doing timed drills on easier sections to eliminate hasty mistakes/errors._x000a_ * Environment Simulation: Historically, he has scored quite a bit higher on practice tests than the official ones so for the May test, Iâ€™ve recommended he take his next few practice exams at the library rather than at home._x000a__x000a_He needs 2 additional hours to bridge the gap to the May test. Here is a link to directly purchase those: https://my.revolutionprep.com/s/qUOJ743OxX._x000a__x000a_Dylan has put in the work, and now weâ€™re just fine-tuning the execution. Let me know a good time to call and further discuss any of this. _x000a__x000a_Christian C._x000a_christian.collins@revolutionprep.com_x000a_+13035190358"/>
    <n v="4"/>
  </r>
  <r>
    <n v="11015274"/>
    <d v="2026-04-02T00:00:00"/>
    <x v="53"/>
    <s v="Team Plamondon"/>
    <n v="72942"/>
    <s v="Simon Sakthivel"/>
    <s v="Dear Kartik,_x000a__x000a_I hope you are having a great spring. Itâ€™s been great working with you and Simon over the past couple of months. I wanted to touch base to share some of the progress weâ€™ve made so far and share my thoughts on the plan moving forward._x000a__x000a_I have seen significant improvements in Simon's understanding of polynomials. He does great work graphing, manipulating and evaluating a wide variety of functions. He has shown consistent progress in solving equations, whether these be quadratic, radical or rational equations. This consistent improvement has been evident in his success in his course and his consistency in our sessions._x000a__x000a_Our current short-term goals for Simon include staying on top of new material during baseball season to ensure his grades stay consistent. The overall goal remains to maintain a high grade in his math class. Based on Simon's progress, I recommend we keep meeting twice a week for 60 minutes. This allows us to balance current material with previewing new material and staying ahead of the curve in math.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let me know if you have any questions or if there are any adjustments you would like to make to our plan. Iâ€™m happy to schedule a time to talk by phone if that would be helpful. I look forward to supporting Simon in his continued academic journey._x000a__x000a_Best regards,_x000a_James F._x000a_james.falconer@revolutionprep.com_x000a_+12076156458"/>
    <n v="5"/>
  </r>
  <r>
    <n v="11015277"/>
    <d v="2026-04-02T00:00:00"/>
    <x v="53"/>
    <s v="Team Plamondon"/>
    <n v="83998"/>
    <s v="Arianna Sun"/>
    <s v="Dear Jian,_x000a__x000a_I hope you are having a great spring. Itâ€™s been great working with you and Arianna over the past couple of months. I wanted to touch base to share some of the progress weâ€™ve made so far and share my thoughts on the plan moving forward._x000a__x000a_I have seen significant improvements in Arianna's understanding of differential equations. She can struggle with problems in context for some units, but differential equations she does a great job! She has shown consistent progress in solving differential equations and slope fields. This consistent improvement has been evident in her success on that unit and her recent FRQs._x000a__x000a_Our current short-term goals for Arianna include reviewing for the AP exam. The overall goal remains a string grade in the course and on the exam. Based on Arianna's progress, I recommend we keep meeting once a week for 60 minutes to prepare for her AP exam. I can send her additional practice for homework that she can complete to prep for this exam._x000a__x000a_Please let me know if you have any questions or if there are any adjustments you would like to make to our plan. Iâ€™m happy to schedule a time to talk by phone if that would be helpful. I look forward to supporting Arianna in her continued academic journey._x000a__x000a_Best regards,_x000a_James F._x000a_james.falconer@revolutionprep.com_x000a_+12076156458"/>
    <n v="4"/>
  </r>
  <r>
    <n v="11015278"/>
    <d v="2026-04-02T00:00:00"/>
    <x v="78"/>
    <s v="Team Plamondon"/>
    <n v="97447"/>
    <s v="Kai Clunis"/>
    <s v="Hi Kai and Ayanna,_x000a__x000a_I hope this email finds you well. I wanted to touch base regarding Kai's recent attendance and preparation for our tutoring sessions and discuss our plan moving forward._x000a__x000a_In March we were only able to meet twice (we are targeting 2 sessions weekly), Kai no-showed to 2 sessions, and has been 5+ minutes late to two other sessions since. Prior to March, and over her travels, Kai also had some difficulty completing her homework. That said, I know Kai was dealing with some travel difficulty last month, and that she is just getting into the groove of being back at school, so I am hoping that the new schedule she has set up will work better for her. She also did a better job this week with completing her homework. As you know, our over all goal for Kai is to get to 1550, and our goal for the May test was ideally to hit 1300-1350. With the difficulties of March, I am concerned about hitting the May goal. Kai is taking a practice test on Friday which will give us a better idea of where we are at after the break._x000a__x000a_We're doing everything we can to put Kai in the best position for May. We've decided on areas of focus for both sections, and set goals within those areas for our next practice test. I've gone ahead and set out tentative session plans leading into the end of April to meet said goals, they can be found here: https://sites.google.com/view/kai-sat/session-plan _x000a__x000a_Based on Kai's progress, it is important that we're able to meet 2-3 times a week leading into the May test, and that Kai is able to prioritize her homework. Right now, we are scheduled to meet once next week (4/5, 11:00am), once the week after (4/12, 11:00am), twice the following week (4/19, 11:00am and 4/23, 4:30pm), and once the week before the official test (4/30, 4:30pm). Kai does have 4.5 unscheduled hours, and I have asked her to work on scheduling them out as part of her homework this weekend. I also would like to tentatively plan to target the summer tests this year as well. _x000a__x000a_Please let me know if you have any questions or if there are any adjustments you would like to make to our plan. I'm happy to schedule a time to talk by phone if that would be helpful. I am here to support Kai and ensure she has the best possible chance to succeed. _x000a__x000a_Best wishes,_x000a__x000a_Gale H._x000a_abigail.hermes@revolutionprep.com_x000a_+12169249507"/>
    <n v="3"/>
  </r>
  <r>
    <n v="11015282"/>
    <d v="2026-04-02T00:00:00"/>
    <x v="33"/>
    <s v="Team Haase-Alvey"/>
    <n v="98569"/>
    <s v="Christian Dang"/>
    <s v="Dear Christine,_x000a_It has been great working with you and Christian over the past couple of months. As we prepare for Christian's official ACT, I wanted to share what weâ€™ve been working on so far and what to expect._x000a__x000a_Christian and I have reviewed efficiently identifying two independent clauses for punctuation problems, making sure he reads the full sentence for English problems, and writing down steps for multi-step math problems. Their growth in efficiency and accuracy in the math is clear from scoring a 28 on his most recent practice test. I applaud their consistent effort in class to be present with each question and apply the specific strategy we are focusing on._x000a__x000a_While a specific score isnâ€™t guaranteed, Christian has been diligent in working toward their goal of increasing his 28 composite score. Itâ€™s important to be mindful of his preparation in the week leading up to his test and ensure he gets good rest each night leading up to the exam. We have also discussed ways he can recenter on the exam when his mind wanders during the test. _x000a__x000a_I am looking forward to hearing how Christian performs on this test and hopeful he achieves her goal. Looking ahead, if Christian decides to take another ACT I recommend we continue with one 60-minute class each week from when he confirms any future test through the test date._x000a__x000a_Please let me know if you have any questions or if there are any adjustments you would like to make to our plan. Iâ€™m also able to schedule a time to talk by phone if that would be helpful. It is a pleasure working with Christian, and I would be happy to support Christian in their continued academic journey._x000a__x000a_Cheers,_x000a_Zack _x000a_zack.robertson@revolutionprep.com_x000a_+15098598579"/>
    <n v="3"/>
  </r>
  <r>
    <n v="11015283"/>
    <d v="2026-04-02T00:00:00"/>
    <x v="26"/>
    <s v="Team De Groot"/>
    <n v="100681"/>
    <s v="Vikruthi Balaji"/>
    <s v="Dear Balaji Ramanujan,_x000a__x000a_I hope you're having a wonderful spring! I wanted to share an update on Vikruthi's progress as she works through logarithmic and exponential functions._x000a__x000a_In mid-March, Vikruthi was introduced to logarithmsâ€”learning their definition as the inverse of exponents and practicing conversion between logarithmic and exponential forms, which is the foundational skill for solving these problems. She worked through the inverse property showing how exponents and logarithms with matching bases cancel each other, and learned to identify extraneous solutions by checking that logarithm arguments remain positive._x000a__x000a_We progressed through solving increasingly complex equations, applying logarithms to both sides when variables appear in exponents and using properties to condense and expand logarithmic expressions. Vikruthi practiced u-substitution for quadratic forms, identified domain restrictions (logarithm arguments must be positive while exponentials are always positive), and learned the change of base formula for logarithms._x000a__x000a_After her quiz in late March, we shifted to exponential function applications including growth and decay models, doubling and halving time calculations, and compound interest problems. Vikruthi practiced the algebra-first methodâ€”solving for variables symbolically before plugging in numbersâ€”which creates reusable formulas and reduces calculation errors. She learned to distinguish between the standard compound interest formula for discrete compounding and the formula for continuous growth/decay models._x000a__x000a_Most recently, we've focused on graphing exponential and logarithmic functions with transformations. Vikruthi learned strategic plotting techniques, including converting logarithmic functions to exponential form to generate coordinate tables using convenient integer values. She practiced identifying asymptotes (vertical shifts move horizontal asymptotes for exponentials; the argument's sign determines vertical asymptotes for logarithms) and is getting comfortable with the transformation framework by distinguishing input changes from output changes._x000a__x000a_I recommend continuing with two 60-minute sessions per week. This frequency supports consistent skill development through these challenging function topics while accommodating Vikruthi's creative pursuits. This pacing will also leave some space for Vikruthi to work independently, which I believe will help her further assimilate the information and be able to build self-confidence. She should invest half-to-an-equal amount of time in self-study._x000a__x000a_Vikruthi is a pleasure to work with, and I'm genuinely proud of the progress she's made. Please don't hesitate to reach out by phone, email, or text if you'd like to discuss her progress in more detail._x000a__x000a_Warmly, _x000a_Brandon_x000a__x000a__x000a_Brandon E._x000a_brandon.engle@revolutionprep.com_x000a_+19708890867"/>
    <n v="5"/>
  </r>
  <r>
    <n v="11015288"/>
    <d v="2026-04-02T00:00:00"/>
    <x v="33"/>
    <s v="Team Haase-Alvey"/>
    <n v="102167"/>
    <s v="Logan Humer"/>
    <s v="Dear Ronald,_x000a_I hope youâ€™re having a wonderful week! As we get closer to Logan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few weeks, Iâ€™ve seen growth in using the Desmos calculator to efficiently solve math problems he might not remember how to do by hand, identifying two independent clauses for punctuation problems, and identifying misplaced modifier questions to then find the correct subject of the introductory phrase. We also discussed ensuring he takes the appropriate amount of time necessary to get an accurate indication of where he scores, as he rushed through his first practice test._x000a_ _x000a_To set Logan up for success, itâ€™s important that thei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Logan. Iâ€™ll follow up with you in my next update with key takeaways, progress highlights, and a clear plan for what weâ€™ll focus on moving forward._x000a__x000a_Based on our discussions and Logan's progress, I recommend continuing with our one 90-minute session per week through the 24 April SAT. This plan will best set them up for success for the official test sitting in just over three weeks and give us the needed time to focus on anticipating answers, avoiding traps, and getting into both harder modules._x000a__x000a_Please let me know if you have any questions or if there are any adjustments you would like to make to our plan. Iâ€™m happy to schedule a time to talk by phone if that would be helpful. I am excited to continue supporting Logan in reaching their goals._x000a__x000a_Cheers,_x000a_Zack R._x000a_zack.robertson@revolutionprep.com_x000a_+15098598579"/>
    <n v="4"/>
  </r>
  <r>
    <n v="11015292"/>
    <d v="2026-04-02T00:00:00"/>
    <x v="122"/>
    <s v="Team Plamondon"/>
    <n v="91693"/>
    <s v="Naolin King"/>
    <s v="Hi Naolin and Renique, _x000a__x000a_I hope you and your family are well. Unfortunately, Naolin was unable to attend our session today, on April 2, as originally scheduled. This time has been deducted from your account. _x000a__x000a_Since Naolin has missed 3 sessions without providing 48-hour notice, I am concerned that the schedule we currently have does not work. Please take a few minutes to review our schedule on the student dashboard and confirm with me that it does work by April 4. If it doesnâ€™t, you can either let me know or view my open timeslots and reschedule through the student dashboard. I appreciate your help with this, as I know consistency is critical for Naolin to achieve confidence in reading comprehension and spelling. Due to my busy schedule, if Naolin misses another session without letting me know at least 48 hours ahead of time, I will need to remove him from my calendar for the time being to accommodate other students. _x000a__x000a_Please donâ€™t hesitate to reach out to me or your advisor Joseph with any questions._x000a__x000a_Best,_x000a__x000a_Chazlee M._x000a_chazlee.myers@revolutionprep.com"/>
    <n v="1"/>
  </r>
  <r>
    <n v="11015321"/>
    <d v="2026-04-02T00:00:00"/>
    <x v="119"/>
    <s v="Team De Groot"/>
    <n v="90095"/>
    <s v="Ava Lee"/>
    <s v="Hello Vicky and Ava,_x000a__x000a_I'm writing with a brief progress update on Ava's tutoring._x000a__x000a_I've loved working with Ava on economics, and I look forward to seeing her soon! I think we've had some wonderful conversations on deep economic concepts, and she's shown a lot of progress in her understanding. She always gives me her full attention and puts a lot of thought into every questions I ask._x000a__x000a_With the AP test coming up in May, I just wanted to check in on plans for Ava's tutoring. If she plans on taking the test (which I think would be a great idea!), I would recommend that she and I meet 2-3 times a week leading up to the May test date. I think this would prepare her to score very well on the exam._x000a__x000a_Another bit of information -- I'm expecting a baby around May 11th, and will be going on paternity leave for a few weeks after that. However, babies can always come early, and so there's a chance Ava will have to be rematched to another of RevPrep's excellent tutors._x000a__x000a_Let me know if you have any other questions! I'm available via email or zoom/phone if you prefer that. Thank you!_x000a__x000a_Best,_x000a__x000a_Daniel O._x000a_daniel.olson@revolutionprep.com_x000a_+18152622416"/>
    <n v="3"/>
  </r>
  <r>
    <n v="11015375"/>
    <d v="2026-04-02T00:00:00"/>
    <x v="27"/>
    <s v="Team St. Marie"/>
    <n v="99944"/>
    <s v="Matthew Joshua Mendoza"/>
    <s v="Hi, Krizel! Matthew and I are now due for our lengthier, written &quot;progress update,&quot; so here we go!_x000a__x000a_First off, it is so exciting that Matthew broke into the 1400 with his latest SAT, gaining 50 points in RW and 40 points in math! The higher we climb on the ladder to 1600, the more significant every even 10 point gain becomes.  He has had 720 and 760 on his RW practice tests, but he did find this March exam particularly difficult in terms of dense science passages, so that it was we are focusing on as we look towards his May exam. _x000a__x000a_As for math, he is now 4 practice tests deep (or perhaps 5 by the time this is sent!), and it will likely take 2-3 more math tests before we start seeing that &quot;popcorn&quot; effect where we start seeing 730+ and up. Now that we are scheduled for 2 hours each week heading into May, we will have more time to get through all content and questions more expeditiously so that he can have more exposure to those more random concepts that will make the difference - as well as cycling back to old ones so that he is solid across the board. The foundation is there -- he has strong process and is avoiding traps -- so now it is all about getting him familiar with problem types that only show up every third, fifth, or even tenth exam!_x000a__x000a_Let me know if there is anything you would like to discuss further and we can schedule a time to do so. We are all set on the scheduling front heading into his May exam. Thank you for the privilege of working with Matthew!_x000a__x000a_Alison T._x000a_alison.trumbull@revolutionprep.com_x000a_+14102994478"/>
    <n v="4"/>
  </r>
  <r>
    <n v="11015402"/>
    <d v="2026-04-02T00:00:00"/>
    <x v="123"/>
    <s v="Team De Groot"/>
    <n v="98423"/>
    <s v="Adelaide Lee"/>
    <s v="Hi Leighanne,_x000a__x000a_I hope you're well. I wanted to share a quick update on Adelaideâ€™s progress._x000a__x000a_Adelaide continues to impress in every session. She approaches the work with focus and curiosity, asks thoughtful, high-level questions, and consistently applies new concepts with accuracy. Sheâ€™s building her understanding of punctuation in a cumulative wayâ€”layering each new concept onto the lastâ€”which is leading to excellent results. In our recent sessions, sheâ€™s been getting nearly every question correct, and when she does miss something, sheâ€™s eager to understand why and quickly incorporates the takeaway moving forward._x000a__x000a_As we transition into the next phase of our work, weâ€™ll begin focusing more on verbs and broader grammar concepts, as well as reading comprehension strategy application. This will give Adelaide a more complete command of the verbal section. While her math skills are already very strong, weâ€™ll keep an eye out for any specific areas that may need reinforcement. I will also be assigning a practice test after our next session to chart her growth across these topics._x000a__x000a_I recommend that we continue meeting once per week for an hour as we prepare for the upcoming PSAT.  Adelaideâ€™s consistency and effort are translating directly into measurable progress, and maintaining this rhythm will allow us to keep building momentum._x000a__x000a_Adelaide is a true pleasure to work with, and with her attitude and work ethic, I see a very high ceiling for what she can accomplish._x000a__x000a_Iâ€™d be happy to discuss her progress or next steps in more detail over a call or Zoom at any time._x000a__x000a_All best,_x000a_Brian_x000a_734.945.3810"/>
    <n v="3"/>
  </r>
  <r>
    <n v="11015460"/>
    <d v="2026-04-02T00:00:00"/>
    <x v="105"/>
    <s v="Team Plamondon"/>
    <n v="90237"/>
    <s v="Sachin Bedi"/>
    <s v="Dear Alok,_x000a__x000a_I hope you are having a great spring season. It has been a pleasure continuing to work with you and Sachin over the past couple of months. I wanted to touch base to share some of the progress weâ€™ve made so far and outline the plan moving forward._x000a__x000a_Sachin has continued to make great progress in understanding and approaching topics in AP Calculus. Most recently, he has shown consistent improvement in series and polar coordinate topics, such as identifying convergent and divergent series, converting from polar to rectangular coordinates, and differentiating to solve polar problems. This progress has been reflected in his growing confidence with the material._x000a__x000a_Today, we also discussed a plan for SAT preparation. Since Sachin is open to taking one more official exam, we will begin focusing fully on math in order to try to maximize his math score for the superscore._x000a__x000a_Our overall goal for calculus remains earning a high grade in the course and a high score on the AP exam. For the SAT, the goal is now achieving a high enough math score to reach a superscore of 1400+. I recommend we continue with our current schedule of meeting for one to two hours each week leading up to his AP and SAT exams._x000a__x000a_Please let me know if you have any questions or if there are any adjustments you would like to make to our plan. Iâ€™m happy to schedule a time to talk by phone if that would be helpful. I look forward to continuing to support Sachin in his academic journey._x000a__x000a_Best regards,_x000a_Andres Jarquin_x000a_andres.jarquin@revolutionprep.com_x000a_+17735472239"/>
    <n v="4"/>
  </r>
  <r>
    <n v="11015477"/>
    <d v="2026-04-02T00:00:00"/>
    <x v="124"/>
    <s v="Team Plamondon"/>
    <n v="40819"/>
    <s v="Delilah Ratz"/>
    <s v="Hi, team Delilah!_x000a__x000a_Iâ€™m pleased to share that Delilah has made steady and meaningful progress in her sessions. She has earned strong results across subjects, including high scores in biology and Spanish, and has built solid understanding in algebra and geometry. Beyond content, sheâ€™s developed transferable skills like structured problem-solving (GUESS method, unit tracking, SOHCAHTOA), active recall, and annotation strategies. She has also shown excellent accountability by completing large assignments in manageable steps and submitting work on time, along with improved confidence in test-taking and presentations._x000a__x000a_Delilah responds especially well to step-by-step instruction and targeted practice, often showing rapid improvement after focused drills. She has demonstrated the ability to apply what she learns across subjects, and she maintains strong communication and trust during sessions, which helps sustain progress even during more stressful periods._x000a__x000a_Areas to continue strengthening include sleep consistency and overall energy levels, as fatigue has occasionally impacted focus and accuracy. She also experiences some test anxiety, which can lead to blanking under pressure, though strategies like writing down formulas and using structured checklists are helping. In math and chemistry, minor errors from rushing (such as sign or unit mistakes) can occur, and continued emphasis on slowing down and checking work will improve consistency. Time management and pacing on larger assignments are also areas where more structured routines will be beneficial._x000a__x000a_Looking ahead to junior year, I recommend maintaining 1â€“2 tutoring sessions per week over the summer to reinforce foundational skills, preview upcoming material, and build strong academic habits. This is also an ideal time to begin SAT preparation while there are fewer academic and extracurricular demands, allowing Delilah to build confidence and skills at a steady, low-pressure pace._x000a__x000a_Best,_x000a_Val_x000a__x000a_Valdenis I._x000a_valdenis.iancu@revolutionprep.com_x000a_+19519225319"/>
    <n v="3"/>
  </r>
  <r>
    <n v="11015478"/>
    <d v="2026-04-02T00:00:00"/>
    <x v="124"/>
    <s v="Team Plamondon"/>
    <n v="52446"/>
    <s v="Avery Charney"/>
    <s v="Hi, team Avery!_x000a__x000a_Iâ€™m happy to share that Avery has shown strong progress across our sessions, with particularly high engagement and consistent follow-through. Avery reliably completes assignments during our time together, often finishing work that had stalled in class, and has demonstrated excellent mastery in science and creative subjectsâ€”including multiple 100% science test scores and high-quality project work such as research writing, lab simulations, and artwork. Avery also picks up new concepts quickly with brief guidance, especially in algebra, chemistry, and geometry._x000a__x000a_A major strength is Averyâ€™s creativity and motivation. Long-term projects like comics, cosplay preparation, and portfolio work have been completed with impressive detail and care, and their artwork has even been selected for shows. When prepared, Avery performs well on tests and presentations, showing clear improvement after targeted review. Theyâ€™ve also demonstrated resilience and independence, especially when navigating challenges like group projects where others may not contribute fully._x000a__x000a_Areas for growth include improving test-day accuracy, as occasional careless errors (such as arithmetic or unit mistakes) can impact scores. Time management on larger, multi-part assignments can also be strengthened to avoid last-minute work. Additionally, periods of fatigue, illness, or stress sometimes affect focus, though shorter, structured work blocks have been effective in maintaining productivity. Building simple routines for presentations and tests, along with backup plans for occasional tech issues, will further support consistency._x000a__x000a_Overall, Avery is a capable and motivated student who thrives with structured guidance and creative, hands-on learning. Looking ahead, I recommend continuing 1â€“2 sessions per week over the summer to reinforce core skills, support ongoing projects, and build stronger pacing habits. This is also a great time to begin early preparation for high school in a low-pressure setting, helping Avery build confidence and readiness so she can start the fall semester strong._x000a__x000a_Best,_x000a_Val_x000a__x000a_Valdenis I._x000a_valdenis.iancu@revolutionprep.com_x000a_+19519225319"/>
    <n v="3"/>
  </r>
  <r>
    <n v="11015488"/>
    <d v="2026-04-02T00:00:00"/>
    <x v="124"/>
    <s v="Team Plamondon"/>
    <n v="66764"/>
    <s v="Victoria Depenbrock"/>
    <s v="Hi, team Victoria!_x000a__x000a_Victoria continues to demonstrate strong academic performance and independence in her coursework. She is fully up to date with her assignments and recently earned a 100% on a math quiz, reflecting both accuracy and consistency. She manages her workload effectively and makes thoughtful decisions about her time, including proactively canceling sessions when additional support is not needed._x000a__x000a_With her acceptance to the University of Tampa, Victoria has shown a well-planned and academically grounded approach to her college journey. Her decision-making process reflected careful consideration of factors like class size, scholarship value, and overall academic fit. Her preference for smaller, more interactive learning environments aligns well with her strengths as a student and positions her for success in a setting that supports engagement and accountability._x000a__x000a_Looking ahead, an important next step will be refining her academic direction by identifying specific areas of interest or potential majors. This will allow her to take full advantage of opportunities such as honors courses, faculty-led projects, or research experiences once she begins college. Additionally, maintaining strong academic habits through the remainder of senior year will ensure she transitions smoothly into college-level expectations._x000a__x000a_Overall, Victoria is a capable, disciplined, and strategic student who has set herself up well for success at the University of Tampa. With continued focus on aligning her academic interests to future opportunities, she is in an excellent position to thrive in her next chapter._x000a__x000a_Best,_x000a_Val_x000a__x000a__x000a_Valdenis I._x000a_valdenis.iancu@revolutionprep.com_x000a_+19519225319"/>
    <n v="1"/>
  </r>
  <r>
    <n v="11015492"/>
    <d v="2026-04-02T00:00:00"/>
    <x v="124"/>
    <s v="Team Plamondon"/>
    <n v="89375"/>
    <s v="Sheila Savage"/>
    <s v="Hi, team Sheila!_x000a__x000a_Iâ€™m pleased to share that Sheila has made clear and meaningful progress in her sessions, particularly in test strategy, grammar, and algebraic problem solving. She now applies a reliable clause-identification routine in SAT-style grammarâ€”crossing out unnecessary information, identifying the subject and verb, and using that structure to correctly resolve punctuation and sentence errors. She has also developed a more systematic approach to â€œConventions of Standard Englishâ€ questions, recognizing patterns in answer choices and applying rule-based strategies with confidence. In math, Sheila has strengthened her understanding of quadratics and nonlinear constant problems, using step-by-step methods to solve more complex questions accurately._x000a__x000a_A major strength is her responsiveness to structured strategies. When given clear, repeatable steps, Sheila applies them effectively and shows immediate improvement. She has also demonstrated strong awareness of her mistakes and understands the value of analyzing errors right after completing practice testsâ€”an important habit that supports long-term growth._x000a__x000a_Areas for continued growth include reinforcing exponent rules and ensuring consistent calculator settings, especially when working with trigonometry or radian-based problems. Additionally, while Sheila recognizes the importance of maintaining an error log, consistently completing it will be key to turning short-term corrections into lasting improvement. Continued practice with careful reading under timed conditionsâ€”particularly for longer grammar questionsâ€”and more repetition with multi-step substitution problems in math will help improve both speed and accuracy._x000a__x000a_Overall, Sheila is making an important transition from relying on instinct to using structured, repeatable strategies across subjects. To maintain this momentum, I recommend continuing with **1â€“2 tutoring sessions per week over the summer**, focusing on targeted SAT preparation, timed practice, and reinforcing core math concepts. This consistent practice will help solidify her recent gains and build confidence heading into the next academic year._x000a__x000a_Best,_x000a_Val_x000a__x000a__x000a_Valdenis I._x000a_valdenis.iancu@revolutionprep.com_x000a_+19519225319"/>
    <n v="3"/>
  </r>
  <r>
    <n v="11015493"/>
    <d v="2026-04-02T00:00:00"/>
    <x v="44"/>
    <s v="Team Cross"/>
    <n v="102288"/>
    <s v="Felicity North"/>
    <s v="Dear Colin,_x000a__x000a_I'm excited to reach out to celebrate Felicity's amazing progress from the past several weeks. Felicity has been working diligently and, as a result, shared that she achieved her highest grade yet on a math test this semester! I was thrilled to hear this when she told me!_x000a__x000a_While it is great to celebrate this achievement, we also know that there is still work to do to strive towards her overall goal of maintaining a B average or better in her math class. I am looking forward to continuing work with Felicity towards further improvements. We have even started working ahead on some material for the upcoming unit so that she is prepared coming back from spring break to stay on top of the content!_x000a__x000a_As always, please let me know if you have any questions about our work together. I'm happy to schedule a time to talk by phone if you'd like. I am always available to support Felicity in her continued academic success!_x000a__x000a_Best Regards,_x000a__x000a_Annie S._x000a_annie.sylvester@revolutionprep.com_x000a_+12522298770"/>
    <n v="1"/>
  </r>
  <r>
    <n v="11015496"/>
    <d v="2026-04-02T00:00:00"/>
    <x v="124"/>
    <s v="Team Plamondon"/>
    <n v="102199"/>
    <s v="Ethan Feng"/>
    <s v="Hi, team Ethan!_x000a__x000a_Ethan has shown strong, test-focused progress in SAT Reading &amp;amp; Writing, with clear adoption of effective strategies and a well-defined goal. He is working toward a 1500 composite score, with a focused target of 720+ in Reading &amp;amp; Writing, which has helped guide his preparation. He consistently applies key strategies such as reading the question first to establish purpose and analyzing answer choices to identify the tested grammar rule before reviewing the sentence. These approaches have improved both his accuracy and efficiency, and he demonstrates a solid understanding of how to prioritize question types to maximize points._x000a__x000a_A major strength is Ethanâ€™s ability to follow structured strategies and translate them into immediate gains. When he adheres to a clear processâ€”such as prioritizing vocabulary and grammar questions firstâ€”his performance improves noticeably._x000a__x000a_Areas for continued growth include building endurance and pacing under full, timed conditions. While his strategies are effective in shorter practice sets, regular full-section timing will help ensure they hold under pressure. Additional focus on command-of-evidence and data interpretation questions will strengthen his ability to connect claims with supporting information, especially in more complex passages. Expanding vocabulary-in-context skills and continuing to simulate real testing conditions will also help reinforce consistency. Ensuring full comfort with his digital tools will minimize any potential disruptions during practice._x000a__x000a_Overall, Ethan is making excellent progress and has a strong foundation for continued improvement. To maintain this trajectory, I recommend continuing with 1â€“2 tutoring sessions per week over the summer, with an emphasis on full-length timed practice, targeted skill refinement, and test simulation. This consistent approach will help him build the speed, accuracy, and confidence needed to reach his SAT goals._x000a__x000a_Best,_x000a_Val_x000a__x000a__x000a_Valdenis I._x000a_valdenis.iancu@revolutionprep.com_x000a_+19519225319"/>
    <n v="3"/>
  </r>
  <r>
    <n v="11015497"/>
    <d v="2026-04-02T00:00:00"/>
    <x v="55"/>
    <s v="Team Plamondon"/>
    <n v="85026"/>
    <s v="Dashiell Carola"/>
    <s v="Hi Dashiell and Trang,_x000a__x000a_I hope you are having a great spring. It was great working with Dashiell this week, and it was wonderful to meet them and begin working together on SHSAT preparation. I have included a short video that I would like you to watch. The video covers some key highlights from our session this week as well as the assigned homework._x000a__x000a_session video: https://revolutionprep.zoom.us/rec/play/RWMy18B1zrThcqGpKP5rQBf4UMj2l1idqE-vSj4GknqZIWeC22_Dtxtheezc39-20sZ2z-eb398ecujo.mqOiB1zV_6EFcSZb_x000a__x000a_This first session focused on introducing Dashiell to the SHSAT format and expectations, with an emphasis on the English Language Arts section. We reviewed how the test is structured, how students can navigate between sections, and how to use the digital testing tools effectively. Dashiell practiced core reading comprehension strategies using official SHSAT materials, including identifying the question type, coming up with an answer before reviewing choices, and eliminating incorrect answers with clear reasoning. They also practiced active reading skills such as highlighting key details and using context to interpret vocabulary._x000a__x000a_Dashiell demonstrated strong engagement while learning how to justify answer choices rather than guessing, which is an essential skill for improving consistency and confidence on standardized tests. We also discussed pacing, test anxiety, and how building familiarity with the testing platform will help them feel more prepared and in control on test day. The session helped establish a foundation for a structured study plan leading up to the October exam._x000a__x000a_The primary short-term goal is to complete a full-length SHSAT practice exam as a baseline assessment. This will allow us to identify strengths and areas that need focused attention. Dashiell can divide the exam across multiple days if needed, but each section should be timed accurately. In addition, I recommended daily practice of about 15 minutes using the sample questions available in the shared Google Drive to build consistency without overload._x000a__x000a_The overall goal is for Dashiell to earn the highest possible score on the SHSAT in order to be competitive for admission to their preferred music-focused specialized high schools. Based on this goal, I recommend continuing with one 60-minute session per week through the summer. As we move closer to the October test date, I recommend either adding a second 60-minute session per week or increasing sessions to 90 minutes. This will give us dedicated time to strengthen reading strategy application, build stamina, and address math content once we analyze the baseline test results._x000a__x000a_Please feel free to reach out if you have any questions or requests, or if there is anything else I can do to help. You can always contact me directly by text message or email.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Best regards,_x000a__x000a_Diana H._x000a_diana.hoyer@revolutionprep.com_x000a_+12106391241"/>
    <n v="5"/>
  </r>
  <r>
    <n v="11015501"/>
    <d v="2026-04-02T00:00:00"/>
    <x v="124"/>
    <s v="Team Plamondon"/>
    <n v="99179"/>
    <s v="Lucas Griffith"/>
    <s v="Hi, team Luke!_x000a__x000a_Luke continues to demonstrate strong foundational skills in math and growing awareness of effective test strategies. He consistently solves problems in algebra, geometry, and trigonometry accurately when he applies standard methods with care. A major recent improvement has been his shift toward identifying and correcting errors, rather than relearning content. By focusing on diagnosing mistakesâ€”such as misreading questions or minor calculation slipsâ€”he has already seen measurable gains in practice performance._x000a__x000a_One of Lukeâ€™s key strengths is his use of structured problem-solving strategies. He effectively breaks down complex problems by drawing diagrams, listing known values, isolating variables, and testing points when appropriate. He also shows solid pacing under timed conditions and is capable of completing more difficult sections within target time. His adoption of test-readiness habits, such as using scratch paper deliberately and maintaining an error log, has further strengthened his ability to catch and correct mistakes._x000a__x000a_Areas for continued growth center primarily on minimizing careless errors. Luke sometimes misreads what a problem is asking (for example, solving for the wrong expression) or makes small notation mistakes involving signs and parentheses, which can lead to larger errors. Reinforcing the habit of clearly writing the target variable, showing intermediate steps, and double-checking key details will help improve consistency. Continuing to build stamina through full-length, timed practice will also ensure he maintains accuracy across an entire test, especially after mentally demanding sections._x000a__x000a_Overall, Luke is in a strong position to continue improving through process-driven refinement rather than new content learning. To maintain momentum and solidify these gains, I recommend **1â€“2 tutoring sessions per week over the summer**, focusing on timed practice, error-log review, and reinforcing careful procedural habits. This will help him build greater confidence and consistency in math problem-solving._x000a__x000a_Best,_x000a_Val_x000a__x000a__x000a_Valdenis I._x000a_valdenis.iancu@revolutionprep.com_x000a_+19519225319"/>
    <n v="3"/>
  </r>
  <r>
    <n v="11015503"/>
    <d v="2026-04-02T00:00:00"/>
    <x v="125"/>
    <s v="Team Plamondon"/>
    <n v="98305"/>
    <s v="Luke Evanson"/>
    <s v="Dear Robin,_x000a__x000a_I wanted to share an update on Luke's SAT preparation as we approach his May test date. Working with Luke has been truly rewarding, and, actually, he has to be one of my favorite students in general. :) Luke is so intelligent and funny, and his dedication is excellent. I'm looking forward to seeing his final score. _x000a__x000a_Earlier this year, when Luke completed Practice Test 11SD on the 17th of Feb, he had strong results immediately 670 Reading/Writing and 710 Math, for a total of 1380. But what was even more encouraging was that his math errors were almost entirely &quot;operator errors&quot;â€”misreading graphs, calculation mistakes, and not utilizing DESMOS when availableâ€”rather than content knowledge gaps. This meant a perfect or near-perfect math score was absolutely within reach with some strategic work and practice._x000a_Therefore we set out to spend our following session times working on the issues that the use of strategy and practice could address. _x000a_First off, we went over the MAPS strategy, this is a structured approach to math problems that would assure Luke slow down, assess logically and make the best use of his tools - like DESMOS. The M in MAPS is Mark: Reminding the student to start a math problem by first pausing to analyze the given information before solving and noting what they have and don't. The A is Approach, which reminds students to not only consider the correct equations to use for the problem, and what details they already know about the equation/math type, but to actively ask themselves whether DESMOS can simplify solving the problem. P is Plan-for having the student think before they choose the first step, and, finally, S is (of course) Solve. But in Luke's case M and A are his priorities._x000a_Then we moved to address Luke's Reading and English section issues. The most prominent issues Luke has are in Words in Context (3 errors), Text Evidence (2 errors), Text Purpose/Structure (2 errors), with a couple of other questions of random selections. _x000a_I started by going over the Reading &amp;amp; Writing Strategy frameworks we use for all questions on those modules.: iCARE- a process for comprehension questions (main idea, words in context) and TRAP a process for grammar and punctuation questions. I then taught him the specific techniques for using these processes for each of the different challenging question types, including rhetorical synthesis, distinguishing main purpose from main idea, pre-phrasing transitions, and analyzing charts/graphs relevant to passage hypotheses. Once we'd covered the broad use of these strategies we zoomed in to begin intensive work on his problem areas on the test. _x000a_As of today, we've just finished working on Words in Context. At their heart, words in context questions are just vocabulary questions. Therefore, we've been working intensively on vocabulary building through Latin and Greek roots, prefixes, and suffixesâ€”what I call &quot;vocabulary arithmetic.&quot; This approach helps students decipher unfamiliar words logically rather than relying solely on memorization. _x000a_Luke has been doing beautifully with this method and showing real improvement. He has consistently gotten more accurate at answering this question type, and has completed both the beginning and mid level packets of the words in context exercises with strength. He is now going on the advanced level. I am hoping to see further evidence of this development from the practice SAT I assigned for homeowrk- BlueBook 11._x000a__x000a_In our coming sessions we plan on finishing up by addressing Luke's issues with  text structure/purpose and text evidence questions by drilling the application of the iCARE framework and it's specific application styles used in the cases of those two question types._x000a__x000a_As I said, I've assigned Luke a practice test (with specific reminders to apply his strategiesâ€”particularly MAPS for math and our vocabulary techniques for reading written on the homework document!). This will test his use of the application of the strategies he's learned and see if we need to address anything that was not revealed in the last practice test. That said, and with Luke's test coming up, I recommend we continue meeting once a week for one hour per week through until test day. This schedule will ensure we maintain momentum, reinforce strategies, and address any final gaps the new practice test reveals. _x000a__x000a_Given Luke's intelligence and dedication, I'm confident he's on track for a score that truly reflects his abilities._x000a__x000a_If you'd like to discuss Luke's progress in more detail or have any questions about our approach, I'm happy to schedule a Zoom or phone call at your convenience. Please feel free to reach out._x000a__x000a_My best regards to you all, _x000a__x000a_Kristen Luigart, M.Ed., M.A._x000a__x000a_kristen.luigart@revolutionprep.com_x000a_+13018205071"/>
    <n v="4"/>
  </r>
  <r>
    <n v="11015506"/>
    <d v="2026-04-02T00:00:00"/>
    <x v="55"/>
    <s v="Team Plamondon"/>
    <n v="90613"/>
    <s v="Nicolette Attia"/>
    <s v="Hi Nicolette and Kate,_x000a__x000a_I hope you are having a great spring. It was great working with Alexa and Nicolette this week. I have included a short video that I would like you to watch. The video covers some key highlights from our session this week and reviews the homework._x000a__x000a_video link: https://revolutionprep.zoom.us/rec/play/lE-jA5u_yrKH496_tHoghPQ-pFbNkZNDNvjLub9UeAc84TFaJqg4lwIgglGKBGFqnWR6brDTEREhV2-f.-MfnSoi60DNGaanD_x000a__x000a_Over the past several weeks, I have seen clear progress in how they approach both SAT questions and Algebra II concepts. They have improved their ability to identify question types, slow down and read carefully, and explain why an answer is correct or incorrect rather than relying on instinct alone. Their most recent SAT practice exam score of 1270 represents a 70â€‘point improvement, which reflects stronger strategy application and better accuracy across sections. They are also showing increased consistency when working through multiâ€‘step math problems, particularly with percentages, proportions, and linear equations._x000a__x000a_During our most recent session, we focused on reviewing SAT Practice Test 7 and introduced a structured error log process. They learned how to analyze mistakes by identifying the question type, pinpointing what went wrong, and writing a clear strategy for avoiding the same error in the future. We practiced reading comprehension purpose questions, rate of change problems where average rate of change represents slope, and multiâ€‘step percentage word problems that require careful attention to what is being taxed or discounted. On the math side, they practiced using Desmos appropriately for slope and linear regression and reinforced the habit of breaking complex problems into smaller, manageable steps._x000a__x000a_Our current shortâ€‘term goals are for Alexa and Nicolette to complete their error logs consistently, spending 15 to 20 minutes per day reviewing missed questions, and to maintain strong performance in Algebra II. The overall goals are for both students to maintain an A in Algebra II and to reach a 1400 on the SAT in November. Based on their progress and these goals, I recommend continuing with two 60â€‘minute tutoring sessions per week.This velocity will give us the time needed to reinforce strategy use, address recurring error patterns, and build consistency leading up to the November test._x000a__x000a_Please let me know if you have any questions or if you would like to discuss adjustments to this plan. I am happy to schedule a phone call if that would be helpful. I look forward to continuing to support Alexa and Nicolette as they work toward their academic and testing goals._x000a__x000a_Feel free to reach out if you have any questions or requests, or if there is anything else I can do to help. You can always contact me directly by text message or eâ€‘mail.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Best regards,_x000a__x000a_Diana H._x000a_diana.hoyer@revolutionprep.com_x000a_+12106391241"/>
    <n v="5"/>
  </r>
  <r>
    <n v="11015522"/>
    <d v="2026-04-02T00:00:00"/>
    <x v="62"/>
    <s v="Team Haase-Alvey"/>
    <n v="79933"/>
    <s v="DIYA Anand"/>
    <s v="Hello Vidhya,_x000a__x000a_I was glad that were able to connect about setting up a meeting prior to Diya's test on the various formulas for concentration. It is one of the trickier units to figure out and being able to talk through the differences helps a lot. And it looks like you got the missing hours from Backup Care to show up, since I can see them now._x000a__x000a_Diya earned a 100% on her most recent Chemistry test, which was on stoichiometry. That is what we'd worked on in our previous meeting a month ago. What she is doing is working for her, and she should continue that._x000a__x000a_Going forward, we'll plan to work on upcoming units relate to solubility rules and how they help to predict chemical reactions, and gas laws relating pressure, volume and temperature. We've been so far looking at the basic concepts, then working through the hardest problems of each type, and then having Diya work on the rest on her own. If we can get further ahead of the next test, that might be ideal since I don't always have an available spot. As mentioned, though, Diya is consistently scoring very well and should have a say in the amount of help she feels she needs since she's on top of the class right now._x000a__x000a_My recommendation is that we continue to aim for one sixty minute session at least every two weeks to ensure that when challenging topics come up she has a chance to work out the details with some help._x000a__x000a_Joyraj D._x000a_joyraj.d'souza@revolutionprep.com_x000a_+15174024183"/>
    <n v="3"/>
  </r>
  <r>
    <n v="11015531"/>
    <d v="2026-04-02T00:00:00"/>
    <x v="57"/>
    <s v="Team Haase-Alvey"/>
    <n v="83357"/>
    <s v="Lucy Cloud"/>
    <s v="Dear Jenny, _x000a__x000a_I hope you are having a great spring season. Itâ€™s been great working with you and Lucy over the past couple of months. I wanted to touch base to share some of the progress weâ€™ve made so far and share my thoughts on the plan moving forward._x000a__x000a_I have seen improvements in Lucyâ€™s understanding of inequalities, her ability to work through problems step-by-step, and her awareness of how negative and positive values impact solutions. We have been focusing on â€œworking backwardsâ€ to check her answers and strengthen her problem-solving approach, which has helped build her confidence. In Spanish, Lucy has made progress in improving sentence structure, correcting her responses, and engaging in conversational practice. She has shown consistent effort in applying feedback and participating in both subjects during our sessions. This improvement has been evident in her willingness to try, her increased accuracy, and her growing comfort with both math and Spanish concepts._x000a__x000a_Since Lucy is making steady progress, I recommend continuing with one 60-minute session per week to maintain consistency and continue building her skills in both subjects. This schedule will allow us to reinforce foundational concepts while continuing to improve her confidence and accuracy._x000a__x000a_Our current short-term goals for Lucy include strengthening her understanding of inequalities, improving accuracy with positive and negative numbers, and continuing to build her confidence in solving math problems. In Spanish, our goals include refining sentence structure, improving response accuracy, and developing stronger conversational skills. The overall goal remains building a solid foundation in both math and Spanish while increasing her confidence in applying what she learns. _x000a__x000a_Please let me know if you have any questions or if there are any adjustments you would like to make to our plan. Iâ€™m happy to schedule a time to talk by phone if that would be helpful. I look forward to supporting Lucy in her continued academic journey._x000a__x000a_Best regards,_x000a__x000a_Alexandra B._x000a_alexandra.berrios@revolutionprep.com_x000a_+18138021204"/>
    <n v="4"/>
  </r>
  <r>
    <n v="11015534"/>
    <d v="2026-04-02T00:00:00"/>
    <x v="57"/>
    <s v="Team Haase-Alvey"/>
    <n v="101008"/>
    <s v="Ila Paz"/>
    <s v="Dear Helen, _x000a__x000a_I hope you are having a great spring season. Itâ€™s been great working with you and Ila over the past couple of months. I wanted to touch base to share some of the progress weâ€™ve made so far and share my thoughts on the plan moving forward._x000a__x000a_I have seen significant improvements in Ilaâ€™s executive functioning skills, particularly in organization, time management, and task planning. She has done an excellent job applying the strategies weâ€™ve discussed to both her academic responsibilities and daily routines. Ila has begun breaking down her week into more manageable tasks, creating structured agendas, and utilizing a digital planner through Notion to stay organized. Additionally, during our sessions, we have focused on assignment completion and providing math support when needed to help ensure that any remaining or pending assignments are completed. She has shown consistent progress in implementing these strategies, and this improvement has been evident in her increased organization, ability to prioritize tasks, and follow-through with assignments._x000a__x000a_Based on Ilaâ€™s goals, I recommend increasing our sessions to two 60-minute sessions per week through the remainder of the school year. This will allow us to continue strengthening her executive functioning skills while ensuring she has consistent support with organization, planning, and completing academic responsibilities._x000a__x000a_Our current short-term goals for Ila include continuing to refine her planning systems, strengthening her consistency with using her digital planner and weekly task breakdowns, and supporting her with assignment completion and academic accountability. The overall goal remains building strong executive functioning habits that will support her independence and long-term academic success. _x000a__x000a_Please let me know if you have any questions or if there are any adjustments you would like to make to our plan. Iâ€™m happy to schedule a time to talk by phone if that would be helpful. I look forward to supporting Ila in her continued academic journey._x000a__x000a_Best regards,_x000a__x000a_Alexandra B._x000a_alexandra.berrios@revolutionprep.com_x000a_+18138021204"/>
    <n v="4"/>
  </r>
  <r>
    <n v="11015572"/>
    <d v="2026-04-02T00:00:00"/>
    <x v="61"/>
    <s v="Team Cross"/>
    <n v="81207"/>
    <s v="Savannah Holder"/>
    <s v="Hi Dian,_x000a__x000a_I hope youâ€™re having a great day. It has been wonderful working with Savannah, and I wanted to share an update on the progress sheâ€™s been making and my thoughts on our plan moving forward._x000a__x000a_Recently, Savannah has been strengthening her understanding of parallel lines and transversals, including identifying angle relationships and applying them to solve problems. Weâ€™ve also been focusing on percent concepts, including applying the percent formula, working through percent change and consecutive percent change, and using structured problem-solving strategies to approach multi-step problems from her school assignments._x000a__x000a_In addition, we have worked on a range of geometry and algebra topics, including finding the area, volume, and surface area of various shapes, as well as area calculations involving polygons and triangles. Savannah has also been engaging in mixed review of coordinate plane concepts and solving equations to reinforce her overall mathematical fluency._x000a__x000a_I recommend continuing with 60 minutes of session time per week so we can keep reviewing concepts, strengthening her foundations, and supporting her current classwork._x000a__x000a_Our short-term goals for Savannah include continuing to build accuracy and confidence with area calculations involving polygons and triangles. Our overall goal remains to solidify her foundational math skills and build confidence for her current and future math classes._x000a__x000a_Please let me know if you have any questions or if youâ€™d like to make any adjustments to our plan. Iâ€™m happy to schedule a phone call if that would be helpful. I look forward to continuing to support Savannah in her academic journey._x000a__x000a_Warm regards,_x000a_Casey Y._x000a_casey.young@revolutionprep.com_x000a_+1 (727) 251-2559"/>
    <n v="3"/>
  </r>
  <r>
    <n v="11015573"/>
    <d v="2026-04-02T00:00:00"/>
    <x v="61"/>
    <s v="Team Cross"/>
    <n v="94825"/>
    <s v="Sierra Obert"/>
    <s v="Dear Stephanie,_x000a__x000a_I hope you are having a great day. It has been wonderful working with Sierra, and I wanted to share an update on the progress sheâ€™s been making and our plan moving forward._x000a__x000a_Recently, Sierra has been continuing to build her skills across all sections of the SAT. In reading, we have been using the iCARE strategy to approach passages and questions more systematically. In writing, she has been consistently applying the TRAP strategy while also working to identify patterns in her errors from previous Bluebook practice tests. We have been focusing on strengthening her understanding of grammar rules, including punctuation and sentence structure, and beginning to apply these rules more independently._x000a__x000a_In math, Sierra has been making progress with linear equations, particularly in slope-intercept form. We have practiced using the slope formula across different types of SAT problems, as well as graphing and solving equations using Desmos. She has also been building fluency with key algebra skills, including working with fractions by finding the lowest common denominator and applying the Keep Change Flip method to divide fractions. Additionally, we have incorporated TI-84 calculator skills and mixed-topic practice through OnePrep to reinforce her overall problem-solving ability and ability to spot problems that can be solved faster with Desmos._x000a__x000a_Our short-term goals for Sierra include continuing to improve her grammar accuracy by generating her own sentences with correct punctuation and strengthening her ability to recognize and correct recurring error patterns. We are also focusing on increasing her confidence and efficiency with Algebra and SAT math problem-solving strategies. The overall goal remains to raise Sierraâ€™s SAT score to 1300 or higher._x000a__x000a_I recommend we continue with our current velocity of 60 minutes per week to support her SAT preparation._x000a__x000a_Please let me know if you have any questions or if there are any adjustments you would like to make to our plan. I am happy to schedule a phone call if that would be helpful. I look forward to continuing to support Sierra in her academic journey._x000a__x000a_Warm regards,_x000a_Casey Y._x000a_casey.young@revolutionprep.com_x000a_+1 (727) 251-2559"/>
    <n v="3"/>
  </r>
  <r>
    <n v="11015576"/>
    <d v="2026-04-02T00:00:00"/>
    <x v="61"/>
    <s v="Team Cross"/>
    <n v="96239"/>
    <s v="Allison Kim"/>
    <s v="Dear Michelle,_x000a__x000a_I hope you are having a great day. It has been wonderful working with Allison, and I wanted to share a brief overview of her progress along with my thoughts on our plan moving forward._x000a__x000a_Recently, Allison has continued focusing on fraction-based word problems, including multiplying fractions by whole numbers, comparing fractions, and solving multi-step problems involving addition, subtraction, and multiplication of fractions. We have also worked on converting between improper fractions and mixed numbers, as well as reducing fractions to lowest terms._x000a__x000a_A key focus in our sessions has been helping Allison identify the most important information in word problems, especially when there is redundant or distracting detail. She has been making solid progress in this area and is becoming more confident in breaking down multi-step problems. We have also been using visual strategies, such as highlighting the question, underlining the necessary information, and drawing diagrams, to support her understanding and help her make sense of fraction concepts more concretely._x000a__x000a_In our most recent session, Allison spent a few minutes completing a short skills assessment. From this, I identified a few areas where additional practice will be beneficial, including plotting decimals on number lines and rounding. She would also benefit from continued practice in simplifying fractions and further strengthening her ability to consistently distinguish between essential and extraneous information in word problems._x000a__x000a_I recommend continuing at our current pace of 60 minutes per week so we can keep building these skills. Our short-term goals include improving accuracy and efficiency with plotting decimals, rounding, fraction and mixed-operation word problems. Our overall goal remains to support Allison in developing strong, flexible problem-solving skills while honoring the strategies that help her learn best._x000a__x000a_Please feel free to reach out if you have any questions or would like to discuss Allisonâ€™s progress further. I am always happy to connect by phone if that would be helpful. I look forward to continuing to support Allisonâ€™s learning._x000a__x000a_Warm regards,_x000a_Casey Y._x000a_casey.young@revolutionprep.com_x000a_+17272512559"/>
    <n v="3"/>
  </r>
  <r>
    <n v="11015586"/>
    <d v="2026-04-03T00:00:00"/>
    <x v="41"/>
    <s v="Team St. Marie"/>
    <n v="103196"/>
    <s v="Sebastian Trumbore"/>
    <s v="Hi Jessica,_x000a__x000a_I wanted to share a quick update after my two trial sessions with Sebastian these past two weeks._x000a__x000a_During our time together, we focused primarily on the English section, with a small amount of discussion around reading strategy as well. Sebastian had identified punctuation, grammar, and some of the analysis based questions as his main areas for improvement, so we spent time working through those in detail. We reviewed key grammar concepts, including verb usage and structure based questions, and worked on understanding not just the correct answers, but why those answers are correct. This will be important for building consistency in that section._x000a__x000a_Sebastian also mentioned that he had been working independently on his pacing and timing over the past week, and he shared that he felt more comfortable with that during our most recent session, which is a great sign. His overall goal is to reach at least a 33, ideally a 34, and based on what Iâ€™ve seen, he absolutely has the potential to reach that level. In sections like math, reading, and science, his ability is already quite strong, and much of the remaining work there will come down to managing test day nerves and maintaining consistency. English is currently the most variable section for him, so continuing to reinforce grammar rules and building confidence there will be key._x000a__x000a_My recommendation would be to wait for his upcoming test results and then decide on next steps. If he chooses to take the ACT or SAT again, I would suggest beginning preparation about one to two months ahead of the next test date, meeting once per week. This approach would allow us to focus more deeply on his specific areas of need while also reinforcing overall test strategy and consistency. I would also be happy to support him with academic subjects or college essay preparation if that becomes helpful._x000a__x000a_Sebastian was very friendly and easy to work with throughout both sessions. He was engaged, cooperative, and picked up on the material quickly. He adapted well to the tutoring style, and I really enjoyed working with him._x000a__x000a_Please feel free to reach out if you have any questions._x000a__x000a_Tim Schlotzhauer"/>
    <n v="3"/>
  </r>
  <r>
    <n v="11015587"/>
    <d v="2026-04-03T00:00:00"/>
    <x v="41"/>
    <s v="Team St. Marie"/>
    <n v="93083"/>
    <s v="Rowan Hussain"/>
    <s v="Hi Rizwan and Kathy,_x000a__x000a_I wanted to share an update on Rowanâ€™s progress since our last check in._x000a__x000a_After a longer break through most of February, we resumed sessions in early March and met four out of the five weeks leading up to his recent test. I was very pleased to see that he was able to achieve or tie a personal best in every section on the February ACT. He felt very positive about that performance, and it was great to see his confidence reflect the work he has been putting in!_x000a__x000a_Over the past few weeks, we have shifted our focus toward a mix of the SAT and ACT. Rowan has adapted well to the SAT format, especially with the differences in tools and structure compared to the ACT. One of the biggest adjustments is the use of the online calculator tools, and he picked that up very quickly, which is a great sign. Since the core skills between the two tests overlap heavily, I am optimistic that he can achieve a comparable or even stronger result on the SAT._x000a__x000a_He set a goal of scoring a 1300 or higher on the SAT, and based on his current trajectory, I believe he has a strong chance to reach into the mid to high 1300s or beyond if everything comes together on test day. He is also planning to take another ACT, where I think he is in a great position to either improve on or match his previous best score._x000a__x000a_My recommendation is to wait for the results of these upcoming tests and then decide on next steps. If he chooses to test again, I would recommend resuming preparation about one to two months in advance at a pace of one session per week for one hour. I would also be happy to support him with academic subjects such as math or college essay writing if that becomes helpful at any point._x000a__x000a_Rowan has been a great student to work with. He is very friendly, engaged, and adapts well to the tutoring process. He has picked up strategies quickly and brings a positive attitude to each session, which has made our time together both productive and enjoyable._x000a__x000a_Please feel free to reach out if you have any questions._x000a__x000a_Tim Schlotzhauer"/>
    <n v="3"/>
  </r>
  <r>
    <n v="11015588"/>
    <d v="2026-04-03T00:00:00"/>
    <x v="41"/>
    <s v="Team St. Marie"/>
    <n v="84199"/>
    <s v="Aidan Kress"/>
    <s v="Hi Joel,_x000a__x000a_I wanted to share an update on Aidanâ€™s progress as we continue working toward his upcoming SAT._x000a__x000a_Over the past few months, Aidan and I have continued to target some of his key growth areas across both sections, and he has made very nice progress. On his most recent practice test, he saw a significant increase in his reading and writing score to a 690 from a 550, and achieved a perfect math score, bringing his total to a 1490. While he did mention that he had seen this test before at some point, and that may have had some influence, I still believe this is a strong indicator of the progress he has made. It reflects the level he is capable of performing at when everything comes together._x000a__x000a_At this point, I am very confident that he has improved meaningfully since his last official test. The main focus now will be maintaining that momentum. We have a two week spring break, followed by only about a week and a half and three sessions before his SAT test date. Because of this, it is extremely important that he continues putting in consistent work over the break. Ideally, he should be doing SAT practice every two to three days and completing a full practice test before he returns so we can review and fine tune his approach during our final sessions._x000a__x000a_Looking ahead, Aidan currently has 16.5 hours remaining on his account, 13.5 of which are unscheduled. My recommendation would be to plan for a future test date as a backup or as an opportunity to push his score even higher, and continue meeting one to two times per week leading into that test. Alternatively, those hours could also be used for academic support as we approach the end of the school year, including finals and exams, as I would be happy to help him in any subject he needs. I usually meet 1x per week with those students._x000a__x000a_Aidan has been a great student to work with throughout this process. He is engaged, consistent during our sessions, and it has been very rewarding to see his growth, especially the jump from around a 1300 to near 1500 on his recent practice test. I am excited to see how he performs on his upcoming exam!_x000a__x000a_Please feel free to reach out if you have any questions._x000a__x000a_Tim Schlotzhauer"/>
    <n v="3"/>
  </r>
  <r>
    <n v="11015589"/>
    <d v="2026-04-03T00:00:00"/>
    <x v="41"/>
    <s v="Team St. Marie"/>
    <n v="97409"/>
    <s v="Avery Bowers"/>
    <s v="Hi Breigh,_x000a__x000a_I wanted to share an update on Averyâ€™s progress as we approach the final stretch before his AP Calculus BC exam._x000a__x000a_Since our last update in February, Avery and I have met for about four to five sessions, typically ahead of quizzes or tests. Over this time, he has really found a strong rhythm in the course. He finished the main class content about a month ago, and in recent weeks, his teacher has shifted to review tests and opportunities to improve on previous assessments. Avery has taken full advantage of this and I'm happy to say he has shown excellent improvement. He mentioned feeling very confident after several of these assessments, including doing very well on his polar test and earning a 95% on a previous integration techniques test last week. As a result, he is now sitting around a 95% average in the class, which was the goal he set early on. It has been great to see his dedication and effort as he worked towards achieving his goal._x000a__x000a_At this point, we are about one month out from the AP exam. While his class will continue reviewing material, this is a critical window to begin more focused AP exam preparation. I would recommend that we resume 1x per week sessions to work through AP style practice, including both free response questions and multiple choice sections, as well as test taking strategies specific to the exam. These sessions can also continue to support any remaining quizzes or class assessments. If his goal is to achieve a 5, starting this focused review now will be very important._x000a__x000a_Avery has been a pleasure to work with throughout our time together. He is very friendly, consistently comes prepared with material, and is highly responsive in communication, which has made our sessions efficient and productive. I am very happy to see the success he has achieved so far, and I would be happy to continue working with him to help him finish the year strong and perform well on the AP exam._x000a__x000a_Please let me know if you have any questions._x000a__x000a_Tim Schlotzhauer"/>
    <n v="3"/>
  </r>
  <r>
    <n v="11015590"/>
    <d v="2026-04-03T00:00:00"/>
    <x v="41"/>
    <s v="Team St. Marie"/>
    <n v="98423"/>
    <s v="Adelaide Lee"/>
    <s v="Hi Leighanne,_x000a__x000a_I wanted to share an update on Adelaideâ€™s progress as we begin preparing for the AP Computer Science Principles exam._x000a__x000a_We have now had two sessions together over the past two weeks, and it has been a great start. Early on, we spent time reviewing what to expect on the exam, as she mentioned her class has not yet fully transitioned into test preparation. We went over both the multiple choice portion and the written component so she has a clearer understanding of the structure and expectations. One area she identified as more challenging is the code focused questions, so we began working through those together in our most recent session._x000a__x000a_This exam tends to emphasize two main areas. The first is memorization of key concepts, as there are many terms and ideas that need to be recalled quickly and accurately. I recommended that she start building a running list of topics she needs to review, as those are best handled independently. The second major area is problem solving through code based questions, which we will continue to focus on during our sessions. She has already started improving in this area as we work through examples together._x000a__x000a_Looking ahead, we have a one week break, followed by a schedule of once per week sessions for 2 weeks, and then twice per week sessions in the final two weeks leading up to the AP exam. With the six sessions currently scheduled, my recommendation is to maintain this plan and consider adding an additional session during the weeks where we are only meeting once, if her schedule allows. This would give us more time to reinforce concepts and build confidence before the exam. I would also set a goal of aiming for a 4 or 5, which I believe is very achievable for her with consistent preparation._x000a__x000a_Adelaide has been a pleasure to work with so far. She is very friendly, engaged, and easy to work with, and she has approached the material with a great attitude. I am very happy to be working with her and supporting her through this process. I would also be happy to help her next year in AP Computer Science, as I have extensive experience both taking and teaching that course._x000a__x000a_Please feel free to reach out if you have any questions._x000a__x000a_Tim Schlotzhauer"/>
    <n v="2"/>
  </r>
  <r>
    <n v="11015611"/>
    <d v="2026-04-03T00:00:00"/>
    <x v="126"/>
    <s v="Team Cross"/>
    <n v="72784"/>
    <s v="Mason Nesslein"/>
    <s v="Hi Lori,_x000a__x000a_I am reaching out with a formal progress update for Mason. As a reminder, I try to send these roughly every six weeks to help keep families informed._x000a__x000a_Masonâ€™s third quarter grades ended very strong overall. He finished with four Bs, one A, and one D. A major highlight was his 87 in Physics, which is a big improvement from the 79s he earned in both of the first two quarters. That is a great step forward._x000a__x000a_His biggest challenge this quarter was Spanish. He struggled throughout the term, and the quarter final had a significant impact on his overall grade, bringing it down to a D. It also seems that his English Composition course is requiring more from him than the Speech course he took last semester, which accounts for the shift from two As to one A. I do think this is something he can improve in quarter four now that he has a clearer understanding of expectations._x000a__x000a_Quarter four is off to a very strong start in both Pre-Calc and Physics. He currently has high A grades in both classes and felt confident about the tests he took this week. Spanish, however, is still proving to be a challenge, so we will continue to monitor that closely. Unfortunately, this is not a subject I can help him with. _x000a__x000a_Over the past two weeks, we have also been able to dedicate more time to ACT preparation. We have reviewed strategies for English grammar as well as Reading Details questions. I assigned him some homework that I am hoping he can complete this weekend ahead of his upcoming official test next weekend. This will be Masonâ€™s first test with extended time accommodations, and I am very excited to see how that impacts his performance._x000a__x000a_Lastly, a quick note on logistics. I have scheduled his fall sessions to maintain the same structure as this semester, with three hours per week on the same days and times. We will plan his summer schedule once he has a clearer sense of his availability. He mentioned that he will be away for several weeks due to camp. Given that, I recommend continuing with three hours per week during the weeks he is available in order to maximize progress and offset the time he will be away._x000a__x000a_Please let me know if you have any questions or if you would like to discuss anything further._x000a__x000a_Kindly,_x000a_Kiersten G._x000a_kiersten.guetlein@revolutionprep.com_x000a_+15413576952"/>
    <n v="4"/>
  </r>
  <r>
    <n v="11015612"/>
    <d v="2026-04-03T00:00:00"/>
    <x v="127"/>
    <s v="Team Haase-Alvey"/>
    <n v="94261"/>
    <s v="Molly Murphy"/>
    <s v="Dear Molly and Amy,_x000a__x000a_I hope youâ€™re doing well. It is always such a pleasure working with Molly â€” she is a thoughtful, hardworking student, and our sessions together are truly enjoyable._x000a__x000a_Mollyâ€™s most recent scores have actually shown very nice improvement, which is wonderful to see and a reflection of the effort sheâ€™s been putting in during our sessions. At the same time, as an educator with more than 25 years of experience, I can clearly see that Mollyâ€™s potential is even higher, and there is still a meaningful opportunity to continue building on this progress._x000a__x000a_One of the challenges we are facing is that the ACT exam has recently changed, and unfortunately the changes have made preparation somewhat more difficult. At the moment, there are not yet many widely available materials that perfectly reflect the current difficulty and style of the exam. Because of this, it becomes especially important to work with every reliable preparation resource available, including some earlier materials, since many of the underlying question patterns remain very similar._x000a__x000a_What is currently limiting Mollyâ€™s progress is not ability, but the amount of independent practice time available. In our sessions, we focus on strategy, reasoning, and approaches to different types of questions, but one or two tutoring hours per week simply cannot replace the additional practice time that is necessary for continued score growth on an exam like the ACT._x000a__x000a_For meaningful progress, I strongly recommend that Molly begin dedicating at least 45 minutes per day to ACT practice. At this stage, we will start working from the most recent preparation book she has, which appears to be one of the better reflections of the current exam style, even though the ACT remains somewhat unpredictable during this transition period. Thorough preparation using all available materials is therefore extremely important._x000a__x000a_I also want to emphasize that Molly is a wonderful, serious, and capable student, and itâ€™s exciting to see her progress beginning to reflect her abilities. With a bit more consistency in independent practice, I truly believe we can continue to build on this upward trend._x000a__x000a_Because of this, I recommend that we increase our meeting frequency to three sessions per week, adding one additional session to our current schedule. This will allow us to increase the pace of preparation and focus more deeply on the types of questions that appear most frequently on the ACT â€” especially ACT Math, which will be a major focus leading up to the next test._x000a__x000a_Also, please note that we will be updating our tutoring rates on April 18, 2026. To help you get ahead and secure our current pricing for your future tutoring needs, I highly recommend connecting with your advisor (or follow link here: https://my.revolutionprep.com/s/sSONekmoqV) to purchase additional hours before the change takes place._x000a__x000a_I apologize for the length of this message, but I wanted to make sure I communicated everything clearly and thoughtfully!!_x000a__x000a_Please feel free to reach out by email anytime if you would like to discuss this further. I am fully committed to helping Molly continue this strong progress._x000a__x000a_Warmly,_x000a__x000a_Hannah E._x000a_hannah.ervitz@revolutionprep.com_x000a_+13236812911"/>
    <n v="5"/>
  </r>
  <r>
    <n v="11015613"/>
    <d v="2026-04-03T00:00:00"/>
    <x v="126"/>
    <s v="Team Cross"/>
    <n v="87654"/>
    <s v="Arya Ramanan"/>
    <s v="Hi Priya,_x000a__x000a_I am reaching out with a formal progress update for Arya. As a reminder, I try to send these roughly every six weeks to help keep families informed._x000a__x000a_Arya was unfortunately unable to take the March SAT as planned due to being sick. Since then, we have scheduled additional hours, and he is now planning to take the May exam._x000a__x000a_As a brief recap of our call from a few weeks ago, you had asked about Aryaâ€™s focus during sessions and whether I had noticed any signs of distraction. I want to reiterate that I have not seen any concerns in this area. Arya is consistently engaged in session. While there are times when he does not complete all of his homework, I have never sensed any lack of effort or motivation. It genuinely seems to be a matter of time constraints, and the quality of the work he does complete is excellent._x000a__x000a_In session, Arya takes his time to think through questions carefully. He does appear to process a bit more slowly, and I have wondered whether this is something he experiences in school as well. That said, I do not view this as a lack of focus. It seems to be his natural processing style, and he is thoughtful and deliberate in his work._x000a__x000a_Overall, his scores continue to trend positively. The only ongoing discrepancy is something I mentioned in my previous update, which is that his highest practice test scores tend to occur right before official exams, while his official scores fall somewhere between his typical practice tests and those peak practice scores. We have not had enough additional testing data since that last update to determine whether this pattern is changing._x000a__x000a_In terms of content, I am continuing to see strong growth in math. This past week, we covered several geometry topics, and his understanding in this area is clearly improving. Since geometry has been a consistent challenge for him, I expect this progress to positively impact his score._x000a__x000a_His reading comprehension is also improving, though at a slower pace. Moving forward, I am planning to adjust how we approach grammar to help improve his retention and application of the various rules he needs to know._x000a__x000a_At this time, my recommendation is to continue with two sessions per week at least through the May exam. We also discussed the possibility of preparing for a later test date. As I mentioned on our call, Arya is not currently showing signs of reaching a score ceiling. As long as he remains motivated, I encourage him to continue studying. If I ever feel that he is plateauing, I will communicate that very honestly with you._x000a__x000a_Please let me know if you have any questions or concerns. I am always happy to connect._x000a__x000a_Kindly,_x000a_Kiersten G._x000a_kiersten.guetlein@revolutionprep.com_x000a_+15413576952"/>
    <n v="3"/>
  </r>
  <r>
    <n v="11015615"/>
    <d v="2026-04-03T00:00:00"/>
    <x v="127"/>
    <s v="Team Haase-Alvey"/>
    <n v="90747"/>
    <s v="Adan Rivas"/>
    <s v="Dear Bernadette and Adan,_x000a__x000a_I hope youâ€™re doing well. Itâ€™s been great working with Adan and seeing the consistency and focus being brought into this round of MCAT preparation. And thank you for buying another package of hours -- Adan and I will schedule them promptly!!_x000a__x000a_Recently, weâ€™ve worked through some Physics and General Chemistry concepts, making sure the foundational ideas are clear and structured. Weâ€™ve also had several sessions focused on CARS, where we began building strategy and approach to passages and question types._x000a__x000a_Moving forward, our focus will shift into more specific CARS question types, helping Adan recognize patterns and approach each type with precision. On the science side, we will begin moving into the next level of content, alongside passage-based practice, so that content knowledge and application develop together â€” exactly as required on the MCAT._x000a__x000a_I recommend meeting three times per week leading up to the exam, as this frequency will allow us to build momentum, reinforce material consistently, and cover the full scope of whatâ€™s needed._x000a__x000a_I also recommend that Adan take a full-length practice exam (any AAMC exam is great, with the exception of AAMC 6, which is best saved for later in preparation). This will give us a clearer picture of current strengths and help guide our next steps more precisely._x000a__x000a_Please feel free to reach out anytime by email if youâ€™d like to connect. Iâ€™m very much looking forward to continuing this work together._x000a__x000a_Warmly,_x000a__x000a_Hannah E._x000a_hannah.ervitz@revolutionprep.com_x000a_+13236812911"/>
    <n v="3"/>
  </r>
  <r>
    <n v="11015616"/>
    <d v="2026-04-03T00:00:00"/>
    <x v="126"/>
    <s v="Team Cross"/>
    <n v="93708"/>
    <s v="Ethan Foster"/>
    <s v="Hi Chelsea,_x000a__x000a_I wanted to share a detailed update on Ethanâ€™s progress. As a reminder, we try to send these semi-regularly to ensure parents are well-informed on student programs._x000a__x000a_Ethan has been a bit of a trickier student to navigate, but there have been some really positive developments recently. He started with one session per week since he wasnâ€™t ready for a higher commitment, and now he has transitioned to two sessions per week, which is a great step in the right direction. He also recently met with a college counselor who reinforced the importance of SAT scores, and I do think that has helped shift his perspective in a positive way._x000a__x000a_Homework has still been a challenge at times. There have been instances where I assign multiple tasks and he only completes the first one. That said, I am seeing improvement in his completion rate. I am being intentional about how I approach this, as I believe a lot of the issue stems from confidence rather than effort. I am working to strike a balance between building him up and maintaining clear expectations, and I do think that approach is starting to pay off as his confidence slowly improves._x000a__x000a_In both reading and math, his biggest challenge is how he responds to difficulty. He tends to shy away from anything he perceives as challenging. There are times where I believe he avoids completing assignments simply because they feel hard, which leads to him shutting down. When this happens, I walk through the problems with him in session, show him that he is capable of doing the work, and reinforce the expectation that he should attempt the homework rather than avoid it._x000a__x000a_We have seen this strategy work very well with grammar. He initially avoided the work, but now he is completing it consistently and doing it well. His understanding of grammar rules has improved significantly in session. However, whenever a new concept is introduced, he still tends to default to saying it is difficult and hesitates to fully engage at first._x000a__x000a_We are currently seeing this pattern in reading. Over the past two weeks, he has not completed his reading homework to his full ability because he finds the passages very difficult. Vocabulary is a contributing factor, as it is a bit below grade level and impacts his comprehension. That said, we are focusing on strategies that allow him to make strong, educated choices even when he does not know every word. I am confident that as his confidence builds, his effort in reading will follow._x000a__x000a_The same pattern is present in math. He is now doing well with the content we covered in the beginning, but he struggles when new material is introduced and feels unfamiliar. Again, this comes back to confidence and willingness to engage with challenging work._x000a__x000a_I do want to set realistic expectations regarding score growth. While we are seeing many positive signs in terms of improved understanding and confidence, it is very possible that his score growth will be slower than average as we work through these foundational challenges. The progress we are making now is extremely important and will support long-term success, even if short-term score gains are gradual._x000a__x000a_At this time, I recommend continuing with two one-hour sessions per week, as this structure seems to be working very well for him._x000a__x000a_Please let me know if you have any questions or concerns. It has been a pleasure working with Ethan and watching him grow in both skill and confidence._x000a__x000a_Kindly,_x000a_Kiersten G._x000a_kiersten.guetlein@revolutionprep.com_x000a_+15413576952"/>
    <n v="3"/>
  </r>
  <r>
    <n v="11015619"/>
    <d v="2026-04-03T00:00:00"/>
    <x v="127"/>
    <s v="Team Haase-Alvey"/>
    <n v="94789"/>
    <s v="Lauren Biggs"/>
    <s v="Dear Lauren and Kim,_x000a__x000a_I hope youâ€™re doing well. It has been such a pleasure working with Lauren â€” she has been putting in thoughtful effort, especially as we approached her most recent SAT._x000a__x000a_Leading up to the exam, we worked through a wide range of question types, focusing on strengthening strategies and building confidence across sections. I truly hope that the March SAT went well for Lauren â€” I would love to hear how she felt about it, and it would be wonderful if youâ€™re able to share her scores, as that will help guide our next steps._x000a__x000a_Moving forward, we will focus on targeting areas of weakness identified from this exam, using those results to create a more refined and strategic study plan. This is often where we see the most meaningful score improvements._x000a__x000a_I recommend meeting twice per week leading up to the next SAT Lauren plans to take, as this increased consistency will help us build momentum and address key areas more efficiently. In addition, it would be very beneficial for Lauren to begin doing independent SAT practice on a daily basis, aiming for about 30â€“45 minutes per day using OnePrep questions. This will help her develop a stronger, more automatic approach to solving problems and reinforce the strategies we work on during sessions.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As always, please feel free to reach out by email anytime if youâ€™d like to connect. Iâ€™m very much looking forward to continuing to support Laurenâ€™s progress._x000a__x000a_Warmly,_x000a__x000a_Hannah E._x000a_hannah.ervitz@revolutionprep.com_x000a_+13236812911"/>
    <n v="4"/>
  </r>
  <r>
    <n v="11015624"/>
    <d v="2026-04-03T00:00:00"/>
    <x v="126"/>
    <s v="Team Cross"/>
    <n v="74709"/>
    <s v="Quincy Ayscue"/>
    <s v="Hi Jennifer,_x000a__x000a_I wanted to share an update on Quincy following the March SAT._x000a__x000a_He scored a 1440, which is slightly lower than his previous composite, but there is a big win here. He achieved a personal best in English. If we superscore this with his highest math score of 770, he is now sitting at a 1490, just 10 points shy of his goal. That is a great position to be in._x000a__x000a_I also want to highlight how consistent his English growth has been. Over the last few exams, he has improved by about 20 points each time. While that may feel incremental, it is actually very strong progress at this score range. Once students are in the 700s, even small gains become increasingly difficult, so this level of consistency is something to celebrate._x000a__x000a_He is planning to take the May exam and continue with SAT prep, which I fully support. At the start of our session this week, we discussed strategy moving forward. I explained that improving from a 720 to a 740 is generally more attainable than moving from a 770 to a 790 or beyond. The final stretch toward a perfect math score often comes down to small details and, at times, a bit of luck. One unfamiliar or tricky question can have a disproportionate impact._x000a__x000a_For that reason, I recommended continuing to prioritize English improvement. Quincy understood the trade-offs and made a thoughtful decision to focus on English in session while working on math independently. He also expressed interest in practicing exceptionally difficult math problems. Unfortunately, there is not a well-organized bank of â€œextra extra hardâ€ questions. Most resources, including official College Board materials, are categorized as easy, medium, and hard. Finding questions beyond that level typically requires sorting through many hard problems to identify a small number of especially challenging ones._x000a__x000a_I showed Quincy how he can find these types of problems if he is interested in exploring them further. There are some blogs and YouTube channels that compile difficult questions, and one resource I know to be good is Tutorllini, which has several challenging sets. That said, these tend to be small collections, which reflects the reality of preparing for the 780â€“800 range._x000a__x000a_For now, my recommendation is to continue with one hour per week. We will use that time to review any questions he has from math or English work and continue refining his reading strategies. After the May exam, we plan to return to his Common App essay work._x000a__x000a_Please let me know if you have any questions or would like to discuss anything further._x000a__x000a_Kindly,_x000a_Kiersten G._x000a_kiersten.guetlein@revolutionprep.com_x000a_+15413576952"/>
    <n v="3"/>
  </r>
  <r>
    <n v="11015639"/>
    <d v="2026-04-03T00:00:00"/>
    <x v="3"/>
    <s v="Team De Groot"/>
    <n v="99041"/>
    <s v="Goldie Ames"/>
    <s v="Hi team Goldie!_x000a__x000a_Happy April and Happy Spring to you all. It's been great working with Goldie over the last 6 sessions. We've had some good work building solid foundations in Chemistry._x000a__x000a_Goldie came in with a lot of confusion about the general underpinnings of chemistry. In our first few sessions we focused a lot of attention on understanding subatomic structure and how it connects to concepts like bonding and element behavior. More recently, we've been staying up-to-date with the material from class, which is currently the LAST unit of AP Chem! Goldie has a little over a month to prepare for the AP exam, which will likely involve a complete review from the ground up. AP Chemistry is one of the most expansive courses in terms of content, and while it has a pass (3+) rate of ~80%, the 5 rate is less than 1/5 of students. We should prepare accordingly!_x000a__x000a_To that end, I recommend that we continue our scheduled trajectory of meeting twice per week until the AP exam, provided that we are able to devote our time-in-session to AP exam preparation. We can spend 1 hour per week staying up-to-date in class and 1 hour per week devoted to AP exam prep._x000a__x000a_If you'd like to get ahead for the next year,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d like to make any adjustments to our plan. I'm also happy to meet via phone or Zoom if you have any specific questions._x000a__x000a_Happy Friday!_x000a__x000a_Elliot E._x000a_elliot.emadian@revolutionprep.com_x000a_+15409682458"/>
    <n v="4"/>
  </r>
  <r>
    <n v="11015648"/>
    <d v="2026-04-03T00:00:00"/>
    <x v="3"/>
    <s v="Team De Groot"/>
    <n v="96633"/>
    <s v="Simon Lambert"/>
    <s v="Hi team Simon!_x000a__x000a_Happy spring season and safe travels on your journeys this weekend and next!_x000a__x000a_It's been great working with Simon over the last few months. He's been working really hard to stay on top of Calculus, and his hard work is paying off. With the approaching AP exam, we are beginning to see review material from earlier in the year and, while it takes a moment to call the information back to mind, Simon remembers the overarching concepts of calculus very well._x000a__x000a_Simon has developed pretty substantial confidence with the final chapters of AB, including integration, separable differential equations, and estimations based on the Fundamental Theorem of calculus. We spent our lessons this week reviewing some basic limit rules including algebraic manipulations and calculating limits at infinity. We saw that some limits become much easier now that we have access to l'HÃ´pital's rule (but some don't!)_x000a__x000a_If you'd like to get ahead for the first year of college,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d like to make any adjustments to our plan. I'm also happy to meet via phone or Zoom if you have any specific questions._x000a__x000a_Happy Friday!_x000a__x000a_Elliot E._x000a_elliot.emadian@revolutionprep.com_x000a_+15409682458"/>
    <n v="2"/>
  </r>
  <r>
    <n v="11015654"/>
    <d v="2026-04-03T00:00:00"/>
    <x v="63"/>
    <s v="Team Cross"/>
    <n v="99671"/>
    <s v="Tabina Hussain"/>
    <s v="Dear Meenu,_x000a__x000a_I hope you are having a wonderful spring. It was great meeting Tabina this week. I wanted to touch base to share some thoughts on the plan moving forward._x000a__x000a_Tabina and I discussed the stage she is at in and some of the concerns she has about the application process. We also set some realistic goals we would like to accomplish. We have quite awhile, so I feel very good about the position we are in as we prepare to begin the process in earnest._x000a__x000a_Our short term goals are to finalize Tabina's school list (including the out of state schools) and make sure she is comfortable with the application process and what it entails. Our long term goal is to complete at least one or two applications. Based on the time we have ahead of us and the progress we have made so far, I recommend that we continue to meet once every few weeks. That will give Tabina time to draft essays and complete portions of the applications between our sessions._x000a__x000a_Please let me know if you have any questions or if there are any adjustments you would like to make to our plan. Iâ€™m happy to schedule a time to talk by phone if that would be helpful. I look forward to supporting Tabina's continued academic journey._x000a__x000a_Best regards,_x000a_Edwin W._x000a_edwin.west@revolutionprep.com_x000a_+18134213087"/>
    <n v="3"/>
  </r>
  <r>
    <n v="11015655"/>
    <d v="2026-04-03T00:00:00"/>
    <x v="71"/>
    <s v="Team De Groot"/>
    <n v="96287"/>
    <s v="Nick Marti"/>
    <s v="Team Nick,_x000a__x000a_It's always a pleasure to discuss Nick's progress and academic goals. _x000a__x000a_As discussed, Music is on Nick's mind. His many percussion responsibilities are keeping him upbeat (pun intended). He also enjoyed visiting Colorado (U. Denver a highlight). _x000a__x000a_One of the real advantages to working on SAT Prep in a student's 10th grade year is the long run-way to master the 30+ concepts required to score well (1350+) consistently. However, most 10th graders don't feel the urgency that 11th and 12th graders feel--this is the typical teen procrastination bug. _x000a__x000a_In addition, little ear-wigs, during college Info Sessions like &quot;we're a test optional school&quot; leave a strong impression on teens. I'm aware that you have discussed this with Nick, and he intellectual agrees that test prep is important... but, the college he likes doesn't require it (Test optional). _x000a__x000a_This relaxed approach to test prep has manifested in his lack of homework progress the past week. I assigned specific homework drills to be filled out on his SAT Homework Tracker Spreadsheet, but I don't see any score updates. You can see the tracker here:_x000a__x000a_https://docs.google.com/spreadsheets/d/1Op610EZB86fvOv5GSYGt-R6YdJiZ5Kng-HkaPCjIpu4/edit?usp=sharing_x000a__x000a_The goal of the tracker is to create homework accountability and skill building. Nick has improved his fundamental Writing and Grammar skills, but I'm not seeming the same Quantitative (Math) skill building._x000a__x000a_I dropped the daily skill drill requirement from 20 minutes to 15 minutes, but this did not resolve the skipped homework assignments. _x000a__x000a_It's clear that Nick is extra-ordinarily busy with his bands. I would typically recommend increasing our weekly session velocity to two classes a week, but I'm not sure his schedule would accommodate this request; thus, we would need to rely more on the honor system of filling out the Homework tracker and doing daily skill drills to increase mastery of frequently missed question types._x000a__x000a_Going forward, Nick will need to review his SWAG Journal of Best Practices and commit these strategies to memory. Next, he will need to take a FULL TIMED PRACTICE EXAM via the Student Dashboard&amp;gt;EXAMS&amp;gt;TAKE DIGITAL PSAT 2. Once he completes this new practice exam, we will get a brand new Baseline score to build curriculum and practice._x000a__x000a_If Nick commits 30 minutes (2 - 15 minute skill drills) per day, he would be in line to score 1350+ by March 2027. It takes steady effort on a daily and weekly effort to master this exam. _x000a__x000a_Thanks for keeping the communication lines open. _x000a__x000a_Kindest regards,_x000a__x000a_Chris P._x000a_chris.prouty@revolutionprep.com_x000a_+13108710081"/>
    <n v="1"/>
  </r>
  <r>
    <n v="11015659"/>
    <d v="2026-04-03T00:00:00"/>
    <x v="3"/>
    <s v="Team De Groot"/>
    <n v="95442"/>
    <s v="Austen Gregg"/>
    <s v="Hi team Austen!_x000a__x000a_I hope you're having a great spring and a happy Spring break! It's been great working with Austen over the last few months. Austen reported to me this week that he currently has a 100 in his Chemistry class! More than that, Austen has a deep understanding of chemistry as a physical science and and intuition for the physical properties that are operant at atomic scales, which result in the complex chemistry of daily life!_x000a__x000a_Most recently, Austen is looking at the gas laws, which is our first examination of chemistry at a macro scale representing the operations of atoms/molecules. Austen has a deft mathematical mind, which allows for swift and easy calculations with formulas. Additionally, the work that we've done all year to develop confidence with atomic interactions is coming into focus understanding how kinetic energy (and energy in general) is determining interactions at the molecular level._x000a__x000a_If you'd like to get ahead for the next year,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d like to make any adjustments to our plan. I'm also happy to meet via phone or Zoom if you have any specific questions._x000a__x000a_Happy Friday!_x000a__x000a_Elliot E._x000a_elliot.emadian@revolutionprep.com_x000a_+15409682458"/>
    <n v="5"/>
  </r>
  <r>
    <n v="11015660"/>
    <d v="2026-04-03T00:00:00"/>
    <x v="66"/>
    <s v="Team De Groot"/>
    <n v="100389"/>
    <s v="Charlie Panzino"/>
    <s v="Hi Annie,_x000a__x000a_I hope you and your family are having a great start to the Easter weekend. It was great working with Charlie in preparation for the March SAT. I wanted to touch base to share some of the progress weâ€™ve made so far and share my thoughts on the plan moving forward._x000a__x000a_Charlie scored a 1220 on the SAT that see took in March. This is a slight improvement from her PSAT score of 1200. One particular area where her score improved is in the Math section of the SAT. Charlie increased her score on the Math section of the SAT by 40 points compared to the 580 that she scored on the Math section of the PSAT. While this overall score increase does not seem large, there are a few things to consider. This is Charlie's first attempt on the SAT, so I was more interested in how she felt taking this test than I was in her score. Additionally, she said she hadn't studied for the SAT between taking her PSAT in October and starting her program in January. In order for Charlie to reach her goal scores, consistent practice is going to be necessary until she takes her final SAT or ACT._x000a__x000a_Charlie's current goal is to determine if she would like to focus on the ACT or the SAT. After taking the SAT, Charlie is leaning towards taking the ACT. Once she takes the ACT on April 11th, we will have more insight that Charlie can use to make her decision. When deciding what test to take, I don't want Charlie to focus solely on the score she gets on the two tests. While the score should be taken into consideration, I want Charlie to mainly consider whether she prefers the SAT's format or the ACT's format. Both the SAT and ACT test students on similar material. They mainly differ in the way they ask questions and the amount of time they give students to answer questions. If possible, I'd also encourage Charlie to take the digital and paper versions of the ACT to see if she prefers one of a particular mode of the ACT._x000a__x000a_In order to ensure we are prepared for Charlie's ACT on April 11th, I recommend adding more sessions to the schedule. Since Charlie had something come up at her job last week, we were unable to meet and are a bit behind schedule. I would like to cover the strategies for the remaining sections of the ACT (Math, Reading, and Science) and have Charlie take a practice ACT before taking the ACT next Saturday. I understand that Charlie has a lot planned for this Easter weekend, but if we could meet for two hours over this weekend that would help us get back on schedule.Â _x000a__x000a_Please let me know if you have any questions or if there are any_x000a_adjustments you would like to make to our plan. Iâ€™m happy to schedule a time to talk if that would be helpful. I look forward to supporting Charlie in herÂ continued academic journey._x000a__x000a_Best regards,_x000a__x000a_Ayman S._x000a_ayman.smoot@revolutionprep.com_x000a_+17652527661"/>
    <n v="1"/>
  </r>
  <r>
    <n v="11015661"/>
    <d v="2026-04-03T00:00:00"/>
    <x v="126"/>
    <s v="Team Cross"/>
    <n v="85189"/>
    <s v="Eleanore Sadka"/>
    <s v="Hi Audrey,_x000a__x000a_I am reaching out with a formal progress update for Eleanore. As a reminder, I try to send these roughly every six weeks to help keep families informed._x000a__x000a_Eleanore took a practice PSAT this week, and it went really well. She scored a 1440, which is a 50 point improvement from her previous test and her first time breaking into the 1400s. This is a great milestone._x000a__x000a_One interesting takeaway from the test was that her section scores flipped. Her math score increased by 90 points, while her English score decreased by 40 points. We reviewed all of the questions she missed, and overall, I am not concerned about the English drop. While there were a few questions she should not have missed, the number of small mistakes is significantly lower than what we have seen in the past. Some of the questions she missed were genuinely very difficult and reasonable to miss. A 690 is still a very strong English score at this stage, and I am very happy with where she is._x000a__x000a_Moving forward, Eleanore will be taking a practice test every two weeks to continue building her timing. Because of this, I have removed the timed practice from her weekly homework, which should help reduce her overall workload._x000a__x000a_While her math score was very high on this test, I do expect some fluctuation moving forward, similar to what we are seeing in English. It will be important for her to continue addressing remaining content gaps in math. She still has a few targeted areas to work through, including topics like statistics and constants that she has not yet learned in school._x000a__x000a_English is a bit different at this point. She has learned the content and the strategies, so the focus now is on consistency in execution. As we saw on this test, there will likely always be a few questions that are simply out of reach due to vocabulary or nuance. Because of that, our goal is to make sure she gets every question that is within reach, and we are not yet at full consistency there. Timing continues to play a role, but so does consistent application of strategy._x000a__x000a_At this time, my only recommendation is to continue with one hour per week, as this structure is working very well for her._x000a__x000a_Please let me know if you have any questions or concerns._x000a__x000a_Kindly,_x000a_Kiersten G._x000a_kiersten.guetlein@revolutionprep.com_x000a_+15413576952"/>
    <n v="3"/>
  </r>
  <r>
    <n v="11015664"/>
    <d v="2026-04-03T00:00:00"/>
    <x v="3"/>
    <s v="Team De Groot"/>
    <n v="94316"/>
    <s v="Kole Labowitz"/>
    <s v="Hi team Kole!_x000a__x000a_I wanted to reach out with a progress update as we approach the final stretch in the year. Kole has been doing well recently with understanding the concepts such as factoring with GCF and applying binomial factoring to quadratic trinomials. Kole is still struggling with executive function, including knowing what time his sessions are occurring, completing his homework, and staying awake during the afternoons. I would recommend bringing an executive functioning tutor on board Kole's team in order to better prepare him for his high school career. That, coupled with additional support as he gets adjusted to a more regular calendar, will be critical to facilitate Kole's transition over the coming months with football picking up again in the fall._x000a__x000a_If you'd like to get ahead for the next year, let me know and we can discuss options for private tutoring over the summer months. 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d like to make any adjustments to our plan. I'm also happy to meet via phone or Zoom if you have any specific questions._x000a__x000a_Happy Friday!_x000a__x000a_Elliot E._x000a_elliot.emadian@revolutionprep.com_x000a_+15409682458"/>
    <n v="2"/>
  </r>
  <r>
    <n v="11015681"/>
    <d v="2026-04-03T00:00:00"/>
    <x v="71"/>
    <s v="Team De Groot"/>
    <n v="93731"/>
    <s v="Callum Knowles"/>
    <s v="Team Callum,_x000a__x000a_Thanks for communicating with me about Callum's score._x000a__x000a_1370 is a great score! This placed Callum in the 96th percentile-nationally. Only 4 students out of 100 outscored Callum, but he's got more in the tank--I'm paraphrasing him. As you may know, Callum has scored 1370+ on numerous RevPrep Practice exams, so we are focusing our efforts on the College Board's Bluebook Practice exams, going forward._x000a__x000a_Since he nearly score 700s on both Reading/Writing and Math skills, the air gets thin. We will continue to skill drill on frequently missed question types._x000a__x000a_--Callum's progress towards goals (qualitative and quantitative):_x000a__x000a_Callum has made significant score gains in both Reading/Writing and Math concepts since we began, but his scoring has plateaued (an unfortunate and common occurrence). _x000a_ _x000a_--Specific velocity recommendation (length of classes and number per week): Given the urgency of the upcoming May 2nd and June &quot;official exams&quot;, I would encourage Callum to increase his sessions with me to twice a week--this would afford him some additional accountability and homework review. The great news is that Callum has been completing his SAT Digital Tracker assignments on time. However, he has a BLUEBOOK #7 exam assigned for tomorrow Morning (8am, ideally--to simulate test day conditions). _x000a__x000a_--Callum's plan for the program going forward/how are we using these hours?  _x000a__x000a_As mentioned above, Callum needs to take the BLUEBOOK #7 exam prior to our Monday evening session. The May and June official exams are quickly approaching, and we must strike while the hammer is hot!_x000a__x000a_Please let me know if you have additional requests and curriculum concerns. I look forward to discussing his Bluebook score results and creating a fresh targeted study plan._x000a__x000a_Kindest regards,_x000a__x000a_Chris P._x000a_chris.prouty@revolutionprep.com_x000a_+13108710081"/>
    <n v="3"/>
  </r>
  <r>
    <n v="11015696"/>
    <d v="2026-04-03T00:00:00"/>
    <x v="71"/>
    <s v="Team De Groot"/>
    <n v="99423"/>
    <s v="Michael Pesola"/>
    <s v="Team Mikey,_x000a__x000a_Thank you for discussing Mikey's 1390 official score with me! This placed Mikey in the 96th percentile in the nation! I recognize that Mikey was hoping for a better result, and I appreciate your flexibility this week to accommodate an additional session to thoroughly break down the score results._x000a__x000a_-The specific concepts reviewed since last update:_x000a__x000a_We identified the following skills need daily/weekly homework drills:_x000a_Reading--Central Ideas, Sentence Boundaries, and Words in Context; Math--Advanced Algebra, Geometry and Trig practice._x000a__x000a_-Our current progress towards these goals (qualitative and quantitative):_x000a__x000a_It's common for students to hit a 1400 point score plateau. In order to break that 1440+ score plateau, Mikey would need to buckle down and commit to his daily Homework Tracker Skill Drill assignments--see his tracker here:_x000a__x000a_ https://docs.google.com/spreadsheets/d/1QbAeUrNLTasw32Dep6npV9DB4RUjK9BcdLU2fwCdQyI/edit?usp=sharing_x000a__x000a_-Mikey's specific velocity recommendation (length of classes and number per week plan for the program going forward/how are you using these hours?): I'd recommend two-a-week sessions (like last week) until Mikey is consistently scoring 1440+ on Bluebook level exams. Leading into the June Official exam, Mikey would be advised to complete daily SAT Skill Drill assignments (see Homework Tracking Spreadsheet for accountability) in addition take Bluebook Practice Exams every other weekend._x000a__x000a_I'm aware that the many AP exams land in early May, so we will work on time management and prepping for his rigorous high-school curriculum in tandem with this Exam too. _x000a__x000a_Please let me know if there are additional concepts that you would like us to cover. I look forward to our next session!_x000a__x000a_Kindest regards,_x000a__x000a_Chris P._x000a_chris.prouty@revolutionprep.com_x000a_+13108710081"/>
    <n v="3"/>
  </r>
  <r>
    <n v="11015707"/>
    <d v="2026-04-03T00:00:00"/>
    <x v="128"/>
    <s v="Team Haase-Alvey"/>
    <n v="96203"/>
    <s v="Ainsley Jay"/>
    <s v="Hi Kathleen,_x000a__x000a_I hope you are having a lovely week and start to the Spring season! Hopefully the weather's finally getting warm for you all like it is here. I wanted to follow up with you after my previous progress update email and after our previous correspondence about Ainsleyâ€™s grades. _x000a__x000a_I have seen significant improvements in Ainsleyâ€™s confidence and understanding of trigonometric ratios and application of special right triangles to unit circle values. She has shown consistent progress in her understanding of functions and her ability to use factoring as well, and this progress is commendable. _x000a__x000a_However, overall, it seems her grades have started to decrease after they had increased prior. As we discussed in our earlier correspondence, I truly believe this is due to stress around test-taking and a lack of memorization of details that would save her time when she takes tests. Ainsley does very well with her homework; however, it seems she makes small errors on tests, such as missing a negative sign, that do not reflect her overall aptitude with the material. _x000a__x000a_To reach her overall goal of a B in Precalculus, I would like for us to prioritize memorization techniques for understanding the unit circle and strategies to avoid careless errors. With that in mind, I especially want her to work on completing additional practice with the unit circle values beyond her school-assigned homework. I recommend that as we prepare for the rest of the semester, Ainsley and I meet twice a week for 60-minutes each session to allow us more time to work together towards her goals. _x000a__x000a_If you'd like to continue working together on achieving these goals, you can easily use this link to add the hours to your account today: https://my.revolutionprep.com/s/5qiY6xxywN._x000a__x000a_Please let me know if you have any questions or additional insights that would be helpful for me to consider in working with you and Ainsley. I am committed to helping Ainsley reach her long term goals!_x000a__x000a_Best, _x000a__x000a_Anna G._x000a_anna.gilbert@revolutionprep.com_x000a_+12056600595"/>
    <n v="5"/>
  </r>
  <r>
    <n v="11015711"/>
    <d v="2026-04-03T00:00:00"/>
    <x v="66"/>
    <s v="Team De Groot"/>
    <n v="97604"/>
    <s v="Reese Brown"/>
    <s v="Hi Nicole,_x000a__x000a_I hope your week has been going well. It was great working with you and Reese in preparation for the March SAT. I wanted to touch base to share my thoughts on the plan moving forward and answer some of your questions._x000a__x000a_As you said in your email, Reese scored an 1150 on the SAT and a 21 on the ACT. It's good to see that she was able to increase her scores on both tests. These scores are now her new baseline for the ACT and SAT. No matter how many times she takes another one of these tests, the score that she will send with her college applications will be no lower than these scores. Since all of her goal school super score, improvement in one section of a test will increase her overall score for that test._x000a__x000a_From our last session, Reese prefers to take the SAT. Her SAT goal score is a 1300+. In order to reach this goal, Reese and I can look to improve her understanding of SAT Algebra, SAT Advanced Math, and Standard English Conventions on the SAT. These are things that we will cover in our coming sessions._x000a__x000a_There are two more SAT tests being offered before the end of this school year: the SAT on May 2ndÂ and the SAT on June 6th. The dates of both tests present a challenge. The May SAT is the weekend before AP exams. I recommend that students taking AP exams avoid taking the May SAT since it would be difficult to adequately prepare for these tests all at once. The June SAT is often around the end of the school year for students. With AP exams and final exams, it can be hard for a student to find time to study for the June SAT. Students should focus on their AP exams and final exams since those tests cannot be retaken.Â _x000a_Â _x000a_During Reeseâ€™s last session, I recommended that Reese take_x000a_the June SAT. I think she said that her semester ends on May 22ndÂ which_x000a_would give her two weeks to prepare for the June SAT without having to worry about school. Neither the May nor the June SAT dates are ideal, so it may be difficult for Reese to reach her goal score when taking those tests. That said, I do think that her score can improve if she were to take the June SAT. I'd like for you and Reese to be open to the idea of Reese taking the SAT again after her summer break. Having the additional time to work with me over the summer will benefit Reese, and her goal score would be more achievable with more time._x000a__x000a_Regarding the length of our sessions, the next subjects that we will cover (mainly Standard English Conventions) usually take a few sessions for students to understand. Increasing the length of each session could help us get through the subjects sooner and could help Reeseâ€™s score increase sooner. However, my main concern is giving Reese enough time for her schoolwork as the end of the year approaches. What I would recommend is that we increase the number of times that we meet a week instead of the session length. We could meet twice a weekÂ for one hour instead of meeting once a week for two hours. This would give Reese more flexibility with our schedule while also giving us more time to prepare for the SAT._x000a__x000a_Hopefully this answered your questions. Please let me know if you have any following questions or if there are any adjustments you would like to make to our plan. Iâ€™m happy to schedule a time to talk if that would be helpful. I look forward to supporting ReeseÂ in her continued academic journey._x000a__x000a_Best regards,_x000a__x000a_Ayman S._x000a_ayman.smoot@revolutionprep.com_x000a_+17652527661"/>
    <n v="3"/>
  </r>
  <r>
    <n v="11015714"/>
    <d v="2026-04-03T00:00:00"/>
    <x v="71"/>
    <s v="Team De Groot"/>
    <n v="75385"/>
    <s v="Sammy Greenstein"/>
    <s v="Team Sammy,_x000a__x000a_Sammy is an earnest and conscientious student, as seen in our sessions. She writes down Grammar and Reading tips and applies them in session. However, she may stress out when she does skill drills or practice exams on her own. According to our Homework Tracking Spreadsheet, she makes frequent errors on Fundamental Grammar and Reading questions:_x000a__x000a_https://docs.google.com/spreadsheets/d/1xR9rg2_GKVpU6hmn1-2qZo4BKZewPCfkDDWwMeNxbu4/edit?usp=sharing_x000a__x000a_Based on Sammy's numerous past exam scores, it appears that she  has plateaued her score at 1050 on the SAT. Even though, Sammy and I have only met for a few weeks, I believe I have strategies that will help Sammy improve her confidence and scores._x000a__x000a_--Specific concepts that we have reviewed in the past three weeks:_x000a__x000a_1) Fundamental Grammar Review (Commas, Semi-Colons etc.)_x000a_2) The I-CARE reading strategy for efficient passage analysis_x000a_3) Desmos practice for Quantitative Logical Thinking Math Questions_x000a__x000a_--Course Specific Velocity recommendation (length of classes and number per week). _x000a__x000a_I believe to stimulate higher score gains, I recommend we increase our weekly sessions to at least two sessions each week (if her schedule allows the additional meetings after school). In addition, I would recommend that Sammy consider a June and August official exam date. It's clear that students benefit from 2-3 official test sittings, statistically increasing their scores._x000a__x000a_--Our plan for the program going forward/how are you using these hours?  _x000a__x000a_1) I plan to observe Sammy taking live practice exam modules in session. As a live proctor, I can better assess the writing, reading and quantitative logic errors that Sophia may be making on her own._x000a_2) I can address any tips or strategies that are proven to help students score more points at point of contact._x000a_3) Create a focused study plan that addresses the highest score increases first via the SAT Homework Tracker spreadsheet._x000a__x000a_Please let me know if you would like to suggest adjustments to this study plan; I'm happy to add any additional executive functioning or high school course organization to our weekly discussions._x000a__x000a_Kindest regards,_x000a__x000a_Chris P._x000a_chris.prouty@revolutionprep.com_x000a_+13108710081"/>
    <n v="3"/>
  </r>
  <r>
    <n v="11015729"/>
    <d v="2026-04-03T00:00:00"/>
    <x v="129"/>
    <s v="Team Haase-Alvey"/>
    <n v="68882"/>
    <s v="Chaz Wilson"/>
    <s v="Hi Chuck and Jenise,_x000a__x000a_I wanted to send over an update now that Chaz has received his March SAT scores. Our primary goal for this test was for Chaz to reach the 1100s, and he achieved exactly that with a total score of 1100 (590 on Reading &amp;amp; Writing and 510 on Math). Notably, this is his best Math score to date, showing a 20-point improvement from his previous practice score of 490._x000a__x000a_In the past month, Chaz has made significant strides in his technical understanding and strategic approach. He has gotten better at recognizing the relationships between lines, angles, and triangles, and I am particularly pleased with how he is thinking things through before attempting to solve a problemâ€”specifically focusing on the &quot;Plan&quot; step of our MAPS strategy. Algebra and Advanced Math were his strongest sections on the official test, so our upcoming work will focus on maintaining that proficiency while bolstering his skills in Problem Solving &amp;amp; Data Analysis and Geometry/Trigonometry._x000a__x000a_Looking forward, I want to emphasize the importance of consistent session attendance and homework completion to maintain this momentum. This past month, Chaz completed 18 homework assignments, which is a great increase over the previous month. However, he also had 5 cancellations out of 14 scheduled sessions. To see continued growth, it is vital that we prioritize regular attendance. Additionally, as mentioned previously, it is a priority for Chaz to take a full-length practice test in one sitting. We have scheduled his next practice test for the weekend of April 18th since he does not have a tournament then._x000a__x000a_Since Chazâ€™s next official test is planned for June 6th, please make sure to complete his registration soon. I recommend continuing with three one-hour sessions per week to keep working toward an even higher score. Please let me know if you have any questions. I am more than happy to schedule a time to talk by phone if that would be helpful._x000a__x000a_Thanks,_x000a_Melanie Leong | Tutor | Revolution Prep_x000a_Main Office: (877) 738-7737 | Direct Line: (714) 497-3413_x000a_Email: melanie.leong@revolutionprep.com | Web: www.revolutionprep.com_x000a_Better Grades. Higher Scores. Lower Stress. Revolution Prep."/>
    <n v="3"/>
  </r>
  <r>
    <n v="11015740"/>
    <d v="2026-04-03T00:00:00"/>
    <x v="130"/>
    <s v="Team De Groot"/>
    <n v="96501"/>
    <s v="Nayeli Withanage"/>
    <s v="Hi Nayeli and Buddhika,_x000a__x000a_I hope all is well. I just wanted to update you so far on what we've been doing lately and how Nayeli has been doing. So far we've been working on a lot of functions with a focus on Exponential and Quadratic Functions. Lately we have transitioned into doing Arithmetic and Geometric Sequences. All of which she has been understanding fairly well. She hasn't had many exams as her grade has been sitting at around an 89 in her math and she reported doing well in the rest of her classes._x000a__x000a_I would say we are at a good progress of meeting once a week for an hour a week to break that B barrier and reach an A. I would say somethings to get more comfortable would be to continue to review the formulas for Arithmetic vs Geometric as sometimes when the questions is asked differently it stumps her for a bit but she is able to still figure it out. Where reviewing will at least help her feel more confident and comfortable. _x000a__x000a_As always, let me know if you have any questions or concerns. And I hope you have a wonderful weekend!_x000a__x000a_Best,_x000a__x000a_Eric C._x000a_eric.chang@revolutionprep.com_x000a_+18185308101"/>
    <n v="3"/>
  </r>
  <r>
    <n v="11015784"/>
    <d v="2026-04-03T00:00:00"/>
    <x v="130"/>
    <s v="Team De Groot"/>
    <n v="98871"/>
    <s v="Stella Vyas"/>
    <s v="Hi Stella and Juliana,_x000a__x000a_I just wanted to update you on how Stella has been doing as of late. She has been doing well in her Algebra lately having a very strong grasp on the topics as we have been working lately on logarithm rules where she has a very nice grasp on it. Only every now and then one of the rules will trick her up for a second before she figures it out. _x000a__x000a_In Chemistry we were working on some Stoichiometry with limiting reactant and Percent Yield. She is doing well with these problems only needs to be careful with her calculations at times but otherwise she has a good grasp on it. _x000a__x000a_I think we are at a good pace of meeting once or twice a week for an hour each time to ensure we are able to go over her Algebra or Chemistry topics and keep her grades up._x000a__x000a_As always let me know if you have any questions or concerns and I hope you have a wonderful weekend!_x000a__x000a_Best,_x000a__x000a_Eric C._x000a_eric.chang@revolutionprep.com_x000a_+18185308101"/>
    <n v="3"/>
  </r>
  <r>
    <n v="11015795"/>
    <d v="2026-04-03T00:00:00"/>
    <x v="21"/>
    <s v="Team De Groot"/>
    <n v="98062"/>
    <s v="Chloe Kim"/>
    <s v="Dear Lori,_x000a__x000a_I hope you are having a great Spring. Itâ€™s been great working with you and Chloe over the past couple of weeks. I wanted to reach out with a quick overview of the program so far and where itâ€™s headed._x000a__x000a_I have seen significant improvements in Chloe's confidence in identifying variables in linear word problems and solving algebraically. She has shown consistent progress in completing homework accurately and independently. We have also gone over many primary source documents and broken done how to contextualize them and accurately obtain 3-5 word gists summarizing the main idea. _x000a__x000a_Our current short-term goals for Chloe include being able to interpret primary source documents. The overall goal remains to maintain a B+ average in US History class.. Based on Chloe's progress, I recommend she meet three times per week for one hour to go over her US History mid unit applications and homework. This plan will best set her up for success and give us the needed time to focus on breaking down documents into digestible parts. The last few lessons, it seems there hasn't been enough time/sessions to accurately balance getting through the amount of content Chloe has AND give in depth explanations to increase her comprehension and comfort with the topic.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Chloe in her continued academic journey._x000a__x000a_Best regards,_x000a__x000a_Amber M._x000a_amber.maldonado@revolutionprep.com_x000a_+14012698542"/>
    <n v="5"/>
  </r>
  <r>
    <n v="11015806"/>
    <d v="2026-04-03T00:00:00"/>
    <x v="21"/>
    <s v="Team De Groot"/>
    <n v="98735"/>
    <s v="Liam Lau"/>
    <s v="Dear Kathy,_x000a__x000a_I hope you are having a great Spring. Itâ€™s been great working with you and Liam over the past couple of weeks. I wanted to reach out with a quick overview of the program so far and where itâ€™s headed._x000a__x000a__x000a_I have seen significant improvements in Liam's ability to use PEMDAS and exponent rules to solve complex problems. He has shown consistent progress in simplifying radicals, as evident in his classwork in which he is largely able to solve problems independently and explain his work._x000a__x000a_Our current short-term goals for Liam include mastering the rules of exponents and radicals. The overall goal remains to get ahead in math class. Based on Liam's progress, I recommend continuing to meet once per week. This plan will best set him up for success and give us the needed time to focus on completing his exponents and radicals worksheets and move on to FOILing and factoring.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Liam in his continued academic journey._x000a__x000a__x000a_Best regards,_x000a__x000a_Amber M._x000a_amber.maldonado@revolutionprep.com_x000a_+14012698542"/>
    <n v="4"/>
  </r>
  <r>
    <n v="11015812"/>
    <d v="2026-04-03T00:00:00"/>
    <x v="21"/>
    <s v="Team De Groot"/>
    <n v="102520"/>
    <s v="Anthony Ambrosio"/>
    <s v="Dear Frank,_x000a__x000a_I hope you are having a great Spring. Itâ€™s been great working with you and Anthony over the past couple of weeks. I wanted to reach out with a quick overview of the program so far and where itâ€™s headed._x000a__x000a_I have seen significant improvements in Anthony's ability to identify variables in linear word problems, solve problems using desmos, and determine domain and range using the graph for function problems. He has shown consistent progress in solving composite functions, as evident in his classwork and homework assignments._x000a__x000a_Our current short-term goals for Anthony include feeling confident to solve linear problems using desmos. The overall goal remains to achieve an 1100 and work on the timing in the math section. Based on Anthony's progress, I recommend continuing to meet twice per week for one hour each. This plan will best set them up for success and give us the needed time to focus on systems of equations, constants, and time to move into quadratics._x000a__x000a_Anthony does not have any sessions scheduled but has 2 hours remaining in his account.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nthony in his continued academic journey._x000a__x000a_Best regards,_x000a__x000a_Amber M._x000a_amber.maldonado@revolutionprep.com_x000a_+14012698542"/>
    <n v="5"/>
  </r>
  <r>
    <n v="11015820"/>
    <d v="2026-04-03T00:00:00"/>
    <x v="131"/>
    <s v="Team Plamondon"/>
    <n v="82296"/>
    <s v="Mollie Drew"/>
    <s v="Dear Jacob,_x000a__x000a_Iâ€™m glad to see Mollie making improvements to this monthâ€™s SAT test by bringing her math score up to 600 and her super score to 1260. Mollie mentioned that she plans to talk with you about whether or not she should take an additional SAT test. I recommend that Mollie look into SAT requirements from the different universities that she is interested in and see what their average score for accepted students is. _x000a__x000a_We only have 1.5 hours remaining on our program. Iâ€™m happy to continue working with Mollie if she would like to continue working towards a higher SAT score. Additionally, we could work together over the next month or so to prepare for the AP US History test May 9. Mollie mentioned that she covered the first five periods of US history during her freshman year and needs to refresh on those topics. Please let me know what you decide or if you have any questions or concerns. _x000a__x000a_Sincerely, _x000a__x000a_Melinda M._x000a_melinda.mergendahl@revolutionprep.com_x000a_+16083975309"/>
    <n v="1"/>
  </r>
  <r>
    <n v="11015845"/>
    <d v="2026-04-03T00:00:00"/>
    <x v="117"/>
    <s v="Team Haase-Alvey"/>
    <n v="83798"/>
    <s v="Jeremiah Bang"/>
    <s v="Hi Miri,_x000a__x000a_Thank you so much for reaching out and for your honest concerns about Jeremiah. I appreciate everything youâ€™re doing to support him at home, and I want you to know that Iâ€™m committed to helping him succeed as well._x000a__x000a_To be direct with you, there are a few challenges during our sessions that are affecting his progress. Jeremiah is often distracted. I frequently hear videos playing in the background and have to ask him to turn them off. He is also reluctant to share his screen, and I suspect he may be doing other things on his computer during our time together. Occasionally, he has accidentally shared a YouTube video instead of his work, and he often claims his video isnâ€™t working, which makes it difficult for me to know if he is on task. Because of this, Iâ€™m hesitant to share my screen and log into my own teaching accounts for activities, since I canâ€™t be sure heâ€™s following along unless I can see his screen._x000a__x000a_Beyond attention issues, Jeremiah becomes frustrated very easily and has a hard time learning from his mistakes. When I try to pause and unpack an error so he can understand it better, he often gets irritated and just wants to move on. Unfortunately, that leads to repeated mistakes because he isnâ€™t taking the time to learn from them. For example, on the recent preposition test, we had identified common errors like mistaking short verbs or relative pronouns for prepositions, but he tends to rush and forget what we practiced._x000a__x000a_I think a useful strategy would be creating simple study sheets before each test or quiz. Going over a one-page review right before the assessment could help him stay focused and remember the key rules. Consistency with small, daily practice in workbooks is great, but only if he is truly engaged and not rushing._x000a__x000a_Ultimately, Jeremiah needs to see mistakes as part of learning rather than something to get frustrated about. That mindset shift will take time and patience from both of us. Please know that I am on your side and want to see Jeremiah do well. Letâ€™s keep working together, and I will continue to be honest with you about what Iâ€™m seeing so we can find the best path forward._x000a__x000a_Best regards,_x000a__x000a_Kristen F._x000a_kristen.fox@revolutionprep.com_x000a_+18636516566"/>
    <n v="1"/>
  </r>
  <r>
    <n v="11015860"/>
    <d v="2026-04-03T00:00:00"/>
    <x v="26"/>
    <s v="Team De Groot"/>
    <n v="84552"/>
    <s v="Kevin Polushkin"/>
    <s v="Dear Irina,_x000a__x000a_I hope you're having a wonderful Spring season so far! I wanted to share an update on Kevin's strong progress as he works through multiple physics units._x000a__x000a_In late February, Kevin was learning Coulomb's Law for electrostatics, where he applied Newton's Second Law with free body diagrams for multi-charge systems and developed critical techniques to prevent order-of-operations errors with scientific notation. We then progressed to electric and magnetic fields, practicing the fundamental relationship where force equals charge times electric field, and clarifying that positive charges move with field lines while negative charges move against them._x000a__x000a_We transitioned into wave physics, covering frequency, wavelength, amplitude, and wave speed. Kevin learned that frequency appears on time-domain graphs while wavelength appears on spatial-domain graphs, and discovered the distinction between transverse waves (oscillations perpendicular to motion, like light) and longitudinal waves (oscillations parallel to motion, like sound). We returned to the â€œSlinkyâ€ analogy, since the toy is an excellent representation of a simple wave-producing device._x000a__x000a_Most recently, we've focused extensively on sound wavesâ€”Kevin's upcoming quiz topic. He learned sound travels faster in denser media because tightly packed molecules transfer energy more efficiently, explaining why sound moves faster through steel than water than air, and cannot travel through a vacuum at all. We explored the concept of â€œresonance,â€ where objects vibrate at a natural frequency when matching external force is applied (causing energy increases that can shatter glass or collapse bridges), and wave interference principles underlying noise-canceling headphone technology. We even analyzed Kevin's own headphone frequency response curve, hypothesizing that weak bass output might require volume increases to compensate._x000a__x000a_Our latest session introduced light and the electromagnetic spectrum, discovering light travels one million times faster than sound and requires no medium. Kevin learned all EM waves travel at the same speed (the speed of light) but differ in wavelength and frequency, with only short-wavelength high-energy radiation (UV, X-ray, gamma) posing health risks by damaging cells._x000a__x000a_I recommend continuing with two 60-minute sessions per week. This frequency supports consistent progress through Kevin's physics curriculum while accommodating his busy schedule with art, dual enrollment, and college preparation. We will use the additional time to continue developing Kevinâ€™s strategic approaches to solving physics problems, including focusing on algebraic techniques, practicing derivations of physical laws and quantities, and strengthening his conceptual understanding.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Kevin is a pleasure to work with, and I'm genuinely proud of the progress he's made. Please don't hesitate to reach out if you'd like to discuss Kevinâ€™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5"/>
  </r>
  <r>
    <n v="11015900"/>
    <d v="2026-04-03T00:00:00"/>
    <x v="65"/>
    <s v="Team St. Marie"/>
    <n v="101045"/>
    <s v="Owen Mroz"/>
    <s v="Hi Owen and Laura,_x000a__x000a_Iâ€™m really proud of how well Owen is grasping the material. Heâ€™s showing strong improvement in his understanding of quadratics and recently scored an 80 on his quiz, which is fantastic progress._x000a__x000a_In our recent session, we focused on completing the square as a method for solving quadratic equations. Owen was eager to take on this challenging topic and demonstrated a solid understanding of the step-by-step process. We worked through several examples together. He is already confident with the quadratic formula and specifically asked for extra help with completing the square, which is exactly what we targeted. Heâ€™s making great strides, and with a bit more practice, his fluency with this technique will continue to grow._x000a__x000a_We are continuing to work toward the following goals:_x000a__x000a_Strengthen his ability to solve and use radicals_x000a__x000a_Recognize and solve geometry problems involving area and perimeter equations_x000a__x000a_Identify and address any remaining gaps from Algebra I_x000a__x000a_Achieve above a 95 for the semester in Algebra_x000a__x000a_Improve time management through consistent, recurring tutoring sessions_x000a__x000a_Owen is on a very positive trajectory toward these goals, especially as he continues to build confidence with quadratics and related concepts._x000a__x000a_Please feel free to reach out if you have any questions, requests, or updates from school. Iâ€™m always happy to adjust our focus based on his current classwork or upcoming assessments. You can contact me directly by text message or email anytime._x000a__x000a_I hope youâ€™re having a wonderful day, and Iâ€™m looking forward to continuing to support Owenâ€™s progress._x000a__x000a_Autumn R._x000a_autumn.reed@revolutionprep.com_x000a_+19548218103"/>
    <n v="1"/>
  </r>
  <r>
    <n v="11015911"/>
    <d v="2026-04-03T00:00:00"/>
    <x v="77"/>
    <s v="Team Haase-Alvey"/>
    <n v="95308"/>
    <s v="Paige Rackman"/>
    <s v="Dear Elana,_x000a__x000a_Itâ€™s been great working with you and Paige over the past couple of months. As we prepare for Paige's upcoming official ACT, I wanted to share what weâ€™ve been working on so far and what to expect._x000a__x000a_Paige and I have reviewed the application of the MAPS strategy, the application of critical thinking skills to math problems, the identification of the main idea and tone of passages, the most common vocabulary, common ACT math formulas and their application, coordinate geometry, solving complex equations or equations involving constants, the application of reading comprehension strategies in the English section, ratios and proportions, geometry word problems, the visualization of math problems, sequences and patterns, standard deviation, and rewriting expressions and equations. Her growth in preparing for the ACT is clear from her consistent practice test scores, specifically a 35 in English and mid-twenties in Reading. I applaud her consistent effort in class to be present with each question and apply the specific strategy we are focusing on._x000a__x000a_While a specific score isnâ€™t guaranteed, Paige has been diligent in working toward her goal of achieving a score of 35 on the ACT. Specifically, Paige has reviewed numerous math concepts, reading comprehension strategies, calculator tips and tricks, the application of specific formulas, and strategies to persevere through the math section. It's important to consider the impact of the test zone on Paige's performance. Ensuring a good night's sleep throughout the week leading up to the test is crucial, as just the night before isn't enough. We have also discussed strategies to manage test anxiety, which can impact scores._x000a__x000a_I am looking forward to hearing how Paige performs on this test. Looking ahead, I recommend adding summer sessions to help Paige prepare for her math class next year. This would give us an opportunity to continue working on applying formulas and properties of functions, specifically exponential and trigonometric, to represent situations and/or solve problems._x000a__x000a_If you'd like to continue working together on achieving these goals, you can easily use this link to add the hours to your account today: https://my.revolutionprep.com/s/p17cIKLYeS._x000a__x000a_Please let me know if you have any questions or if there are any adjustments you would like to make to our plan. Iâ€™m also able to schedule a time to talk by phone if that would be helpful. I am happy to support Paige in her continued academic journey._x000a__x000a_Best regards,_x000a_Cheyanne J._x000a_cheyanne.jones@revolutionprep.com_x000a_+17193935674"/>
    <n v="1"/>
  </r>
  <r>
    <n v="11015918"/>
    <d v="2026-04-03T00:00:00"/>
    <x v="11"/>
    <s v="Team Cross"/>
    <n v="101270"/>
    <s v="Lucas Laungayan"/>
    <s v="Dear Arlene,_x000a__x000a_Itâ€™s been great working with you and Lucas over the past couple of weeks. As we prepare for Lucas's upcoming official ACT test I wanted to share what weâ€™ve been working on so far and what to expect._x000a__x000a_Lucas and I have reviewed application of the iCARE, TRAP, and MAPS strategies. His growth in analyzing questions in the reading section, interpreting multiple viewpoints in the science section, and increasing knowledge of math formulas is clear from his practice test scores increasing from a 25 to a 26 (with a 2 point increase specifically in math and reading), confidence, and homework completion. I applaud his consistent effort in class to be present with each question and apply the specific strategy we are focusing on._x000a__x000a_While a specific score isnâ€™t guaranteed, Lucas has been diligent in working toward his goal of achieving a 32 on the ACT. Specifically, Lucasâ€™s reviewing sentence structure, focusing on slowing down when answering questions, increasing application of equations, and improved passage annotation and interpretation. It's important to consider the impact of the test zone on Lucas's performance. Ensuring a good night's sleep throughout the week leading up to the test is crucial, as just the night before isn't enough. _x000a__x000a_I am looking forward to continuing to work with Lucas after the test so that we can work towards further improvements on the ACT. I recommend continuing two to three sessions per week in order to help him achieve his goals. During our upcoming sessions, I plan to continue working on how to use Desmos for the math section, analyzing charts and graphs, and working through reading questions quicker._x000a__x000a_I suggest adding the below to your account to ensure we stay on track; you can easily use this link to add the hours to your account today: _x000a__x000a_https://my.revolutionprep.com/s/F7l02fQyHF._x000a__x000a_Please let me know if you have any questions or if there are any adjustments you would like to make to our plan. Iâ€™m also able to schedule a time to talk by phone if that would be helpful. I am happy to support Lucas in his continued academic journey._x000a__x000a_Best regards,_x000a__x000a_Brittany D._x000a_brittany.drew@revolutionprep.com_x000a_+16037189623"/>
    <n v="4"/>
  </r>
  <r>
    <n v="11015929"/>
    <d v="2026-04-03T00:00:00"/>
    <x v="130"/>
    <s v="Team De Groot"/>
    <n v="83337"/>
    <s v="William Umiker"/>
    <s v="Hi Umiker Family,_x000a__x000a_I hope you are all well. I just wanted to update you on how he is doing in his Calculus. William has a strong foundation in his AP Calculus AB where we were working on Slope Fields, U substitution, Exponential Growth and Decay and trig substitution. He has been good at quickly understanding these topics as we have started to work on some practice FRQs brushing up on some older topics and new ones as well._x000a__x000a_Our next goals and steps would be to work towards preparing him for the AP Exam and his school final. I think we are at a good pace of once a week for an hour each time until his test gets closer. _x000a__x000a_As always, if you have any questions or concerns don't hesitate to reach out. I hope you have a wonderful weekend!_x000a__x000a_Best,_x000a__x000a_Eric C._x000a_eric.chang@revolutionprep.com_x000a_+18185308101"/>
    <n v="4"/>
  </r>
  <r>
    <n v="11015958"/>
    <d v="2026-04-03T00:00:00"/>
    <x v="130"/>
    <s v="Team De Groot"/>
    <n v="97666"/>
    <s v="Joshua Chen"/>
    <s v="Hi Joshua and Chenjie,_x000a__x000a_I hope all is well I wanted to update on how Joshua has been doing in our sessions and what we've been working on. We've been working through his Work and Energy topics, Gravitational, and Momentum with Impulse. He has a pretty good understanding of these topics just needs to remember how to connect the different formulas from older topics as that'll be needed to solve. _x000a__x000a_What we will be working towards is preparing him for his AP exam and final by doing some practice exams and questions. I think we are at a good pace of once a week for an hour each time as we work towards our goal of a great score on his AP Exam._x000a__x000a_As always, let me know if there are any questions or concerns. I hope you have a great weekend!_x000a__x000a_Best,_x000a__x000a_Eric C._x000a_eric.chang@revolutionprep.com_x000a_+18185308101"/>
    <n v="3"/>
  </r>
  <r>
    <n v="11015969"/>
    <d v="2026-04-03T00:00:00"/>
    <x v="130"/>
    <s v="Team De Groot"/>
    <n v="85954"/>
    <s v="Justin Layegh"/>
    <s v="Hi Justin and Pouyan,_x000a__x000a_I just wanted to update you on how Justin has been doing. He has been doing very well at the newer Fluids topics. We have now started to review some older topics in preparation for his Final and the AP exam. There is a lot of older things that seems we need to break the rust on as it has been a while. He does have a good memory of some things which is good so we luckily probably won't need to review too much._x000a__x000a_I think we are at a good pace of twice a week for an hour each time to work towards preparing for the exam. We will work on doing some practice problems and some practice exams as well._x000a__x000a_As always, if you have any questions or concerns don't hesitate to reach out. And I hope you have a great weekend!_x000a__x000a_Best,_x000a__x000a_Eric C._x000a_eric.chang@revolutionprep.com_x000a_+18185308101"/>
    <n v="3"/>
  </r>
  <r>
    <n v="11015978"/>
    <d v="2026-04-03T00:00:00"/>
    <x v="130"/>
    <s v="Team De Groot"/>
    <n v="100805"/>
    <s v="Leo Lossing"/>
    <s v="Hi Leo and Gabriela,_x000a__x000a_I just wanted to reach out on how Leo is doing. Leo has been doing well with our recent topics on Quadratics. He is able to do these fairly well now where his only main weakness is about graphing them. He needs to mainly just work on setting up the table when he is plugging into the equation to get two points to the left and two to the right of the vertex. The other part is about remembering how to set up the different equations. _x000a__x000a_I think we are at a great pace of meeting for at least an hour each week. He has been progressing well and has been getting a stronger grasp on this topic as he showed me in his most recent review he was able to do almost all of it without too much help from me!_x000a__x000a_As always, let me know if you have any questions or concerns. And I hope you have a great weekend!_x000a__x000a_Best,_x000a__x000a_Eric C._x000a_eric.chang@revolutionprep.com_x000a_+18185308101"/>
    <n v="3"/>
  </r>
  <r>
    <n v="11015982"/>
    <d v="2026-04-03T00:00:00"/>
    <x v="130"/>
    <s v="Team De Groot"/>
    <n v="100776"/>
    <s v="Reva Galande"/>
    <s v="Hi Deepa and Reva,_x000a__x000a_I hope all is well, I wanted to give an update on how Reva has been doing in our sessions lately. So far she is doing fairly well as we work on her chem topics in Equilibrium, gas laws, Thermochemistry, and Acids and bases. She was doing well in her gas laws and thermo as we are now working on acids and bases. We looked a little ahead talking about neutralization reactions and how to identify the Acids and Bases, pH and pOH, and the conjugate pairs. She is doing well so far with these intro topics and we will continue to work together on it as things get trickier. _x000a__x000a_I would say we are currently at a great pace of at least once a week for an hour each session to work towards understanding and preparing for tests on this and future topics._x000a__x000a_Best,_x000a__x000a_Eric C._x000a_eric.chang@revolutionprep.com_x000a_+18185308101"/>
    <n v="3"/>
  </r>
  <r>
    <n v="11016046"/>
    <d v="2026-04-04T00:00:00"/>
    <x v="127"/>
    <s v="Team Haase-Alvey"/>
    <n v="99561"/>
    <s v="Susanna Borduin"/>
    <s v="Dear Susanna and Wayne,_x000a__x000a_I hope youâ€™re doing well. It was a great pleasure working with Susanna â€” she brings such a thoughtful and engaged approach to each session, and itâ€™s been wonderful to see her progress._x000a__x000a_Weâ€™ve made a careful decision to focus on the SAT, as it offers a much larger pool of practice questions and a more predictable format. In addition, the easy accessibility and integration of Desmos on the SAT has become a major advantage, and much of our recent work has centered on making sure Susanna can use it confidently to capture as many points as possible in the Math section._x000a__x000a_So far, weâ€™ve worked across a wide range of question types, including linear functions, functions in general, inequalities, and non-linear relationships. A key goal has been helping Susanna recognize immediately when a problem can be solved using Desmos and to feel confident in executing that approach efficiently._x000a__x000a_Moving forward, we will continue strengthening this skill while gradually transitioning into areas where Desmos is less helpful â€” such as geometry and probability â€” and we will also begin building up the Reading and Writing section._x000a__x000a_At this point, I do recommend increasing the frequency of sessions to at least twice per week, with three times per week being ideal. As we move closer to the exam, there is still a meaningful amount of material to cover, and it is important that Susanna not only practices independently but also continues to receive consistent, guided support during sessions to build strong habits and confidence._x000a__x000a_I also strongly recommend that Susanna begin practicing OnePrep questions daily for at least 45 minutes, with the initial goal of working through and mastering all of the easier questions first. This will help build confidence, reinforce core patterns, and create a strong foundation before moving into more challenging material._x000a__x000a_I also see that there are currently 10.5 hours not yet scheduled, and I recommend scheduling those as soon as possible to ensure that we can continue meeting consistently and maintain momentum.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As always, please feel free to reach out via email anytime if youâ€™d like to connect or adjust the schedule. Iâ€™m very happy to continue supporting Susannaâ€™s progress._x000a__x000a_Hannah E._x000a_hannah.ervitz@revolutionprep.com_x000a_+13236812911"/>
    <n v="4"/>
  </r>
  <r>
    <n v="11016047"/>
    <d v="2026-04-04T00:00:00"/>
    <x v="127"/>
    <s v="Team Haase-Alvey"/>
    <n v="102910"/>
    <s v="Kallista Halatsis"/>
    <s v="Dear Kalli and Tamara,_x000a__x000a_I hope youâ€™re doing well. It was such a pleasure meeting with Kalli again â€” she brings great focus and thoughtfulness to our sessions, and Iâ€™m really excited to continue working together._x000a__x000a_In our recent sessions, we focused on foundational MCAT strategies, particularly for CARS. We worked on how to approach passages and different question types, with an emphasis on prediction strategies and passage mapping. The goal has been to not only identify the main idea of each paragraph, but also to clearly track what the author is arguing, which is a key skill for strong performance in CARS._x000a__x000a_We also discussed possible adjustments to the MCAT timeline, including the option of pushing the exam back to ensure that Kalli feels fully prepared and confident going into test day._x000a__x000a_At this point, there are no remaining tutoring hours, but I strongly recommend that Kalli and I continue meeting at least twice per week, with three times per week being ideal. This will allow us to begin addressing any remaining content gaps while continuing to build and refine the strategic approach needed for the exam. The MCAT is not only about content knowledge â€” it is equally, if not more, about understanding how to approach passages and question types effectively._x000a__x000a_If you would like to continue sessions, additional hours can be purchased here:_x000a_https://my.revolutionprep.com/s/Nw6jLT8IGx._x000a__x000a_Iâ€™m truly looking forward to continuing to support Kalli and guiding her through this preparation period leading up to the exam._x000a__x000a_Hannah E._x000a_hannah.ervitz@revolutionprep.com_x000a_+13236812911"/>
    <n v="4"/>
  </r>
  <r>
    <n v="11016048"/>
    <d v="2026-04-04T00:00:00"/>
    <x v="127"/>
    <s v="Team Haase-Alvey"/>
    <n v="102045"/>
    <s v="Megan Burchell"/>
    <s v="Dear Megan and Lisa,_x000a__x000a_I hope youâ€™re doing well â€” and wishing you a very happy Passover!!_x000a__x000a_It has been such a pleasure working with Megan â€” she is thoughtful, diligent, and truly committed to improving, which makes our sessions both productive and enjoyable._x000a__x000a_Megan and I have been focusing on analyzing missed and flagged questions from Bootcamp, carefully identifying any content gaps, knowledge gaps, or strategy misunderstandings. This kind of detailed review is incredibly valuable, as it allows us to turn mistakes into clear learning opportunities. Weâ€™ve also been working through the material outlined in her study document, which can be found here:_x000a_https://docs.google.com/spreadsheets/d/1PQjoB49yK8giuuMlIge8Ysi_TvyeksUB1EOB_fDdiqA/edit?gid=999897819#gid=999897819_x000a__x000a_Moving forward, we will continue progressing through the study document while placing strong emphasis on understanding why questions were missed and how they could have been approached more efficiently, accurately, and quickly. The goal is to make these processes feel more natural so that, on test day, everything comes together smoothly._x000a__x000a_At this point, I recommend continuing with our current meeting frequency, as it has been working well. As we get closer to the exam, we can consider increasing to twice per week if needed. Of course, if at any point you feel that meeting more frequently would be beneficial, I am very happy to adjust._x000a__x000a_As always, please feel free to reach out by email anytime if youâ€™d like to connect â€” Iâ€™m very much looking forward to continuing to support Meganâ€™s progress._x000a__x000a_Warmly,_x000a__x000a_Hannah E._x000a_hannah.ervitz@revolutionprep.com_x000a_+13236812911"/>
    <n v="2"/>
  </r>
  <r>
    <n v="11016050"/>
    <d v="2026-04-04T00:00:00"/>
    <x v="127"/>
    <s v="Team Haase-Alvey"/>
    <n v="103322"/>
    <s v="Noah Riddell"/>
    <s v="Dear Noah and Ann,_x000a__x000a_I hope youâ€™re doing well. It was such a pleasure meeting Noah â€” he is thoughtful, engaged, and itâ€™s truly wonderful to see how naturally he begins to make connections between concepts._x000a__x000a_So far, weâ€™ve worked on the digestive system and begun exploring the respiratory system. It has been especially rewarding to see Noah start to connect ideas that may have previously felt a bit disconnected. Our focus in sessions is not only to learn the facts of anatomy, but also to connect anatomy to physiology, to understand how each system functions, how systems relate to one another, and how everything fits into the overall functioning of the body._x000a__x000a_Moving forward, we will continue supporting the concepts Noah is currently learning in class, while also setting aside time to review earlier material that may not have fully settled yet. This combination of reinforcement and forward progress will help build a much stronger and more cohesive understanding._x000a__x000a_I see that most sessions are already scheduled, which is wonderful, with just a couple of hours remaining unscheduled. I recommend continuing with at least two sessions per week, whether with me or in combination with other tutors, to maintain consistency and momentum._x000a__x000a_Please note that we will be updating our tutoring rates on April 18, 2026. To help you plan ahead and secure the current pricing for any future tutoring needs, I recommend connecting with your advisor if youâ€™d like to purchase additional hours before the change takes place._x000a__x000a_As always, please feel free to reach out by email anytime if you have any questions â€” Iâ€™m very happy to continue supporting Noahâ€™s learning._x000a__x000a_Warmly,_x000a__x000a_Hannah E._x000a_hannah.ervitz@revolutionprep.com_x000a_+13236812911"/>
    <n v="4"/>
  </r>
  <r>
    <n v="11016053"/>
    <d v="2026-04-04T00:00:00"/>
    <x v="127"/>
    <s v="Team Haase-Alvey"/>
    <n v="91604"/>
    <s v="Noah Fisher"/>
    <s v="Dear Noah and Adrian,_x000a__x000a_I hope youâ€™re doing well. It was such a pleasure meeting Noah â€” even from our first session, it was clear that he is a goal-oriented and hardworking student who knows what he wants and is willing to put in the effort to achieve it. That kind of mindset is incredibly valuable, especially for AP-level work._x000a__x000a_In our initial session, we discussed some of the most effective ways to prepare for different portions of the AP Spanish exam, including both the writing and speaking sections. We also talked about the importance of building consistent habits, such as reading daily â€” for example, short news articles â€” to improve reading speed, comprehension, and comfort with unfamiliar vocabulary. This will help Noah strengthen his ability to use context clues and navigate more challenging texts with confidence._x000a__x000a_As we continue meeting, our focus will be on developing all the key skills required for the AP exam, including reading, writing, listening, and speaking, while making sure that everything feels structured and purposeful._x000a__x000a_I recommend meeting at least once per week leading up to the exam to maintain consistency and continue building momentum._x000a__x000a_I also wanted to mention that I see that most of Noahâ€™s hours are not yet scheduled. As we get closer to the AP exams in May, my schedule tends to fill up much more quickly due to increased demand from many students. If possible, I would kindly recommend scheduling sessions in advance to ensure that we can continue meeting at times that work well for Noah._x000a__x000a_As always, please feel free to reach out by email anytime if you have any questions â€” Iâ€™m very happy to continue supporting Noahâ€™s preparation._x000a__x000a_Warmly,_x000a__x000a_Hannah E._x000a_hannah.ervitz@revolutionprep.com_x000a_+13236812911"/>
    <n v="3"/>
  </r>
  <r>
    <n v="11016062"/>
    <d v="2026-04-04T00:00:00"/>
    <x v="73"/>
    <s v="Team Plamondon"/>
    <n v="87698"/>
    <s v="Jimmy Schmidt"/>
    <s v="Dear James,_x000a__x000a_I hope you are having a great start to your spring season! Itâ€™s been great working with you and Jimmy over the past couple of months. I wanted to touch base to share some of the progress weâ€™ve made so far and share my thoughts on the plan moving forward._x000a__x000a_I have seen significant improvements in how Jimmy is building off of conceptual knowledge and equations in order to find the appropriate approach to challenging questions. Recently, he finished the unit on rotational motion and started working on fluids. We've been discussing pressure, specific gravity, buoyancy force, and conservation ideas when applied to fluids. Jimmy does such a great job in session of asking specific questions to help him through problems whenever he is stuck, and he learns from his past challenges quickly to solve similar problems after. _x000a__x000a__x000a_Currently, we have sessions running through to the start of May. This should be enough to help us with our current goal of finishing the last unit in the AP physics curriculum and start a general review of all problem types. When we are finished with fluids, Jimmy and I will be using old AP exams to discuss test taking strategies, review materials from throughout the year, and talk through what is needed to score the most points available on free-response questions. Jimmy does have 2 unscheduled hours that I would recommend we use to double up on later weeks to help us with our final push towards the AP exam. _x000a__x000a_Please let me know if you have any questions or if there are any adjustments you would like to make to our plan. Iâ€™m happy to schedule a time to talk by phone if that would be helpful. I look forward to supporting Jimmy in their continued academic journey._x000a__x000a_Best regards,_x000a__x000a_Matthew U._x000a_matthew.urso@revolutionprep.com_x000a_+15165894405"/>
    <n v="1"/>
  </r>
  <r>
    <n v="11016068"/>
    <d v="2026-04-04T00:00:00"/>
    <x v="73"/>
    <s v="Team Plamondon"/>
    <n v="97808"/>
    <s v="Jack Dorrian"/>
    <s v="Dear Amy,_x000a__x000a_I hope you are having a great start to your spring season! Itâ€™s been great working with you and Jack over the past couple of months. I wanted to touch base to share some of the progress weâ€™ve made so far and share my thoughts on the plan moving forward._x000a__x000a_I have seen significant improvements in Jacks understanding of strategies for the reading and writing section, his background knowledge on grammar and punctuation rules, his ability to breakdown math problems, his use of Desmos when possible, and his content knowledge for specific question types in math. Overall, Jack has shown more confidence in recognizing question types and discussing with me what steps he would take for that specific question. This progress is evident in his most recent official exam score of a 1280 which is a nearly 300pt increase from his initial practice exam and a 100pt increase from his practice exam before the official. He scored his highest ever reading and writing section of a 660! _x000a__x000a__x000a_Our current short-term goals for Jack are to work on areas of the exam that he missed, take consistent practice exams, and score closer to or exceed his goal of a 1400 on the June official exam. To help reach his ultimate goal, I recommend we take practice exams once ever 2 to 3 weeks. Jack should be taking a bluebook exam this weekend that we can then compare to his official exam and see more data on questions we can improve on. I also recommend Jack works on more difficult problems on his own to help with his performance on the second modules in both sections. Now that he showed he can get into the harder modules on an official exam, we can start trying to improve his performance on the more difficult problems. Jack and I currently have 9 sessions booked between now and the June exam, but he also has unscheduled hours available to him in his Revolution account. I would recommend he tries to schedule a second session per week in the last few weeks leading into the official exam (currently we are only meeting on Tuesdays during those weeks). _x000a__x000a_Please let me know if you have any questions or if there are any adjustments you would like to make to our plan. Iâ€™m happy to schedule a time to talk by phone if that would be helpful. I look forward to supporting Jack in their continued academic journey._x000a__x000a_Best regards,_x000a__x000a_Matthew U._x000a_matthew.urso@revolutionprep.com_x000a_+15165894405"/>
    <n v="3"/>
  </r>
  <r>
    <n v="11016072"/>
    <d v="2026-04-04T00:00:00"/>
    <x v="73"/>
    <s v="Team Plamondon"/>
    <n v="98266"/>
    <s v="Coleman Simmons"/>
    <s v="Dear Nina,_x000a__x000a_I hope you are having a great start to your spring season! Itâ€™s been great working with you and Coleman over the past couple of months. I wanted to touch base to share some of the progress weâ€™ve made so far and share my thoughts on the plan moving forward._x000a__x000a_Since Coleman's recent changes to his academics, we've been able to work a lot more on SAT materials as he focuses on school work with an outside tutor and his school program has changed. I've been excited by Coleman's SAT progress recently as we've worked on concepts for both reading, writing, and math. In reading, we discussed how to process rhetorical synthesis questions at the end of the section; in writing, we discussed how to find the subject and tense clues in verb questions; and in math, we've worked on using the MAPS method for a wide range of algebra topics with extra focus on identifying when we can use Desmos to solve equations. _x000a__x000a_Our current short-term goal for Coleman is to prepare for the June official exam. In order to get closer to his ultimate goal of a 1400 we will need to address some key areas. First, I recommend adding more hours for us to meet consistently throughout the months of April and May. We should be meeting at least once a week for an hour and a half, but if we could do two one hour sessions during the week, I would recommend that instead. Second, Coleman needs to take practice exams to help him prepare. I would suggest a practice exam after our next session and then sticking with a pacing of one practice exam ever two weeks. Lastly, I would need to provide Coleman with additional work for outside of our sessions. This has been a challenge for him in the past with all of his academic work and after school activities, but it would really help us see the growth we need to reach his goals. _x000a__x000a_I suggest adding the below to your account to ensure we stay on track._x000a__x000a_â€¢ 12 Hours of Distinguished Tutoring for Coleman Simmons with Matthew Urso_x000a__x000a_If you'd like to continue working together on achieving these goals, you can easily use this link to add the hours to your account today: https://my.revolutionprep.com/s/DwTKrOhqAP._x000a__x000a_Please let me know if you have any questions or if there are any adjustments you would like to make to our plan. Iâ€™m happy to schedule a time to talk by phone if that would be helpful. I look forward to supporting Coleman in their continued academic journey._x000a__x000a_Best regards,_x000a__x000a_Matthew U._x000a_matthew.urso@revolutionprep.com_x000a_+15165894405"/>
    <n v="5"/>
  </r>
  <r>
    <n v="11016101"/>
    <d v="2026-04-04T00:00:00"/>
    <x v="65"/>
    <s v="Team St. Marie"/>
    <n v="100575"/>
    <s v="Savitur Ramasubramanian"/>
    <s v="Hi Savitur and Ramasubramanian,_x000a__x000a_I hope you are having a great spring season. Itâ€™s been great working with you and Savitur over the past couple of weeks. I wanted to touch base to share some of the progress weâ€™ve made so far and share my thoughts on the plan moving forward._x000a__x000a_In our most recent session, we focused primarily on oscillations in physics to prepare for his upcoming test on Thursday. Overall, Savitur is making solid progress with oscillations in physics. I did notice a bit of distraction during this past session (for example, looking things up online while we were working). Staying focused on the material during our sessions will help us make the most of our time together and keep his progress on track. With a bit more targeted review on specific problemâ€‘solving strategies, he will be in an even stronger position for his test. At this point, he seems wellâ€‘prepared and eager to continue learning._x000a__x000a_With AP Physics approaching, it would be beneficial to maintain our current tutoring velocity so we can stay ahead of the exam. With AP tests coming up in May, now is the perfect time to obtain AP review books and complete practice tests for each AP subject. AP exams are challenging because they are very comprehensive, and students only have one chance each year to earn a high score._x000a__x000a_I strongly recommend that Savitur begin working through AP practice exams to identify which concepts to prioritize and whether he would benefit from additional support with AP testâ€‘taking strategies. With so much information covered on these exams, the earlier he starts preparing, the better. Many of my students dedicate an extra hour per week of tutoring for each of their AP classes during this season, and if more assistance is needed, we can always increase that velocity._x000a__x000a_My calendar tends to fill up quickly with AP season approaching, so if youâ€™d like to reserve regular spots for AP Physics (and any other AP courses), now is a great time to do so._x000a__x000a_For AP Physics specifically, I recommend that we plan to meet 60 minutes per session 2 times per week to prepare for the exam. We will focus on:_x000a__x000a_Reviewing all content that can appear on the exam_x000a__x000a_Practicing questions from previously released AP exams_x000a__x000a_Developing strategies to manage time effectively and maximize points on freeâ€‘response questions_x000a__x000a_Even if a student is earning an A in an AP course, preparing for the AP exam requires a slightly different skill setâ€”especially time management, testâ€‘taking strategies, and applying knowledge under pressure. Starting a focused AP preparation program in the coming weeks will give Savitur time to build those skills and approach the exam with confidence._x000a__x000a_Please feel free to reach out if you have any questions or requests, or if there is anything more I can do to support you. You can always contact me directly by text message or email._x000a__x000a_Autumn R._x000a_autumn.reed@revolutionprep.com_x000a_+19548218103"/>
    <n v="5"/>
  </r>
  <r>
    <n v="11016118"/>
    <d v="2026-04-04T00:00:00"/>
    <x v="112"/>
    <s v="Team Cross"/>
    <n v="97426"/>
    <s v="Ryka Bathla"/>
    <s v="Hi Ryka and Vishesh,_x000a__x000a_I hope you are both doing well!_x000a__x000a_I wanted to follow up regarding todayâ€™s missed session. I hope everything is okay. As outlined in the cancellation policy, that time has been deducted from your account. I also noticed that we do not currently have a next session scheduled._x000a__x000a_I also wanted to share a quick update on Rykaâ€™s progress. She has been doing a great job in our sessions and has shown strong focus and engagement. Ryka is progressing well with Algebra 2 topics, including exponent rules, polynomial operations, and average rate of change, and is building a solid understanding overall._x000a__x000a_The goal of the session she missed was to begin working on complex numbers and complex polynomial factorization, which we will plan to cover in our next session._x000a__x000a_I also noticed that there are still some unscheduled hours remaining. As my schedule may begin to fill up, I recommend scheduling those sessions soon to maintain consistency and momentum. If you are having any issues with scheduling, please feel free to reach out and I would be happy to help._x000a__x000a_Looking ahead, with summer approaching, if you plan to continue sessions, we can maintain our current once a week schedule. However, if the goal is to cover more Algebra 2 material at a quicker pace, I would recommend increasing to twice a week so we can build stronger momentum._x000a__x000a_Please feel free to reach out if you have any questions or would like to connect further._x000a__x000a_I hope you are having a wonderful day!_x000a__x000a_Ore W._x000a_ore.williams@revolutionprep.com_x000a_+12404860132"/>
    <n v="3"/>
  </r>
  <r>
    <n v="11016137"/>
    <d v="2026-04-04T00:00:00"/>
    <x v="132"/>
    <s v="Team De Groot"/>
    <n v="89783"/>
    <s v="Alexander Berndt"/>
    <s v="Dear Jeffery,_x000a__x000a_I hope you are doing well. I wanted to reach out regarding Alexâ€™s SAT preparation, as I have some concerns about his current progress and readiness for the upcoming exam._x000a__x000a_At this point, Alex has missed several sessions and has not been able to consistently make time for additional sessions or complete assigned homework. Because of this, he is not currently on track to see the level of score improvement we are aiming for. Consistent practice and strategy application are key to success on the SAT, and gaps in preparation can make it difficult to build and retain those skills._x000a__x000a_While the April 15th SAT is not his only planned test date, it is approaching quickly. In order to effectively prepareâ€”especially to develop test-day strategies, pacing, and confidenceâ€”we will need to increase consistency in both sessions and independent work._x000a__x000a_As of now, we only have two sessions scheduled before the exam. I strongly encourage you to confirm that Alex is able to attend both of these sessions. Additionally, if possible, I recommend adding at least one more session each week leading up to the test. This will allow us to reinforce key concepts, build testing strategies, and give Alex the best opportunity to improve his performance._x000a__x000a_Iâ€™m here to support Alex and want to ensure he feels prepared and confident going into his exam. With more consistent effort and scheduling, Iâ€™m confident we can make meaningful progress._x000a__x000a_Please let me know how you would like to proceed or if youâ€™d like help coordinating additional sessions._x000a__x000a_Best regards,_x000a_Megan_x000a__x000a__x000a_Megan O._x000a_megan.osgood@revolutionprep.com_x000a_+12077140045"/>
    <n v="3"/>
  </r>
  <r>
    <n v="11016144"/>
    <d v="2026-04-04T00:00:00"/>
    <x v="75"/>
    <s v="Team St. Marie"/>
    <n v="69957"/>
    <s v="William Huynh"/>
    <s v="Hey Phuong Thi, I hope all is well. I wanted to provide you with a progress update around William's tutoring._x000a_William made some great progress in the last few weeks with identifying key components in texts and compressing those details into a text summary. I'm excited to see him take this step and am looking forward to strengthening it because this is an area where William has struggled. He has had trouble with deciding which information to include and not include for a summary and so previously, he has reworded the text in his summaries instead of compressing them into the key details. William has also done great with accurately answering his Social Studies assignments with the information he identifies in both narrative texts and infographs. _x000a_I would really like to work on building consistency in William's homework completion. He has done well overall about completing his homework assignments. However, when we practice a skill that involves homework that isn't directly attached to his classes, he tends to forget to complete is homework. We discussed this most recently in regards to his NJHS application because he didn't complete writing a draft of answers to the questions on the application like we agreed. It may be a matter of strengthening this small executive function, but I have no doubt that it will strengthen him up as a student.    _x000a_Nando R._x000a_nando.reyes@revolutionprep.com_x000a_+17085223672"/>
    <n v="1"/>
  </r>
  <r>
    <n v="11016167"/>
    <d v="2026-04-04T00:00:00"/>
    <x v="75"/>
    <s v="Team St. Marie"/>
    <n v="95456"/>
    <s v="Pema Namdol"/>
    <s v="Hey Tenzin, I hope all is well. I wanted to provide you with a final progress update around Pema's exam Prep._x000a_Pema made showed strength in several areas for both Reading and Writing in the SAT. She showed mastery in identifying key details and main ideas for Figurative Language in areas such as Poetry, Inferences, and Archaic Language. She also identified key areas that she could improve in her writing questions like Transitions and showed improvement there. _x000a__x000a_The biggest area to work on that we discussed prior to her exam is to work on her confidence in her work. We discussed defining the difference between proofing one's work and second guessing it. Pema has done an excellent job in learning and applying the strategies to her work in and out of session and should have confidence in it. I am looking forward to hearing how she did on her exam. _x000a_Nando R._x000a_nando.reyes@revolutionprep.com_x000a_+17085223672"/>
    <n v="1"/>
  </r>
  <r>
    <n v="11016177"/>
    <d v="2026-04-04T00:00:00"/>
    <x v="19"/>
    <s v="Team De Groot"/>
    <n v="100283"/>
    <s v="Cassan Johnson"/>
    <s v="Hi Oâ€™Quicha,_x000a__x000a_Happy Spring! I hope all is well. Below is a comprehensive update on Cassanâ€™s SAT prep followed by my recommendations for the future. First off, are we planning on both the May 2nd SAT and June 6th test dates? I would recommend both because he will likely be ramping up closer to his potential as we get close to June, though weâ€™ll do our best for May 2nd of course. He can get used to the test day environment (pressure, distractions) for the May 2nd date, and best case scenario he gets a score he likes. But I do typically recommend around 3-4 months of prep to really get the momentum and build-up needed. It's better to plan into the future than wait and take too much of a break after the May test, and then have to restart and relearn some material. That being said, one variable to keep in mind while thinking about taking the June 6th SAT is when he has finals. _x000a__x000a_Thus far, Cassan and I have worked on the MAPS math strategy, solving equations (writing out steps), linear equations, measures of central tendency, visual set upÂ on geometry, forms of quadratics, using Desmos, punctuation, systems of equations, and more! Cassan is kind and attentive during sessions and is fun to work with. In February, he did have some trouble getting the homework done but he has been consistent recently. _x000a__x000a_A few weeks ago, he took an SAT practice test that scored at a 1280 with 690 on the Reading/Writing and 590 on the Math, which is a little stronger than how he did on the ACT. Also because the math is less diverse, among other reasons, SAT seems to be the best option for Cassan._x000a__x000a_Recently, weâ€™ve been working on forms of quadratics, using_x000a_Desmos, punctuation, linear algebra, systems of equations, using the MAPS math strategy, and more. On the Math side, which is his highest priority right now, we are ready to move into the Advanced Math portion after tackling the key parts of the Algebra portion. _x000a__x000a_FYI, I will ask Cassan to do a practice test after our next session. Certainly, the two week break might make a difference in his practice test score. Every 2-3 weeks is a good pace for practice tests going forward. _x000a__x000a_Thus far, we have been meeting two hours a week and it seems to be a productive pace. We will see how his next practice test goes. I want to make sure he has the support needed to cover all the material and get enough repetition and review with key concepts. _x000a__x000a_Thanks for reading! Iâ€™d be happy to discuss any of this further on the phone if youâ€™d like. Itâ€™s been a pleasure working with you both and I look forward to continuing to help Cassan work toward his goals. _x000a__x000a_Have a great weekend!_x000a__x000a_Best,_x000a__x000a_Daniel Severanceâ€¨Professional Tutor, Revolution Prepâ€¨daniel.severance@revolutionprep.com | www.revolutionprep.comâ€¨Customer Service: 877-738-7737 | Direct Line: 269-303-9396â€¨Better Results. Less Stress."/>
    <n v="3"/>
  </r>
  <r>
    <n v="11016188"/>
    <d v="2026-04-04T00:00:00"/>
    <x v="75"/>
    <s v="Team St. Marie"/>
    <n v="101793"/>
    <s v="Catherine Forte"/>
    <s v="Hey Julie, I hope all is well. I wanted to provide you with a progress update around Catherine's test prep. _x000a_Catherine has been making progress in strategies for both her Reading and English section. For Reading, she has shown mastery in how to identify key ideas and details for complex texts involving archaic language. In English, she has shown a strong understanding of Sentence Level Grammar by applying punctuation rules and identifying nuances that apply to sentence boundaries. I'm excited to see how she does both on this week's and next week's exams._x000a_I do see areas for Catherine to keep improving in her score, including Math. Based off of her last practice exam, I see that there are several specific topics in Geometry that could use some targeted practice. We already started our Math review this week, but I would really like to keep building up the review in order to improve Catherine's scores. I also do think that it would be a good idea to register Catherine for an exam after next week's that gives us a chance to keep prepping her to get a higher score. Catherine has shown in and out of session that she can learn and apply the exam strategies and I think she is capable of scoring into the 30s range. I would suggest purchasing more hours, so we can schedule sessions three times a week for the summer and really build on different areas for Math and English. _x000a__x000a_As always, please feel free to reach out with any questions or concerns you may have around Catherine's tutoring. Thanks!_x000a_ _x000a_Nando R._x000a_nando.reyes@revolutionprep.com_x000a_+17085223672"/>
    <n v="3"/>
  </r>
  <r>
    <n v="11016195"/>
    <d v="2026-04-04T00:00:00"/>
    <x v="76"/>
    <s v="Team De Groot"/>
    <n v="89460"/>
    <s v="Bella Wang"/>
    <s v="Hello,_x000a__x000a_I wanted to share a brief update, as it has been a few weeks since Bella and I last met, along with an outline of our intended plan moving forward as she prepares for the AP Chemistry exam._x000a__x000a_For our upcoming session on April 19, the plan will be to begin targeted exam preparation. We will start with diagnostic work to help identify areas of strength and opportunities for growth. Based on those results, we will then move into practicing free-response questions to strengthen both content understanding and exam-specific skills._x000a__x000a_In addition, we plan to incorporate focused, last-minute study resources that Bella can use independently as she continues preparing in the weeks leading up to the exam._x000a__x000a_I am looking forward to working with her on the 19th. In the meantime, if there are any questions, concerns, or specific areas you would like me to prioritize, please feel free to share._x000a__x000a_Thank you, and I look forward to seeing Bella soon._x000a__x000a_Nisan H._x000a_nisan.hubbard@revolutionprep.com_x000a_+18045367099"/>
    <n v="1"/>
  </r>
  <r>
    <n v="11016199"/>
    <d v="2026-04-04T00:00:00"/>
    <x v="6"/>
    <s v="Team St. Marie"/>
    <n v="89460"/>
    <s v="Bella Wang"/>
    <s v="Dear Mr. and Mrs. Wang,_x000a__x000a_I hope you are having a great week. It's been great working with you and Bella over the past couple of months. I wanted to touch base to share some of the progress we've made so far and share my thoughts on the plan moving forward._x000a__x000a_So far we've worked on Precalculus and Trig. Some of the recent concepts presented challenges including parametric functions, vector valued functions, and trig functions within parametric functions. My plan is to continue working on these topics as the school semester progresses. I look forward to working with more of these challenging concepts._x000a__x000a_Bella has enough hours to reach May, but I recommend adding 12 - 24 hours of tutoring if she wants to continue tutoring for the remainder of the school semester until June. This way she can schedule 1 - 2 sessions per week for 1hr/session. She can also keep extra hours for the summer if she wants to continue working on improving her math skills.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Bella in her continued academic journey._x000a__x000a_Best regards,_x000a_Jon C._x000a_jon.cathapermal@revolutionprep.com_x000a_+17049758359"/>
    <n v="5"/>
  </r>
  <r>
    <n v="11016204"/>
    <d v="2026-04-04T00:00:00"/>
    <x v="76"/>
    <s v="Team De Groot"/>
    <n v="97762"/>
    <s v="Margaret Ammeen"/>
    <s v="Hello,_x000a__x000a_Over the past several weeks, we have focused on building her understanding across a range of chemistry topics, while also incorporating targeted math review during our most recent session to support the quantitative aspects of her coursework. This combination has allowed her to strengthen both conceptual understanding and the mathematical skills necessary to approach chemistry problems with greater confidence._x000a__x000a_She has demonstrated consistent engagement and a strong willingness to work through challenging material. One of her most notable strengths is her ability to approach problems independently. Rather than immediately defaulting to uncertainty, she makes a genuine effort to think through each question, which is an important habit for long-term academic success. She has shown that when she takes the time to carefully isolate relevant information and identify what is being asked, she is able to methodically work through problems and arrive at accurate solutions._x000a__x000a_Throughout our sessions, it has become clear that her success is closely tied to her ability to extract key details and organize her thinking before beginning calculations or written responses. When she applies this structured approach, her accuracy and confidence both improve. She is continuing to build this skill, and with ongoing reinforcement, it is likely to become a consistent strength._x000a__x000a_Looking ahead, our focus will intentionally shift toward strengthening her study strategies and overall approach to learning. This includes helping her identify effective study techniques, utilize appropriate study materials, and develop routines that support retention and application of content. In addition, we will continue to emphasize problem-solving strategies that involve breaking down complex questions, identifying relevant information, and applying concepts step by step._x000a__x000a_She has already shown strong initiative and a positive academic mindset, and continued encouragement of her independent approach will be important. Reinforcing her habit of attempting problems before seeking help will further build her confidence and resilience. With continued practice and strategic support, she is well-positioned to make ongoing progress in both chemistry and related quantitative skills._x000a_Nisan H._x000a_nisan.hubbard@revolutionprep.com_x000a_+18045367099"/>
    <n v="1"/>
  </r>
  <r>
    <n v="11016217"/>
    <d v="2026-04-04T00:00:00"/>
    <x v="75"/>
    <s v="Team St. Marie"/>
    <n v="101525"/>
    <s v="Miles Pandya"/>
    <s v="Hey Molly, I hope all is well. I wanted to provide you with an update around Miles' test prep. _x000a__x000a_Miles has been learning and applying strategies around the Writing questions for the SAT the last few weeks. We have been primarily focused on Sentence Level Grammar. Miles has shown an improvement in understanding of the punctuation rules involved regarding both mechanics and stylistics. He is also making progress in double checking his work which has had a positive impact demonstrated by his practice test in March where he scored a 660 in his Reading and Writing section. _x000a__x000a_I would really like to keep building up Miles' analytic skills and pacing for his SAT. Often Miles tends to not ask questions when he has them or he wants to skim over a review of questions without closely assessing where he needs to make changes or be vigilant around a repetitive mistake. I think this would be the biggest skill to develop at the moment to improve Miles' score. I think it would be beneficial to get 24 more hours of tutoring for Miles, so we can amp tutoring up to three times a week and really build his skills up before June. _x000a__x000a_As always, please feel free to reach out with any questions or concerns regarding Miles' tutoring. Thanks!_x000a_Nando R._x000a_nando.reyes@revolutionprep.com_x000a_+17085223672"/>
    <n v="3"/>
  </r>
  <r>
    <n v="11016219"/>
    <d v="2026-04-04T00:00:00"/>
    <x v="48"/>
    <s v="Team Plamondon"/>
    <n v="35165"/>
    <s v="Abdullah Khan"/>
    <s v="Good morning!_x000a__x000a_This message is just a recap of the topics we covered today in our call. It was lovely to speak to both of you! If there is anything in this recap email that you have questions or comments about, please reach out at your earliest convenience._x000a__x000a_WHAT WE'VE COVERED IN SESSION_x000a_- commas_x000a_- text structure and purpose_x000a_- cross text connections_x000a_- general craft and structure domain_x000a__x000a_KEY POSITIVES_x000a_- he is efficient and quick at moving through the questions_x000a_- he is able to adapt easily to new strategies_x000a__x000a_LOOK AHEAD TO THE NEXT PHASE OF THE PROGRAM_x000a_- work on over-inferencing in complex texts_x000a_- work on overthinking with complex answer choices_x000a_- pacing_x000a_- test results and error log will let us know content and strategy gaps_x000a__x000a_CALL RECAP_x000a_- He is planning to take test in September; possibly increase to two official tests in a year_x000a__x000a_- We discussed  keeping schedule of one session a week for the school year and increasing to two per week during summer. Parents will double check with math tutor and will make a final decision later._x000a__x000a_- We discussed adding PSAT prep or taking some practice tests. Final decision is that it's not necessarily a focus yet but would be good to do for summer,  and could work as good confidence building for SAT_x000a__x000a_- Reading recommendations for summer---high level works and focus on language use, complex sentence structures, and vocabulary_x000a_- I recommended any high level text from around 1750-1915. Some specific authors that could be interesting for Abdullah are Dickens, the Lincoln-Douglas debates, Shakespeare, or Jules Verne. All of these can be read online for free or from a library._x000a_-I recommend using summaries or other resource texts to make the story accessible so the focus can be on the language use and complex sentence structure_x000a__x000a_Thank you for taking time out of your day for our call! If you want to have another call at any time, feel free to reach out, and I'll put you on the calendar!_x000a__x000a_Elijah R._x000a_elijah.ramirez@revolutionprep.com_x000a_+13614629743"/>
    <n v="3"/>
  </r>
  <r>
    <n v="11016236"/>
    <d v="2026-04-04T00:00:00"/>
    <x v="82"/>
    <s v="Team Haase-Alvey"/>
    <n v="99131"/>
    <s v="Isha Nayak"/>
    <s v="Dear Isha and Seema,_x000a__x000a_I hope you are having a great week so far! I wanted to take a moment to share an update on Ishaâ€™s progress over the past few weeks._x000a__x000a_I have seen significant improvements in Ishaâ€™s ability to answer Student as Editor questions. This has included sequencing sentences by considering the overall structure and context of the passage and answering GOAL questions using the iCARE strategy. Additionally, Isha has also focused on approaching sentence level grammar questions using her grammar ear. Alongside this practice, Isha has shown improvement with identifying and separating complete sentences using proper punctuation._x000a__x000a_For our upcoming sessions, I believe it would benefit Isha to be able to use proportions, percentages, and scale factors to find missing values in similar shapes and scenarios. Additionally, Isha may benefit from dedicated support with applying comma rules to mixed punctuation questions._x000a__x000a_Isha is set to complete a practice ACT prior to our upcoming session. Iâ€™ll be looking forward to our upcoming session where we can discuss her thoughts on the practice exam. I recommend continuing with our one 60 minute clas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Isha in reaching her goals._x000a__x000a_Juan N._x000a_juan.nunez@revolutionprep.com_x000a_+17868034378"/>
    <n v="3"/>
  </r>
  <r>
    <n v="11016247"/>
    <d v="2026-04-04T00:00:00"/>
    <x v="82"/>
    <s v="Team Haase-Alvey"/>
    <n v="101416"/>
    <s v="Tyson Mines"/>
    <s v="Dear Tyson, An, and Darrell,_x000a__x000a_I hope you are having a great week so far! I wanted to take a moment to share an update on Tysonâ€™s progress over the past few weeks._x000a__x000a_I have seen significant improvements in Tysonâ€™s ability to use Desmos to simplify fractions, solve systems of equations, interpret graphs, and graph inequalities. Additionally, Tyson has also progressed well with using the Pythagorean Theorem to find missing values in right triangles, solving for variables in inequalities, and manipulating functions. When it comes to his foundational algebra skills, Tyson has shown consistent aptitude with rewriting equations to isolate a variable, working with fractions, and using the FOIL method to multiply a set of parentheses._x000a__x000a_For our upcoming sessions, I believe it would benefit Tyson to be able to use trigonometric ratios to solve for missing values in right triangles and apply his manipulation skills to more challenging questions involving functions. To further develop his confidence, Tyson may also benefit from continuing to create inequalities based on word problems._x000a__x000a_I recommend continuing with our one 60 minute clas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Tyson in reaching his goals._x000a__x000a_Juan N._x000a_juan.nunez@revolutionprep.com_x000a_+17868034378"/>
    <n v="3"/>
  </r>
  <r>
    <n v="11016302"/>
    <d v="2026-04-04T00:00:00"/>
    <x v="133"/>
    <s v="Team De Groot"/>
    <n v="100243"/>
    <s v="Iyron Johnson"/>
    <s v="Hi Kristina and Iyron, _x000a__x000a_I just wanted to send a summary of everything we talked about this last session, the things I've observed in session, and the plan moving forward. _x000a__x000a_Kristina, I really appreciate you joining the session to talk about these concerns so that we could come up with plan. Iyron mentioned that he felt tutoring wasn't helping because we weren't doing the same things he was learning in class. Kristina said she was worried about Iyron not understanding why we were working on the things we are, and his writing as a whole. _x000a__x000a_As mentioned in our meeting, we can definitely make changes to fit both of these concerns. First of all, I will make sure we implement more conversations about why we are working on the skills we're working on. Understanding the purpose behind work is the most important thing to help student learn and absorb information long term, so we will make sure we have more conversations about why we are working on different things. We will also make sure that every other session is focused on writing, while the others in between will be focused on enhancing his understanding of what he's working on in class. I believe that this plan moving forward will help with both his understanding of class material and development of writing skills. _x000a__x000a_In session, Iyron does fairly well with reading comprehension. He is able to recount information well and answer questions about the text with accuracy. The area that needs the most improvement is understanding the deeper meanings and implications the text is trying to point him towards. In future sessions, I wanted to start reviewing figurative language and applying it to poetry in order to flex those interpretation muscles. Knowing that his class is currently working on figurative language with similes and metaphors is extremely helpful and will make the transition more seamless. Hi writing skills do need some more work. As discussed in our session, I'm hoping that practicing writing more descriptively and structured while focusing on subjects he enjoys will translate to more eloquent writing overall.  _x000a__x000a_Due to this schedule, I recommend Iyron and I meet for two 60-minute sessions per week. This amount of time per week will allow us to focus on working towards both goals of both improving his writing and improving his deeper understanding of texts.  _x000a__x000a_If you'd like to continue working together on achieving these goals, you can redeem more credits through your Bright Horizon's portal. After you redeem your credits, you will receive an email from Revolution Prep to add the hours to your account. _x000a__x000a_During our meeting, Kristina mentioned that Iyron would be applying to private schools in the Fall. I wanted to let you both know that I offer tutoring for the ISEE, SSAT, and HSPT. If Iyron needs some more help preparing for those tests we can also add that into our schedule. _x000a__x000a_If you have any questions or anything you'd like to add to our plan, feel free to email or call to let me know. I look forward to continuing to work with both of you! _x000a__x000a_Best,_x000a_ _x000a_River N._x000a_river.nunez@revolutionprep.com_x000a_+14088020170"/>
    <n v="5"/>
  </r>
  <r>
    <n v="11016314"/>
    <d v="2026-04-04T00:00:00"/>
    <x v="82"/>
    <s v="Team Haase-Alvey"/>
    <n v="93550"/>
    <s v="Luke Hodgkinson"/>
    <s v="Dear Luke and Sandy,_x000a__x000a_I hope you are having a great week so far! I wanted to take a moment to share an update on Lukeâ€™s progress over the past few weeks._x000a__x000a_I have seen significant improvements in Lukeâ€™s ability to use the iCARE reading strategy to answer Central Idea/Detail questions, draw inferences, and support or undermine claims in Command of Textual Evidence questions. Additionally, Luke has shown progress with answering verb by checking for correct tense and subject-verb agreement and applying apostrophe rules for sentence boundary questions regarding possessives and contractions. In regards to his preparation for the math portion of the SAT exam, Luke has shown consistent strength in solving for the solutions in polynomials, factoring polynomials, graphing polynomials to identify the kinds of solutions to a function, and finding the number of solutions in systems of equations or quadratics using DESMOS and the discriminant._x000a__x000a_If you wish to continue with the tutoring program in preparation for the May exam, I believe it would benefit Luke to use the question stem to determine how to apply data from Command of Quantitative Evidence questions and answer challenging geometry questions involving right triangle identities. I recommend continuing with our two 60 minute classe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Luke in reaching his goals._x000a__x000a_Juan N._x000a_juan.nunez@revolutionprep.com_x000a_+17868034378"/>
    <n v="3"/>
  </r>
  <r>
    <n v="11016343"/>
    <d v="2026-04-04T00:00:00"/>
    <x v="97"/>
    <s v="Team Haase-Alvey"/>
    <n v="98383"/>
    <s v="Brandon Bedestani"/>
    <s v="Dear Erhan and Brandon,_x000a__x000a_I hope youâ€™re both having a wonderful week! As we get closer to Brandonâ€™s upcoming practice test, I wanted to share a quick refresh on his progress and what we can expect next._x000a__x000a_While we are working towards overall score improvement, we have also set a goal around successfully utilizing the strategies and skills Brandon has been developing. It's important to remember that scores fluctuate as students begin applying new strategies, as pacing or completion times change._x000a__x000a_That being said, over the past several sessions, Iâ€™ve seen meaningful growth in Brandonâ€™s ability to identify question types and apply targeted strategies across the Reading &amp;amp; Writing section. Weâ€™ve covered a significant portion of the curriculum, including text structure and purpose, sentence boundaries (grammar), central idea and detail questions, rhetorical synthesis, and inference. In particular, Brandon is becoming more confident and consistent with recognizing question patterns and selecting the appropriate approach. He has also made clear strides in understanding the nuances between similar question types and applying strategies to break down passages more effectively._x000a__x000a_At the same time, an important area for improvement moving into next week will be timing and strategy consistency under mixed conditions. As the SAT presents a mix of question types within each section, Brandon will need to focus on applying the correct strategy quickly and reliably without hesitation. We will specifically work on improving his pacing and ensuring that he can transition smoothly between different question types while maintaining accuracy._x000a__x000a_To set Brandon up for success, itâ€™s important that his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Brandon. Iâ€™ll follow up with you in my next update with key takeaways, progress highlights, and a clear plan for what weâ€™ll focus on moving forward._x000a__x000a_Based on Brandonâ€™s progress and our discussions, I recommend we continue with our current schedule of one 120-minute session per week. Moving forward, our focus will be on strengthening and solidifying the strategies weâ€™ve already introduced while gradually incorporating the remaining content. We will emphasize timed practice, mixed-question sets, and consistent application of strategies to ensure Brandon can translate his understanding into measurable score improvements._x000a__x000a_Please let me know if you have any questions, and Iâ€™m looking forward to seeing how Brandon performs on his upcoming practice test!_x000a__x000a_Best regards,_x000a_Akshiv G._x000a_akshiv.gulati@revolutionprep.com_x000a_+13015690979"/>
    <n v="3"/>
  </r>
  <r>
    <n v="11016369"/>
    <d v="2026-04-04T00:00:00"/>
    <x v="82"/>
    <s v="Team Haase-Alvey"/>
    <n v="98338"/>
    <s v="Levi Aronson"/>
    <s v="Dear Levi and Hallie,_x000a__x000a_I hope you are having a great week so far! I wanted to take a moment to share an update on Leviâ€™s progress over the past few weeks._x000a__x000a_I have seen significant improvements in Leviâ€™s ability to apply the rules of apostrophes, colons, semicolons, commas, and dashes to sentence boundary questions. Additionally, Levi has shown great progress with drawing his own inferences to answer inference questions with the iCARE Reading Strategy. Levi has also been progressing well with solving functions by substituting values, substituting equations, and interpreting graphs. In regards to his foundational algebra skills, Levi has also done really well with recalling the slope formula and creating linear equations in slope-intercept form._x000a__x000a_In preparation for his upcoming exam, I believe it would benefit Levi to use trigonometric ratios, special right triangle identities, and the Pythagorean Theorem to answer questions involving right triangles._x000a__x000a_I recommend continuing with our one 60 minute class per week. Levi should also complete a PSAT practice exam through Bluebook prior to our upcoming session. I have sent Levi the resources to access this practice exam to his email.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Levi in reaching his goals._x000a__x000a_Juan N._x000a_juan.nunez@revolutionprep.com_x000a_+17868034378"/>
    <n v="3"/>
  </r>
  <r>
    <n v="11016394"/>
    <d v="2026-04-04T00:00:00"/>
    <x v="72"/>
    <s v="Team St. Marie"/>
    <n v="83994"/>
    <s v="Jack Rogers"/>
    <s v="Dear Team Jack,_x000a__x000a_I hope you are having a great spring! Itâ€™s been great working with you and Jack over the past couple of months. I wanted to touch base to share some of the progress weâ€™ve made so far and share my thoughts on the plan moving forward._x000a__x000a_I have seen significant improvements in Jack's preparation for his exams in both AP Biology and Honors Precalculus. He has shown consistent progress in understanding and reviewing challenging concepts, ranging from genetics and DNA replication to precalculus sequences, series, and sigma notation. This consistent improvement has been evident in his recent confidence and scores, particularly when he felt he did well on his biology test in late February and when he was confident that he earned a 100% on his mid-March precalculus quiz. _x000a__x000a_Our current short-term goals for Jack include preparing for his upcoming back-to-back tests in precalculus and biology, as well as encouraging him to pace his studying to avoid last-minute cramming. The overall goal remains achieving consistent understanding and boosting his grades in both of these rigorous classes. Based on Jack's progress, I recommend continuing our regular session schedule to maintain this momentum and ensure he has the support he needs as we continue into the spring._x000a__x000a_Please let me know if you have any questions or if there are any adjustments you would like to make to our plan. Iâ€™m happy to schedule a time to talk by phone if that would be helpful. I look forward to supporting Jack in his continued academic journey._x000a__x000a_Best regards,_x000a_Bryant S._x000a_bryant.salinas@revolutionprep.com_x000a_+15624448241"/>
    <n v="2"/>
  </r>
  <r>
    <n v="11016414"/>
    <d v="2026-04-04T00:00:00"/>
    <x v="72"/>
    <s v="Team St. Marie"/>
    <n v="96834"/>
    <s v="Akshaya Kannan"/>
    <s v="Dear Team Akshaya,_x000a__x000a_I hope this email finds you well. I wanted to touch base regarding Akshaya's progress during our past sessions in March and discuss a plan moving forward following her official exam results._x000a__x000a_First, I have seen significant improvements in Akshaya's mastery of medium-to-hard advanced math concepts and Standard English conventions. She has shown consistent progress in our sessions, which was incredibly evident when she achieved an outstanding 1530 on her Bluebook practice exams. _x000a__x000a_However, overall, we did not see the score increase I had hoped to see on her official March SAT, where she scored an 1190 (Math: 640, Reading/Writing: 550). From my observations and our recent review of the score breakdown, I believe this lower-than-expected score is likely related to the difference between the low-pressure environment of taking practice tests at home and the high-stakes, high-pressure setting of the official test room. The added test anxiety likely led to cognitive mishaps that prevented her from reaching the harder Reading/Writing module, which may have capped her score. _x000a__x000a_As a reminder, our long-term goal is to maximize her score on the upcoming May SAT, and addressing this testing environment issue is crucial for Akshaya to reach this goal. With that in mind, I recommend we do the following: we must simulate test-like conditions at home during her practice exams. For her three remaining Revolution Prep practice exams, she needs to take them in a strict, focused environment, ideally with someone present in the room to simulate a proctor and the pressure of test day. In our sessions, we will focus on avoiding test mistakes by tackling &quot;bigger main idea&quot; Reading/Writing questions and medium-hard math questions, specifically utilizing the iCARE (Identify, Cover, Anticipate, Rationalize, Eliminate) strategy to build confidence._x000a__x000a_To best set Akshaya up for success for the official test sitting in May, I recommend adding more hours to your account, as there are currently only two hours remaining. Adding hours will ensure we have enough time to thoroughly cover these strategies and get us through the May SAT exam._x000a__x000a_Please let me know if you have any questions or if you have any additional insights that might be helpful for me to consider. Iâ€™m happy to schedule a time to talk by phone as well. I am committed to helping Akshaya work towards her long-term goals._x000a__x000a_Best regards,_x000a_Bryant S._x000a_bryant.salinas@revolutionprep.com_x000a_+15624448241"/>
    <n v="2"/>
  </r>
  <r>
    <n v="11016432"/>
    <d v="2026-04-04T00:00:00"/>
    <x v="72"/>
    <s v="Team St. Marie"/>
    <n v="82790"/>
    <s v="Brittany Curzio"/>
    <s v="Dear Team Brittany,_x000a__x000a_I hope you are having a great spring! Itâ€™s been great working with Brittany over the past couple of months in February and March. I wanted to touch base to share some of the progress weâ€™ve made so far and share my thoughts on the plan moving forward._x000a__x000a_I have seen significant improvements in Brittany's foundational biology knowledge, particularly her understanding of complex topics like DNA transcription and translation, as well as genetic inheritance patterns and Punnett squares. She has shown consistent progress in effectively reviewing material for her exam prep. This consistent improvement has been evident in her recent test scores; I was thrilled to see she scored a C+ on her Chapter 8 test (which was a great improvement from before) and that she only missed 3 questions on her recent cell division quiz, earning a 10/13. _x000a__x000a_Our current short-term goals for Brittany include continuing our focused test and quiz prep, such as our recent review of simple inheritance genetics. The overall goal remains to continue raising her overall grade in Biology. _x000a__x000a_Based on Brittany's progress, I recommend we continue scheduling sessions as needed, since we do not currently have a recurring session on the calendar. However, I strongly encourage you to schedule our sessions as far in advance as possible. As we get closer to the end of the school year, my schedule fills up much faster, and I want to ensure we can guarantee her a spot._x000a__x000a_Please let me know if you have any questions or if there are any adjustments you would like to make to our plan. Iâ€™m happy to schedule a time to talk by phone if that would be helpful. I look forward to supporting Brittany in her continued academic journey._x000a__x000a_Best regards,_x000a_Bryant S._x000a_bryant.salinas@revolutionprep.com_x000a_+15624448241"/>
    <n v="2"/>
  </r>
  <r>
    <n v="11016455"/>
    <d v="2026-04-04T00:00:00"/>
    <x v="72"/>
    <s v="Team St. Marie"/>
    <n v="100832"/>
    <s v="Molly Felice"/>
    <s v="Dear Team Molly,_x000a__x000a_I hope you are having a great spring! Itâ€™s been great working with Molly over the past month during our March sessions. I wanted to touch base to share some of the progress weâ€™ve made leading up to the March SAT and share my thoughts on our plan moving forward._x000a__x000a_I have seen significant improvements in Molly's mathematical skills as we tackled new topics. She has shown consistent progress in mastering percentages, exponential problems, and right triangle trigonometry. Specifically, we successfully worked through easy and medium trigonometry concepts, including SOH CAH TOA, similar triangles, the Pythagorean theorem, and finding angles with inverses. This consistent improvement was evident in her confidence going into the official March SAT, and it was wonderful to hear her report that the first part of the test felt easy! We are now eagerly awaiting her official scores._x000a__x000a_Our current short-term goals for Molly include continuing our momentum in targeted math practice, as we have most recently been working through advanced math and geometry questions. The overall goal remains to continue building her foundational math skills for the test. While she is not currently registered for her next SAT yet, we will continue working towards the next test to ensure she is fully prepared once she figures out her testing schedule. _x000a__x000a_Based on Molly's progress, I recommend we continue our current session frequency to maintain this momentum. _x000a__x000a_Please let me know if you have any questions or if there are any adjustments you would like to make to our plan. Iâ€™m happy to schedule a time to talk by phone if that would be helpful. I look forward to supporting Molly in her continued academic journey._x000a__x000a_Best regards,_x000a_Bryant S._x000a_bryant.salinas@revolutionprep.com_x000a_+15624448241"/>
    <n v="2"/>
  </r>
  <r>
    <n v="11016547"/>
    <d v="2026-04-04T00:00:00"/>
    <x v="50"/>
    <s v="Team Cross"/>
    <n v="94714"/>
    <s v="Alina Vartanian"/>
    <s v="Dear Tina,_x000a__x000a_I hope you are doing well! Itâ€™s been great working with Alina over the past couple of months. I wanted to touch base to share some of the progress weâ€™ve made so far and share my thoughts on the plan moving forward._x000a__x000a_Overall goal: Boost Alina's math and ELA skills and improve test taking skills_x000a__x000a_Areas that we have been working on:_x000a_â€¢Math_x000a_Measuring to the nearest inch and half inch_x000a_Telling time to the nearest quarter hour, 5 minutes and _x000a_Counting money and coin word problems_x000a_Creating and interpreting line plots_x000a_Adding and subtracting 3-digit numbers with regrouping_x000a_Word problems_x000a_Mentally adding and subtracting 10 and 100 practice_x000a_Skip counting and identifying patterns in the hundreds_x000a_â€¢ELA_x000a_Making inferences_x000a_Sequencing events_x000a_Summarizing a story by determining beginning, middle, and end_x000a_Completing sentence fragments_x000a_Pronouns_x000a_Adverbs_x000a_Articles_x000a_Began learning the RACE strategy for writing_x000a__x000a_Short-term goals moving forward:_x000a_â€¢Math_x000a_Begin to work on multiplication concepts_x000a_Practice multiplication facts_x000a_â€¢ELA_x000a_Continue to learn and practice the RACE strategy for writing_x000a_Continue to practice reading comprehension skills such as making inferences and drawing conclusions; identifying main idea and supporting details; and figurative language_x000a_Begin to work on ELA test taking strategies such as ruling out answers and substituting in answer choices for word meaning_x000a__x000a_Recommendation: _x000a_As always, itâ€™s a pleasure to work with Alina. She comes to sessions with a great attitude and energy! I have seen significant improvements in Alina's math skills such as skip counting and identifying patterns in the hundreds and mentally adding and subtracting 10 and 100. Based on Alinaâ€™s progress, I recommend continuing with her schedule of 1-2 hours per week. _x000a__x000a_Please let me know if you have any questions or if there are any adjustments you would like to make to our plan. Iâ€™m happy to schedule a time to talk by phone if that would be helpful. I look forward to supporting Alina in her continued academic journey._x000a__x000a_Best regards,_x000a_Mary L._x000a_mary.logan@revolutionprep.com_x000a_+16822312877"/>
    <n v="3"/>
  </r>
  <r>
    <n v="11016570"/>
    <d v="2026-04-04T00:00:00"/>
    <x v="50"/>
    <s v="Team Cross"/>
    <n v="75624"/>
    <s v="Alex Lee"/>
    <s v="Dear Holly and Jason,_x000a__x000a_I hope you are doing well! Itâ€™s been great working with Alex over the past couple of months. I wanted to touch base to share some of the progress weâ€™ve made so far and share my thoughts on the plan moving forward._x000a__x000a_Overall goal: Support Alex on his academic journey_x000a__x000a_Areas that we have been working on:_x000a_â€¢Math_x000a_We have continued to work through AoPS. We have been able to work through chapter 14, thanks to Jason working with him at home as well. _x000a_â€¢NJSLA_x000a_- Alex worked through the science practice test. He did well with the content, usually only missing questions due to not reading carefully. _x000a_- He has practiced reading passages similar to NJSLA content._x000a_- He has been working through an extended response (essay length) outline for a passage and prompt similar to NJSLA. _x000a__x000a__x000a_Short-term goals moving forward:_x000a_â€¢Math_x000a_We will finish AoPS, then possibly work back through some of the challenge problems until his exam. Once completed, we will discuss next steps in math. _x000a_â€¢ELA_x000a_Alex will continue to practice the essay length format. This will also serve him for the short written responses, as they use the same format as the body paragraphs in the essay length format. _x000a__x000a_Recommendation: _x000a__x000a_Alex has shown significant growth in his problem solving skills. He has a much better understanding of what is needed to solve problems and thinking through more efficient means of solving them. Based on his progress, I recommend continuing with his schedule of 1-2 hours per week. _x000a__x000a_Please let me know if you have any questions or if there are any adjustments you would like to make to our plan. Iâ€™m happy to schedule a time to talk by phone if that would be helpful. I look forward to supporting Alex in his continued academic journey._x000a__x000a_Best regards,_x000a_Mary L._x000a_mary.logan@revolutionprep.com_x000a_+16822312877"/>
    <n v="3"/>
  </r>
  <r>
    <n v="11016571"/>
    <d v="2026-04-04T00:00:00"/>
    <x v="50"/>
    <s v="Team Cross"/>
    <n v="75758"/>
    <s v="Aiden Lee"/>
    <s v="Dear Jason and Holly,_x000a_ _x000a_I hope you are doing well! Itâ€™s been great working with Aiden over the past couple of months. I wanted to touch base to share some of the progress weâ€™ve made so far and share my thoughts on the plan moving forward._x000a_ _x000a_Overall goal: Support Aiden on his academic journey_x000a_ _x000a_Areas that we have been working on:_x000a_Â·         Math_x000a_Comparing fractions_x000a_Angles and missing angle measures_x000a_Interpreting the remainder word problems_x000a_Multistep bar graph problems_x000a_Least common multiple_x000a_Units of measure â€“ metric and imperial_x000a_Â·         ELA_x000a_Reading passages similar to NJSLA_x000a_Paragraph outline for short written responses_x000a_ _x000a_Short-term goals moving forward:_x000a_Â·         Math_x000a_Continue to review and strengthen 4th grade math skills_x000a_Move forward with 5th grade math skills_x000a_Â·         ELA_x000a_Continue to prepare for NJSLA_x000a_- Practice written response format_x000a_- Continue practicing strategies for multiple choice questions such as ruling out answers_x000a_ _x000a_Recommendation:_x000a_ _x000a_Aiden has been doing well! While he does still get easily distracted, I have found having him repeat my question back has helped a lot. He is doing great with his math skills and can do well with the short written response when he takes the time to do fully do it. Based on his progress, I recommend continuing with his current schedule of 1-2 hours per week._x000a_ _x000a_Please let me know if you have any questions or if there are any adjustments you would like to make to our plan. Iâ€™m happy to schedule a time to talk by phone if that would be helpful. I look forward to supporting Aiden in his continued academic journey._x000a_ _x000a_Best regards,_x000a_Mary L._x000a_mary.logan@revolutionprep.com_x000a_+16822312877"/>
    <n v="3"/>
  </r>
  <r>
    <n v="11016609"/>
    <d v="2026-04-04T00:00:00"/>
    <x v="72"/>
    <s v="Team St. Marie"/>
    <n v="102662"/>
    <s v="Mridini Kandala"/>
    <s v="Dear Team Mridini,_x000a__x000a_I hope you are having a great spring! Itâ€™s been great working with you and Mridini over the past month. I wanted to touch base to share some of the progress weâ€™ve made so far and share my thoughts on the plan moving forward._x000a__x000a_I have seen significant improvements in Mridini's understanding of her AP Physics 1 concepts as we prep for her exam. She has shown consistent progress in tackling a wide variety of topics, successfully transitioning from calculating complex torques, tensions, and normal forces in static equilibrium problems to understanding simple harmonic motion and energy in springs. This consistent improvement has been evident in her ability to apply both the conservation of energy and momentum to inelastic collisions and systematically solve problems involving inertia derivation and the linearization of gravitational forces. _x000a__x000a_Our current short-term goals for Mridini include continuing to review and master these complex physics formulas, ensuring she accurately reads force-distance graphs and sets up the correct equations for angular and linear momentum. The overall goal remains ensuring she feels fully prepared and confident for her AP Physics 1 exam in May. Based on Mridini's progress, I recommend continuing our regular weekly sessions to maintain this momentum and ensure all her review topics are thoroughly covered before test day._x000a__x000a_Please let me know if you have any questions or if there are any adjustments you would like to make to our plan. Iâ€™m happy to schedule a time to talk by phone if that would be helpful. I look forward to supporting Mridini in her continued academic journey._x000a__x000a_Best regards,_x000a_Bryant S._x000a_bryant.salinas@revolutionprep.com_x000a_+15624448241"/>
    <n v="3"/>
  </r>
  <r>
    <n v="11016685"/>
    <d v="2026-04-04T00:00:00"/>
    <x v="79"/>
    <s v="Team Haase-Alvey"/>
    <n v="98500"/>
    <s v="Connor Lam"/>
    <s v="Hi Lisa!_x000a__x000a_I hope you are having a great spring. Itâ€™s been a pleasure working with you and Connor over the past couple of months. I wanted to touch base to share the significant progress weâ€™ve made so far and my thoughts on our plan as we approach his upcoming exam._x000a__x000a_I have seen consistent improvement in Connorâ€™s sentence-level clarity and his ability to write concisely. He is doing a much better job elaborating on evidence, moving beyond simple summary to provide the kind of analysis required. We have also been focused on using structured outlining as a tool to help him move through the drafting process more efficiently._x000a__x000a_Our current short-term goals for Connor include increasing his overall writing speed and diversifying his evidence bank for the argument essay. While he is very strong at utilizing historical examples, we are working on &quot;breaking out of that box&quot; to quickly brainstorm evidence from literature, science, current events, and personal anecdotes. Our overall goal remains ensuring he feels confident and prepared for the AP English Language and Composition exam on May 13._x000a__x000a_Based on Connor's progress, I recommend we continue at our current pace of two hours per week leading up to the exam date to keep this momentum going. Currently, we have two sessions remaining, scheduled for this upcoming week. _x000a__x000a_If you'd like to continue working together on achieving these goals, you can easily use this link to add the hours to your account today: https://my.revolutionprep.com/s/1Hk238TDPM._x000a__x000a_Please let me know if you have any questions or if there are any adjustments you would like to make to our plan. Iâ€™m happy to schedule a time to talk by phone if that would be helpful. I look forward to supporting Connor in the final stretch of his academic journey this year!_x000a__x000a_Best regards,_x000a__x000a_Katherine C._x000a_katherine.clarke@revolutionprep.com_x000a_+17274184352"/>
    <n v="5"/>
  </r>
  <r>
    <n v="11016690"/>
    <d v="2026-04-04T00:00:00"/>
    <x v="21"/>
    <s v="Team De Groot"/>
    <n v="102516"/>
    <s v="Maya Muallem"/>
    <s v="Dear Sasson,_x000a__x000a_I hope youâ€™re having a wonderful week! As we get closer to Mayaâ€™s upcoming practice test, I wanted to share a quick refresh on their progress and what we can expect next._x000a__x000a_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couple of months, Iâ€™ve seen meaningful growth in maya's ability to solve linear word problems by identifying the slope and y-intercept. In particular, Maya is becoming more confident and consistent with solving linear equations using desmos and has made clear strides in solving comosite functions]. Iâ€™ve also noticed steady improvement in identifying the main idea of central ideas and detials texts, which have been particularly challenging to Maya. Her effort and willingness to apply new tools are really starting to pay off._x000a__x000a_To set Maya up for success, itâ€™s important that her practice test mirrors official testing conditions as closely as possible. A quiet environment and completing the test in one sitting will give us the most accurate data to guide our next steps._x000a__x000a_After the test, Iâ€™ll carefully review the results and debrief the experience with Maya. Iâ€™ll follow up with you in my next update with key takeaways, progress highlights, and a clear plan for what weâ€™ll focus on moving forward._x000a__x000a_Based on our discussions and Maya's progress, I recommend continuing to meet twice per week for one hour each. If Maya is serious about increasing her score to a 1300, then I would opt to meet three times a week if possible. This plan will best set her up for success for the official test sitting in May and give us the needed time to focus on transitions and sentence boundari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am excited to continue supporting Maya in reaching her goals._x000a__x000a_Best regards,_x000a__x000a_Amber M._x000a_amber.maldonado@revolutionprep.com_x000a_+14012698542"/>
    <n v="5"/>
  </r>
  <r>
    <n v="11016712"/>
    <d v="2026-04-04T00:00:00"/>
    <x v="79"/>
    <s v="Team Haase-Alvey"/>
    <n v="93153"/>
    <s v="Molly Mulvey"/>
    <s v="Hi Theresa!_x000a__x000a_I hope you are having a great spring! Itâ€™s been wonderful working with you and Molly over the past few months. I wanted to formally touch base to outline our pivot back to SAT preparation and share my thoughts on our strategy for the upcoming May exam._x000a__x000a_Overall, I have seen significant improvements in Mollyâ€™s performance in Algebra and Algebra II, especially when tackling the high-level questions found in the second math module. While her March score of 1280 provided us with a clear baseline for where she is under testing conditions, her previous practice score of 1400 shows she has the high-level potential we are aiming to reclaim. To reach that goal, we are focused on rebuilding her momentum through consistent, focused practice._x000a__x000a_Our current short-term goals for Molly include mastering free-response geometry, exponent rules, and solving for constants. On the reading side, we are prioritizing pacing and comprehension of dense passages, specifically focusing on identifying main ideas, details, and evidence-based inferences. The overall goal remains achieving her target score on the May SAT._x000a__x000a_Based on Mollyâ€™s progress and the need for steady practice leading up to the test, I recommend we move to a schedule of one to two sessions per week. This will allow us to ensure the material stays fresh. Molly has 8 unscheduled hour on her account that can be scheduled leading up to the May exam. I recommend securing her preferred session times as soon as possible. _x000a__x000a_Please let me know if you have any questions or if youâ€™d like to discuss this plan further. Iâ€™m happy to hop on a call if that would be helpful. I look forward to supporting Molly as she gears up for this next exam!_x000a__x000a_Best regards,_x000a__x000a_Katherine C._x000a_katherine.clarke@revolutionprep.com_x000a_+17274184352"/>
    <n v="3"/>
  </r>
  <r>
    <n v="11016727"/>
    <d v="2026-04-04T00:00:00"/>
    <x v="80"/>
    <s v="Team De Groot"/>
    <n v="97854"/>
    <s v="Kate Fay"/>
    <s v="Hi Kate and Benjamin,_x000a__x000a_I hope youâ€™re having a wonderful week! As we get closer to Kates upcoming practice test, I wanted to share a quick refresh on her progress and what we can expect next._x000a__x000a_While we are working towards overall score improvement, we have also set a goal around successfully utilizing the strategies and skills she has been working on. _x000a__x000a_Over the past month, Iâ€™ve seen meaningful growth in Kate's' ability to apply specific strategies within both the Reading &amp;amp; Writing and Math sections of the SAT. Kate is doing very well in Writing: Standard English Conventions, which tests grammar and punctuation rules._x000a_- Sentence Boundaries: punctuation_x000a_- Form, Structure, Sense: verbs, misplaced modifiers, pronouns_x000a__x000a_Based on our discussions and Kate's work so far, our meetings twice per week for one-hour sessions is working well. I would strongly recommend continuing at this pace through the rest of this academic year. Of course, if there are any weeks that Kate has exams or final papers/projects to prioritize, we can always adjust accordingly._x000a__x000a_Kate has been doing a great job in her SAT sessions thus far, and I look forward to seeing how she does in her next practice test (We'll talk about the scheduling of this practice test more specifically in our session tomorrow). Please feel free to reach out if you have any questions!_x000a__x000a_Lisa B._x000a_lisa.bartle@revolutionprep.com_x000a_+19282273668"/>
    <n v="4"/>
  </r>
  <r>
    <n v="11016736"/>
    <d v="2026-04-04T00:00:00"/>
    <x v="46"/>
    <s v="Team Cross"/>
    <n v="87984"/>
    <s v="Peter Lin"/>
    <s v="Dear Zhongfang,_x000a__x000a_I hope you are having a great spring. Itâ€™s been great working with you and Peter over the past year, and I wanted to share a quick update on his progress._x000a__x000a_I have seen meaningful improvement in Peterâ€™s ability to interpret rate functions and connect them to accumulation using definite integrals. He has also made strong progress in applying the average value of a function and, importantly, interpreting results with correct units in context. Additionally, Peter has grown in analyzing when quantities are increasing or decreasing using derivatives, and is becoming more comfortable connecting derivative behavior to real-world meaning._x000a__x000a_A particularly strong area of growth has been in solving trigonometric equations, where he is now recognizing when multiple solutions are required and how that impacts identifying maximum values in applied problems. He has shown consistent progress in approaching multi-step AP-style problems with greater conceptual understanding, rather than relying solely on procedural steps, which has been a key goal._x000a__x000a_Based on Peterâ€™s goals, I recommend continuing sessions on an as-needed basis moving forward. If Peter chooses to schedule additional time, we can continue focusing on strengthening trigonometric equation solving, improving consistency with multi-step AP-style reasoning, and reinforcing conceptual understanding of accumulation and rate-based problems to support his continued progress.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Please let me know if you have any questions or if there are any adjustments you would like to make to our plan. Iâ€™m happy to schedule a time to talk if that would be helpful._x000a__x000a_Best regards,_x000a_Robert N._x000a_robert.nantze@revolutionprep.com_x000a_+15754897446"/>
    <n v="4"/>
  </r>
  <r>
    <n v="11016742"/>
    <d v="2026-04-04T00:00:00"/>
    <x v="79"/>
    <s v="Team Haase-Alvey"/>
    <n v="97797"/>
    <s v="Leo Hansen"/>
    <s v="Hi Katherine!_x000a__x000a_I hope you are having a great spring. Itâ€™s been a pleasure working with Leo over the past couple of months. I wanted to touch base to share the progress heâ€™s made and to discuss our strategy for his upcoming May and June exams._x000a__x000a_I have seen significant improvements in Leoâ€™s mastery of Standard English Conventions; he has made a ton of progress in this area and is showing a much stronger grasp of the formal rules of the exam. This improvement has been evident in our recent practice sets, where he is navigating grammar and structure with much more confidence, and his official March exam where he got full points on Standard English conventions!_x000a__x000a_Our current short-term goals for Leo include sharpening his reading comprehension, particularly with the denser texts found in the newer digital SAT modules. In math, we are focusing on high-level algebra and advanced math topics. While Leo is very talented at solving these algebraically, we are prioritizing testing strategies (such as utilizing the graphing calculator and the highlighter tool) to increase his speed and prevent small, &quot;rushing&quot; mistakes. The overall goal remains ensuring he feels fully equipped to maximize his score in May and June._x000a__x000a_On a logistical note, Iâ€™ve noticed Leo has been quite tired and less dedicated during our recent sessions, which has made it a bit harder for him to engage with the material. Iâ€™m wondering if scheduling our sessions earlier in the day or moving them to a different day might help him feel more refreshed? I want to make sure weâ€™re making the most of his energy._x000a__x000a_Based on Leo's progress, I recommend we continue meeting for one hour per week through his June test date. We currently have sessions on the calendar through April 28, and he still has three unscheduled hours remaining on his account that can be scheduled through the online dashboard. _x000a__x000a_If you'd like to add more sessions up until June, you can easily use this link to add the hours to your account today: https://my.revolutionprep.com/s/D8UgJTG1rv._x000a__x000a_Please let me know if you have any questions or if youâ€™d like to discuss a potential time change for our upcoming meetings. I look forward to supporting Leo in reaching his goal scores!_x000a__x000a_Best regards,_x000a__x000a_Katherine C._x000a_katherine.clarke@revolutionprep.com_x000a_+17274184352"/>
    <n v="5"/>
  </r>
  <r>
    <n v="11016765"/>
    <d v="2026-04-04T00:00:00"/>
    <x v="80"/>
    <s v="Team De Groot"/>
    <n v="48172"/>
    <s v="Zachary Tomlinson"/>
    <s v="Hi Vanessa and Zack,_x000a__x000a_It was great to speak to you this week. A quick summary of what we discussed:_x000a_(1) Preparing for the June LSAT requires paying close attention to your critical thinking skills in real time. The more you utilize your online tools and scratch paper, them more likely you can approach each new question with accuracy and efficiency._x000a_(2) Signing up for Score Preview is a great idea as it allows you to cancel a test score after seeing your results. This can take some of the anxiety away from the first official test as you'll always feel there is more you can do to prepare._x000a_(3) It's a good idea to still consider taking the August LSAT and maybe even the October test for a third try. Three tests is likely enough._x000a__x000a_Recommendations: In order to continue studying for the August LSAT and begin to work on law school applications, I recommend adding an additional 16-24 hours to Zack's Revolution Prep package. 16 hours will be enough to carry Zack through summer, but there is a chance that an extra 8 hours will be needed depending on how many law schools he applies to and if he decides to test again in October._x000a__x000a_Please let me know if you have any questions. Enjoy your weekend!_x000a__x000a_Lisa_x000a__x000a_Lisa B._x000a_lisa.bartle@revolutionprep.com_x000a_+19282273668"/>
    <n v="3"/>
  </r>
  <r>
    <n v="11016766"/>
    <d v="2026-04-04T00:00:00"/>
    <x v="134"/>
    <s v="Team Haase-Alvey"/>
    <n v="97592"/>
    <s v="Jackson Zawicki"/>
    <s v="Dear Mary,_x000a__x000a_I hope this email finds you well. I wanted to discuss Jacksonâ€™s preparation for our tutoring sessions and share some insights and our plan moving forward._x000a__x000a_Firstly, I want to acknowledge that Jackson has shown great progress in applying Coulombâ€™s law over the past couple weeks. Heâ€™s also shown improvement in his ability to apply the charge/coulomb unit conversion equation, especially in tangent with Coulombâ€™s law itself, which I am really happy to see!_x000a__x000a_As you know, our goal right now is to improve Jacksonâ€™s grade to at least a passing grade. However, Jacksonâ€™s lack of preparation for our sessions is slowing progress towards this goal. The past couple sessions, Jackson has not completed the homework I assigned to him, even when the assignment was as small as two problems. Practice between sessions is crucial for his success and retention of the material, so itâ€™s necessary that he come to each session having completed the homework. This way, we can focus on the important aspect of our sessions and give Jackson the best help possible._x000a__x000a_To address this, I would like to discuss our plan moving forward: If Jackson does not have enough time between school, other activities, and his tutoring sessions, perhaps we can discuss setting up specific times during the week for him to do his tutoring homework and prepare for the session. _x000a__x000a_Based on Jacksonâ€™s goals and progress with physics, I recommend adding an additional 60 minutes per week for a total of two one hour sessions until the end of the school year. This way he will get more consistent support throughout the week on each topic, as well as time to review key concepts from past units. _x000a__x000a_If you'd like to continue working together on achieving these goals, you can redeem more credits through your Bright Horizon's portal. After you redeem your credits, you will receive an email from Revolution Prep to add the hours to your account._x000a__x000a_Please feel free to reach out with any questions or concerns. I am happy to discuss further and adjust our approach as needed to support Jacksonâ€™s success. We can also schedule a time to talk by phone if that would be helpful. I hope you have a wonderful day!_x000a__x000a_Best,_x000a_Carina S._x000a_carina.shanahan@revolutionprep.com_x000a_+15702932582"/>
    <n v="5"/>
  </r>
  <r>
    <n v="11016772"/>
    <d v="2026-04-04T00:00:00"/>
    <x v="135"/>
    <s v="Team Haase-Alvey"/>
    <n v="82309"/>
    <s v="Gabriel Jacobs"/>
    <s v="Hi Gabriel and Suzanne,_x000a__x000a_It has been incredibly encouraging to watch Gabrielâ€™s confidence surge, particularly as his recent wins in Physics have paved the way for a more aggressive focus on his Calculus coursework. Gabriel has always possessed a natural flair for mental mathâ€”which is a formidable assetâ€”but we have spent our most recent sessions refining the rigorous, step-by-step procedural work that integral calculus demands. He is successfully moving past the &quot;intuitive&quot; phase and into a space where he can systematically apply complex formulas without losing the thread of the problem. This shift from pure mental calculation to a structured logical flow is exactly what is needed as the curriculum moves away from simple derivatives and into the more abstract world of integration._x000a__x000a_Our specific focus lately has been the application of integrals to find the area between two curves. Gabriel has developed a much sharper eye for identifying which function serves as the upper boundary f(x) and which acts as the lower boundary g(x) across a specified interval. We spent a significant amount of time during our last session deconstructing &quot;edge cases&quot;â€”those tricky scenarios where curves might intersect in unexpected places or require multiple integrals to solve for a total area. He also gained a much higher level of comfort with his graphing calculator, learning how to use it as a tool for verification rather than a crutch. Now that he can confidently set up the integral âˆ«abâ€‹[f(x)âˆ’g(x)]dx and handle the technical execution on his device, he is in a much stronger position to tackle the multi-step problems that typically define the latter half of the semester._x000a__x000a_To keep this momentum going and ensure he doesn't slip back into skipping steps during high-stakes assessments, I recommend we maintain our velocity of one hour per week. This consistent rhythm will allow us to stay ahead of his class's pace while providing the space to troubleshoot new integral applications as they are introduced. Gabriel is hitting a very productive stride right now, and maintaining this weekly checkpoint will be key to ensuring his technical execution matches his high-level conceptual understanding._x000a__x000a_Christian Steiner_x000a_christian.steiner@revolutionprep.com_x000a_+13056077323"/>
    <n v="3"/>
  </r>
  <r>
    <n v="11016773"/>
    <d v="2026-04-04T00:00:00"/>
    <x v="135"/>
    <s v="Team Haase-Alvey"/>
    <n v="98721"/>
    <s v="Yuvi Singh"/>
    <s v="Hi Yuvi and Klorida,_x000a__x000a_Yuviâ€™s transition into the final, more intensive Calculus units has been smooth, particularly as we dive into the complexities of calculating volumes of solids of revolution. This is often one of the more visually demanding sections of the course, as it requires rotating a two-dimensional region around an axisâ€”typically the x-axis, y-axis, or a shifted horizontal/vertical line. We have been focusing on the Disk Method, where the volume V is found by integrating the cross-sectional area A(x)=Ï€[R(x)]2, and the Washer Method, which accounts for a &quot;hollow&quot; center by subtracting the inner radius from the outer radius: V=Ï€âˆ«abâ€‹([R(x)]2âˆ’[r(x)]2)dx. Yuvi has shown a solid ability to visualize these rotations, but we are working on perfecting his setup of the integral bounds to ensure he accurately identifies the limits of integration before the calculation begins._x000a__x000a_It is great that Yuvi consistently arrives at our sessions with a clear idea of what has been covered in his lectures. To make our practice as effective as possible, I am encouraging him to bring in specific problems from his textbook or those recommended by his teacher. While the general theory remains the same, every instructor has a unique way of phrasing &quot;shell&quot; versus &quot;washer&quot; problems, and using his class-specific materials will ensure our practice mirrors exactly what he will see on his upcoming assessments. This alignment is crucial for building the specific type of intuition his teacher expects, especially when it comes to problems involving volumes with known cross-sectionsâ€”where shapes like squares or semi-circles are built on a functional base._x000a__x000a_As we approach the end of the curriculum, we will also begin integrating more AP-specific content to start his formal exam review. This will involve pulling from past Free Response Questions (FRQs) where volume and area problems are a near-guaranteed feature. To successfully navigate this transition from unit-specific work to cumulative AP review, I recommend we maintain our velocity of one hour per week. This consistent schedule will give us the time to master these final volume equations while systematically revisiting earlier chapters, ensuring he is not just passing his current class but is also primed to excel on the national exam in May._x000a__x000a_Christian S._x000a_christian.steiner@revolutionprep.com_x000a_+13056077323"/>
    <n v="3"/>
  </r>
  <r>
    <n v="11016775"/>
    <d v="2026-04-04T00:00:00"/>
    <x v="134"/>
    <s v="Team Haase-Alvey"/>
    <n v="92045"/>
    <s v="Rory St. Clair"/>
    <s v="Dear Mary,_x000a__x000a_I hope this email finds you well. I wanted to discuss Roryâ€™s preparation for our tutoring sessions and share some insights and our plan moving forward._x000a__x000a_Firstly, I want to acknowledge that Rory has shown great progress in translating systems of equations word problems and using Desmos to solve, as well as in choosing the correct transition word based on context._x000a__x000a_As you know, our goal right now is to get Rory to a 1400 on the SAT. However, Roryâ€™s lack of preparation for our sessions is slowing progress towards this goal. The past couple sessions, Rory has not completed the homework I assigned to her. Practice between sessions is crucial for her success and retention of the material, so itâ€™s important that she come to each session having completed the homework. This way, Rory will retain the material and strategies better and we can make quicker progress toward her goal. _x000a__x000a_To address this, I would like to discuss our plan moving forward: If Rory does not have enough time between school, other activities, and her tutoring sessions, perhaps we can discuss setting up specific times during the week for her to do her SAT homework and prepare for the session. _x000a__x000a_Based on Roryâ€™s goals and progress, I recommend maintaining our velocity of one to two 60-minute sessions per week until she takes the SAT. Iâ€™d also recommend Rory set up specific times to do the SAT homework (a written planner can be helpful, or time-blocking an online one, depending on her preference). _x000a__x000a_If you'd like to continue working together on achieving these goals, you can redeem more credits through your Bright Horizon's portal. After you redeem your credits, you will receive an email from Revolution Prep to add the hours to your account._x000a__x000a_Please feel free to reach out with any questions or concerns. I am happy to discuss further and adjust our approach as needed to support Roryâ€™s success. We can also schedule a time to talk by phone if that would be helpful. I hope you have a wonderful day!_x000a__x000a_Best,_x000a_Carina S._x000a_carina.shanahan@revolutionprep.com_x000a_+15702932582"/>
    <n v="5"/>
  </r>
  <r>
    <n v="11016777"/>
    <d v="2026-04-04T00:00:00"/>
    <x v="135"/>
    <s v="Team Haase-Alvey"/>
    <n v="91665"/>
    <s v="Dakshesh Jayakumar"/>
    <s v="Hi Dakshesh and Kannanthodath,_x000a__x000a_It has been rewarding to witness Daksheshâ€™s growth in confidence over our last two sessions as we tackled the Thermochemistry unit. While he was initially quite intimidated by the conceptual weight of this chapter, he has successfully transitioned from viewing it as an insurmountable hurdle to recognizing it as a predictable, procedural system. He has moved past the stage of feeling overwhelmed by the abstract nature of energy transfer and is now focusing on the specific logic required to solve complex thermal problems. This shift in mindset has allowed him to approach his assignments with a much higher level of independence and a clearer understanding of the &quot;why&quot; behind each calculation._x000a__x000a_Technically, we have seen substantial improvement in his ability to construct thermochemical equations and integrate his previous knowledge of stoichiometry. Dakshesh is now much more fluid when calculating enthalpy changes, Î”H, and treats energy as a stoichiometric quantity rather than a separate, confusing variable. We spent time refining his work with calorimetry and the relationship q=mcÎ”T, ensuring he can accurately track heat flow between a system and its surroundings. By linking these energy concepts back to the mass-to-mole conversions he has already mastered, he has effectively removed the mystery from the math and is producing much more accurate, multi-step solutions._x000a__x000a_To ensure this momentum remains steady and that these habits become second nature, I recommend we maintain our velocity of one hour per week. Thermochemistry is a topic that requires consistent &quot;muscle memory&quot; for sign conventions and unit conversions, so regular practice is the best way to prevent the initial intimidation from returning. He is currently in a strong position, and keeping this weekly rhythm will allow us to stay ahead of the class pace and move into the upcoming units on entropy and spontaneity with the same level of clarity and confidence._x000a__x000a_Christian S._x000a_christian.steiner@revolutionprep.com_x000a_+13056077323"/>
    <n v="3"/>
  </r>
  <r>
    <n v="11016779"/>
    <d v="2026-04-04T00:00:00"/>
    <x v="135"/>
    <s v="Team Haase-Alvey"/>
    <n v="77237"/>
    <s v="Katelyn Darrin"/>
    <s v="Hi Katelyn and Kimberly,_x000a__x000a_It has been a productive week working with Katelyn as we wrapped up her final chapter on Polar Equations. We focused specifically on the integration techniques required to find the area of a given polar region, and I was pleased to see that she had very little trouble with the fundamental setup of these integrals, which are defined by the formula A=21â€‹âˆ«Î±Î²â€‹[r(Î¸)]2dÎ¸. Since this marks the conclusion of her new material, we spent a significant portion of our session transitioning into Free Response Question (FRQ) practice. These problems are excellent for identifying how different calculus concepts intersect, and she did a great job navigating an FRQ that bridged her current polar work with foundational topics like the First Derivative Test from the very beginning of the course._x000a__x000a_As her focus shifts entirely toward the upcoming exam, maintaining this cross-chapter fluency will be our primary objective. While she won't face a formal classroom test on this specific polar unit, the concepts are a staple of the curriculum and require a high level of precision to execute correctly under timed conditions. We will continue to target the high-prevalence chapters that carry the most weight on the exam, ensuring she can pivot between derivatives, integrals, and polar coordinates without hesitation. To support this cumulative review and keep her skills sharp, I recommend we maintain our velocity of one hour a week. In the meantime, she should aim to finish her current homework assignments before her next class to fully solidify these polar concepts before we dive deeper into our full-scale exam review._x000a__x000a_Christian S._x000a_christian.steiner@revolutionprep.com_x000a_+13056077323"/>
    <n v="3"/>
  </r>
  <r>
    <n v="11016857"/>
    <d v="2026-04-04T00:00:00"/>
    <x v="120"/>
    <s v="Team Haase-Alvey"/>
    <n v="100943"/>
    <s v="Evan Chatterjee"/>
    <s v="Dear JoEllen,_x000a__x000a_I hope youâ€™re doing well! I wanted to share a brief update as Evan prepares for the ACT on April 11 following our final scheduled session._x000a__x000a_Evan has made strong and consistent progress across both the English and Math sections. He has developed a solid understanding of punctuation rules, including commas, semicolons, colons, and dashes, and is applying these more confidently in practice. In Math, he has built a strong foundation in geometry, including the Pythagorean Theorem, special right triangles (30-60-90 and 45-45-90), and key circle concepts such as area, circumference, and arc/sector relationships. Itâ€™s been great to see his accuracy and confidence improve as he applies these concepts more consistently._x000a__x000a_Based on his recent practice test performance, Evan is within range of his goal score of 35. While that score is certainly achievable, it is not guaranteed, and will depend on factors such as his focus, pacing, and comfort level on test day, as well as the specific mix of question types he encounters. Weâ€™ve discussed the importance of maintaining strong mental focus, managing time carefully, and getting consistent rest in the days leading up to the exam to support his performance._x000a__x000a_Since this was our final session before the test, I also wanted to share a recommendation looking ahead. If Evan chooses to take the ACT again on June 13, I would recommend scheduling approximately five additional sessions. These sessions would allow us to target a few remaining high-impact areas, including Charts and Graphs and Conflicting Viewpoints passages in the Science section, as well as reinforcing key Math topics such as right triangle trigonometry, circle graphing, and data analysis. This focused review would help strengthen consistency and maximize his potential for reaching or exceeding his goal score._x000a__x000a_If you'd like, you can easily use this link to add the hours to your account: https://my.revolutionprep.com/s/LAEnqRRtO8._x000a__x000a_Please feel free to reach out with any questions, and I would love to hear how Evan doesâ€”donâ€™t hesitate to share his results when they become available._x000a__x000a_Best regards,_x000a_Ana H._x000a_ana.heiser@revolutionprep.com_x000a_+14695703730"/>
    <n v="1"/>
  </r>
  <r>
    <n v="11016866"/>
    <d v="2026-04-04T00:00:00"/>
    <x v="132"/>
    <s v="Team De Groot"/>
    <n v="89958"/>
    <s v="Chloe Vezina"/>
    <s v="Dear June,_x000a__x000a_I hope you are having a great spring. Itâ€™s been great working with you and Chloe so far. I wanted to touch base to share some of the progress weâ€™ve made so far and share my thoughts on the plan moving forward._x000a__x000a_I have seen strong improvements in Chloeâ€™s approach to SAT math, particularly in her ability to break down problems and apply structured strategies. She has shown consistent progress in using the MAPS strategy for math, working through mixed practice, and strengthening her understanding of more advanced topics such as nonlinear equations and constants. This consistent improvement has been evident in her ability to engage with higher-level problems and build toward her goal of scoring in the high 1400s. Her prior SAT score of a 1310 (720 Reading &amp;amp; Writing / 590 Math) provides a solid foundation, and she is demonstrating the skills needed to continue improving from that baseline._x000a__x000a_Our current short-term goals for Chloe include continuing to strengthen geometry concepts, particularly combining properties, as well as improving her approach to constant-based problems. We also plan to incorporate additional work on ratios, percentages, and data analysis to ensure well-rounded performance across the math section. The overall goal remains achieving a score in the high 1400s, and Chloe is on a strong trajectory toward that benchmark. As she is currently enrolled in Pre-Calculus, the advanced math exposure is also supporting her SAT preparation._x000a__x000a_Based on Chloeâ€™s progress, I recommend continuing with consistent practice tests and targeted homework, with an emphasis on advanced math mixes and timed sections to build both accuracy and pacing. I encourage us to continue regular sessions weekly for 60 minutes and then increasing velocity in May as discussed previously. This will be key as we refine strategies and reinforce concepts. _x000a__x000a_I suggest adding the below to your account to ensure we stay on track._x000a__x000a_â€¢ 5 Hours of Distinguished Tutoring for Chloe Vezina with Megan Osgood_x000a__x000a_If you'd like to continue working together on achieving these goals, you can easily use this link to add the hours to your account today: https://my.revolutionprep.com/s/NTDWbokdFV. _x000a__x000a_Please note that we will be updating our tutoring rates on April 18, 2026. To help you get ahead and secure our current pricing for your future tutoring needs, I highly recommend connecting with your advisor toÂ purchaseÂ additionalÂ hours before the change takes place._x000a__x000a_Please let me know if you have any questions or if there are any adjustments you would like to make to our plan. Iâ€™m happy to schedule a time to talk by phone if that would be helpful. I look forward to supporting Chloe in her continued academic journey._x000a__x000a_Best regards,_x000a_Megan_x000a__x000a__x000a_Megan O._x000a_megan.osgood@revolutionprep.com_x000a_+12077140045"/>
    <n v="5"/>
  </r>
  <r>
    <n v="11016880"/>
    <d v="2026-04-04T00:00:00"/>
    <x v="79"/>
    <s v="Team Haase-Alvey"/>
    <n v="98218"/>
    <s v="Kasey Nichols - Brewer"/>
    <s v="Hello!_x000a__x000a_I hope you are having a great spring. Itâ€™s been great working with you and Kasey over the past couple of months. I wanted to touch base to share some of the progress weâ€™ve made following the March SAT and our plan moving forward for the next exam._x000a__x000a_Kasey and I have spent our recent sessions dissecting the Standard English Conventions, which are becoming increasingly complex on newer SATs. I have seen progress in Kaseyâ€™s ability to move past &quot;relying on his ear&quot; and instead identifying specific grammatical rules for advanced verb and punctuation questions. We are working on strategies to simplify long, distracting sentences so he can accurately match subjects to verbs and apply punctuation rules without being swayed by &quot;trick&quot; answer choices._x000a__x000a_Our current short-term goals for Kasey include reviewing purpose questions and vocabulary in the reading section, as well as freshening up on constants in algebra for the math portion. The overall goal is to build his consistency and ensure he doesn't miss points on these high-leverage technical questions._x000a__x000a_To keep these skills sharp, I recommend Kasey spend 15 minutes per day practicing Algebra and Standard English Conventions. He can use oneprep.xyz, a practice tool I have already shown him how to navigate during our sessions. Consistent, daily &quot;micro-practice&quot; will help keep the strategies and rules of punctuation fresh._x000a__x000a_We currently have three more sessions scheduled leading up to his May exam. Please let me know if you have any questions or if there are any adjustments you would like to make to our plan. I look forward to supporting Kasey in his continued academic journey!_x000a__x000a_Best regards,_x000a__x000a_Katherine C._x000a_katherine.clarke@revolutionprep.com_x000a_+17274184352"/>
    <n v="1"/>
  </r>
  <r>
    <n v="11016902"/>
    <d v="2026-04-04T00:00:00"/>
    <x v="111"/>
    <s v="Team Plamondon"/>
    <n v="60517"/>
    <s v="Nicholas Bettwy"/>
    <s v="Hi Nicholas and Julianne,_x000a__x000a_Welcome back! Iâ€™m looking forward to meeting you again and catching up with how your life has been going. It would be great if you could send along a practice test or a list of topics that you are most worried about. That way we can hit the ground running._x000a__x000a_Iâ€™ve noticed a couple of recent cancellations. Thatâ€™s alright. However, please try not to stack multiple cancellations in a row as it limits the ability of other students to access those times and makes my own schedule harder to manage. _x000a__x000a_I know many of the current meetings were scheduled a long time ago and your weekly activities have probably changes. It would be great if you could take a look at your entire schedule, decide what you need, and align your meetings with those needs all at once. Let me know if you need any help there!_x000a__x000a_Hopefully, Iâ€™ll see you soon. If not, have a great year!_x000a__x000a_Best,_x000a_Zachary Doenges | Professional Tutor | Revolution Prep_x000a_Text: (260)-602-0346_x000a_Email: zach.doenges@revolutionprep.com | Website: www.revolutionprep.com_x000a_Better Grades. Higher Scores. Lower Stress. Revolution Prep."/>
    <n v="1"/>
  </r>
  <r>
    <n v="11016906"/>
    <d v="2026-04-04T00:00:00"/>
    <x v="111"/>
    <s v="Team Plamondon"/>
    <n v="92317"/>
    <s v="William Parsons"/>
    <s v="Hi Ira and Audrey,_x000a__x000a_This is the standard progress update to help keep advisors and parents in the loop. Itâ€™s been great helping them prepare for their upcoming exam. Let me know when you get your score back either way. I love hearing my studentsâ€™ results._x000a__x000a_This week, Ira and I talked through his essay. Heâ€™s made great progress applying some of my feedback into this new draft. Together, we tweaked the set of bullet points that he will use to review his draft on the exam. This was a great place for him to practice increasing his communication skills. He got a perfect score on his last practice test, so he should be in a good place there._x000a__x000a_Best of luck with your exam! All our past materials will be available to you on your google sheet for several months at least. 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16921"/>
    <d v="2026-04-04T00:00:00"/>
    <x v="130"/>
    <s v="Team De Groot"/>
    <n v="98184"/>
    <s v="Gavin Robbins"/>
    <s v="Hi Gavin and Renee,_x000a__x000a_Gavin has received his scores from both of his March exams. He did very well in Math scoring a high of 670 and an overall high of 570 in English. So with a Super Score we are only 60 points away from a 1300! We will be working on continuing to get him better on the grammar so he makes more quick and confident answers so he doesn't spend too long on them and is able to spend more time on the reading problems that require more time and reading._x000a__x000a_Our plans are to work on targeting these Standard English Convention and the Expression of Ideas as these two were his more consistently weaker topics. We will continue to develop some strategies to help him save time and we should be able to see faster growth in his scores seeing these two areas improve._x000a__x000a_I think we are at a good pace of twice a week for an hour each time to reach his goals. _x000a__x000a_If you have any questions or concerns please don't hesitate to reach out! I hope you have a great Easter!_x000a__x000a_Best,_x000a__x000a_Eric C._x000a_eric.chang@revolutionprep.com_x000a_+18185308101"/>
    <n v="3"/>
  </r>
  <r>
    <n v="11017044"/>
    <d v="2026-04-04T00:00:00"/>
    <x v="72"/>
    <s v="Team St. Marie"/>
    <n v="80040"/>
    <s v="Molly Nelson"/>
    <s v="Dear Team Molly,_x000a__x000a_I hope you are having a great spring. Itâ€™s been great working with Molly over the past couple of months. I wanted to touch base to share some of the progress weâ€™ve made during her past sessions in March and share my thoughts on the plan moving forward. _x000a__x000a_I have seen significant improvements in Molly's understanding of AP Physics 1 concepts, specifically highlighting her work in test corrections focusing on rotation motion. She has shown consistent progress in evaluating her test performance and breaking down complex Free Response Questions (FRQs). This consistent improvement has been evident in her ability to carefully step back and derive the correct expressions for net force and acceleration when analyzing her missed problems._x000a__x000a_Our current short-term goals for Molly include improving her memory recall for physics formulas and building her problem-solving fluency so she can navigate strict time constraints more effectively. The overall goal remains mastering the fast-paced AP Physics curriculum and continuing to improve her test grades. _x000a__x000a_Based on Molly's progress, I recommend we maintain a consistent tutoring schedule moving forward. I highly recommend scheduling out some of our sessions in advance, as my availability gets full as the academic year progresses. Getting these dates on the calendar now will ensure we secure the time slots that work best for Molly's busy soccer schedule._x000a__x000a_Please let me know if you have any questions or if there are any adjustments you would like to make to our plan. Iâ€™m happy to schedule a time to talk by phone if that would be helpful. I look forward to supporting Molly in her continued academic journey._x000a__x000a_Best regards,_x000a_Bryant S._x000a_bryant.salinas@revolutionprep.com_x000a_+15624448241"/>
    <n v="2"/>
  </r>
  <r>
    <n v="11017050"/>
    <d v="2026-04-04T00:00:00"/>
    <x v="136"/>
    <s v="Team De Groot"/>
    <n v="100586"/>
    <s v="Lilly Zeitz"/>
    <s v="Dear Corazon,_x000a__x000a_Itâ€™s been great working with you and Lilly over the past few weeks. I wanted to share an update on her progress and what to expect moving forward._x000a__x000a_I have seen strong improvement in Lillyâ€™s reading comprehension, engagement with texts, and creative writing. She has been doing a fantastic job working through chapters of her Magic Tree House book and is making great progress toward finishing it. Lilly shows strong understanding of what she reads and does a wonderful job discussing characters, events, and overall meaning. She has also been very engaged in our creative writing activities, especially with her Animal Crossing-themed stories, where she is practicing building complete sentences and short paragraphs._x000a__x000a_Lilly has also shown growth in her spelling and word work. Weâ€™ve been focusing on more challenging words such as â€œneighborâ€ and â€œgive,â€ and she is building confidence in recognizing and practicing these patterns. Her effort and willingness to try more difficult words has been great to see._x000a__x000a_Our goal remains to continue improving Lillyâ€™s reading and writing skills and strengthen her reading comprehension. Short-term goals include focusing on difficult spellings and letter patterns, particularly â€œing,â€ â€œer,â€ and â€œthe,â€ as well as building confidence in writing complete sentences and organizing her ideas clearly._x000a__x000a_Currently, we are scheduled to work together through 4/22. To maintain this progress, I strongly recommend continuing English tutoring with two 60-minute sessions per week. This consistency will help reinforce her reading, spelling, and writing skills while continuing to build her confidence._x000a__x000a_Please feel free to reach out if you have any questions or if you would like to continue scheduling sessions. Iâ€™m happy to support Lilly in any way I can._x000a__x000a_Best regards,_x000a_Rachel Daku_x000a_rachel.daku@revolutionprep.com_x000a_(570) 556-6849"/>
    <n v="3"/>
  </r>
  <r>
    <n v="11017078"/>
    <d v="2026-04-04T00:00:00"/>
    <x v="125"/>
    <s v="Team Plamondon"/>
    <n v="99669"/>
    <s v="Manuela Anzola OmaÃ±a"/>
    <s v="Good Evening, Julieta,_x000a__x000a_I wanted to provide you with a quick, comprehensive update on Manuela's SAT preparation as we approach her May 2nd test date. The progress she's made over the past few months has been substantial, and I'm genuinely excited about what lies ahead._x000a__x000a_**The Work We've Done**_x000a__x000a_Manuela has been an incredibly dedicated student, tackling a rigorous curriculum with remarkable commitment. We began with broad SAT strategies before focusing intensively on Mathâ€”her target area for improvement. She's worked through extensive content both in our sessions and independently, mastering:_x000a__x000a_- Percentages and exponential growth/decay_x000a_- Proportions, ratios, and rates_x000a_- Factoring expressions and systems of equations_x000a_- Linear algebra, inequalities, and equation manipulation_x000a_- Functions, quadratics, and synthetic division_x000a_- Geometric concepts including angles and constants_x000a__x000a_We've also introduced the **MAPS framework**â€”a systematic approach that has Manuela Mark knowns/unknowns, Approach by identifying problem types, Plan using Desmos or algebra, and Solve with a critical final step of re-reading questions to avoid SAT traps._x000a__x000a__x000a_Here's what's remarkable: Manuela's scores on her last two Bluebook practice tests seem to remain unchangedâ€”but  when you look beneath the surface there is no issue with Manuela's mathematical ability. In fact, when I give Manuela the math problems she missed on these tests, **she solves them easily**. Every single one._x000a__x000a_This tells us something crucial: **Manuela has mastered the content.** The challenge isn't skillâ€”it's pacing._x000a__x000a_Of the 7 questions she missed on her most recent test:_x000a_- 1 was entered incorrectly (knew the answer, typed it wrong)_x000a_- 1 involved forgetting to switch a sign while rushing_x000a_- 4 were answered before reading the complete question (she solved correctly but missed specifications about how to format the answer)_x000a_- 1 had a formula written incorrectly due to hurrying_x000a__x000a_There are no content gaps or conceptual misunderstandings. Manuela's math ability is thereâ€”it simply needs the space to shine through careful, deliberate execution._x000a_So, Manuela and I are working on slowing her down._x000a__x000a_With so much complete in the Math sections, this week we began targeted work on Manuela's remaining challenges - the odds and ends in the Reading modules: Text Evidence and Text Structure/Purpose questions. We've revisited the  iCARE framework I introduced at the start of our sessions and are practicing it actively with focused problem sets._x000a__x000a_**This Weekend &amp;amp; The Path Forward**_x000a__x000a_Manuela has another practice test scheduled for this weekend. My focus for the coming weeks (as I emphasized to her on video) is simple: slow down, be methodical - don't be your own worst enemy!_x000a_Manuela's natural brilliance and acquired skills are ready to deliver resultsâ€”they just need the time to work properly. There was no reason she wasn't owed those 7 questions worth of points._x000a__x000a_With the May 2nd test approaching, I recommend we continue our 1.5-hour sessions twice weekly to complete our comprehensive coverage of Reading strategies and reinforce the deliberate pacing that will unlock her full potential._x000a__x000a_Manuela is an excellent student and a brilliant young woman. She has put in the work, mastered the content, and developed the strategic frameworks. What excites me is that her path to score improvement is crystal clear and completely achievable, she just needs to trust the preparation, read carefully (which is part of the MAPS strategy!!!!), and let her abilities show through._x000a__x000a_I'd be happy to discuss any of this in more detail via Zoom or phoneâ€”please don't hesitate to reach out if you'd like to talk through her progress, review specific practice test results, or discuss our strategy heading into May 2nd._x000a__x000a_I can't wait to see what Manuela achieves!_x000a__x000a_Best regards,_x000a_Kristen Luigart, M.Ed., M.A._x000a__x000a_kristen.luigart@revolutionprep.com_x000a_+13018205071"/>
    <n v="3"/>
  </r>
  <r>
    <n v="11017082"/>
    <d v="2026-04-04T00:00:00"/>
    <x v="136"/>
    <s v="Team De Groot"/>
    <n v="99116"/>
    <s v="Kaya Jimenez"/>
    <s v="Dear Mr. Jimenez,_x000a__x000a_Itâ€™s been a pleasure working with you and Kaya over the past few weeks. As we prepare for her next SAT test and AP Biology test, I wanted to share the progress sheâ€™s made and outline our plan moving forward._x000a__x000a_Kaya has been making excellent progress with SAT preparation. She scored a 1210 on her first official SAT, which is wonderful, and notably, her math score was higher than her English score. This shows that much of the work weâ€™ve focused on in math is paying off, and Iâ€™m glad she is demonstrating strength in that section. She has been particularly strong in math problem-solving and using Desmos strategically to check and graph equations. Weâ€™ve also reviewed more challenging reading and grammar concepts, including verbs, main idea identification, and rhetorical synthesis questions. Kayaâ€™s growth in applying strategies to both sections of the SAT is clear, she is becoming more confident in carefully evaluating answer choices and ensuring all information in bullet-point questions is accurate before selecting an answer._x000a__x000a_In addition, Kaya has been doing very well in AP Biology, reinforcing concepts such as systematics, evolution, and population genetics using the Hardyâ€“Weinberg model. She also continues to strengthen foundational math skills, including triangles and ratio/proportion problems. She demonstrates strong comprehension overall, stays engaged with the material, and is motivated to tackle challenging topics. Areas for continued focus include trigonometric functions, more complex word problems, biology vocabulary (especially convergent evolution and homology), and building consistency on full-length practice tests. In the short term, we are prioritizing AP Biology review to prepare Kaya for her upcoming test, while continuing to reinforce these key skills._x000a__x000a_Recommended Plan:_x000a__x000a_Continue with three 60-minute sessions per week to focus on SAT strategies, math, and biology application and pacing. Kaya should also complete a full _x000a__x000a_Kaya is enthusiastic and thorough in her approach to both SAT and science coursework. She has been excellent at adopting test strategies and applying them consistently, and I am very excited to continue working with her to further her skills and confidence._x000a__x000a_Thank you for your support, and I look forward to seeing Kayaâ€™s continued growth in the weeks ahead. _x000a__x000a_Best regards,_x000a_Rachel D._x000a_rachel.daku@revolutionprep.com_x000a__x000a_+1 (570) 556-6849"/>
    <n v="3"/>
  </r>
  <r>
    <n v="11017091"/>
    <d v="2026-04-04T00:00:00"/>
    <x v="74"/>
    <s v="Team St. Marie"/>
    <n v="98771"/>
    <s v="Klayton Peng"/>
    <s v="Dear Shu,_x000a__x000a_I hope you are having a great winter! It has been great working with you and Klayton over the past couple of weeks, and I wanted to touch base to share some of the progress weâ€™ve made so far and share my thoughts on the plan moving forward._x000a__x000a_Firstly, I have seen significant improvements in Klaytonâ€™s confidence and fluency when approaching problems relating to triangle similarity, trigonometric ratios, and proving the properties of quadrilaterals through finding slopes and distances. This progress has been evident in his explanations and his ability to complete his online homework with me in a timely manner in our sessions._x000a__x000a_Our current short-term goals for Klayton involves working on weekly homework or preparing for his unit exams through the worksheets he brings to our sessions. We also would like to prepare and revise previous topics, so that Klayton is ready for his final exam come the end of the academic year. Based on Klaytonâ€™s progress, I would maintain our velocity; it may be appropriate for us to continue meeting once or twice a week for 60 minut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were any adjustments you would like to make to our plan. I am happy to schedule a time to talk by phone if that would be helpful. I, along with my colleagues at Revolution Prep, hope to support Klayton to the best of our ability and make sure he has the highest chance of success!_x000a__x000a_Respectfully Yours,_x000a_Ernie Chu_x000a_704-231-5478 (m)"/>
    <n v="3"/>
  </r>
  <r>
    <n v="11017097"/>
    <d v="2026-04-04T00:00:00"/>
    <x v="137"/>
    <s v="Team St. Marie"/>
    <n v="75646"/>
    <s v="Tillman Brown"/>
    <s v="Dear Caffery and Lloyd,_x000a__x000a_I hope you are having a great weekend. Itâ€™s been great working with Tillman over the past several months. I wanted to touch base to share some of the progress weâ€™ve made so far as we approach the AP exam and share my thoughts on the plan moving forward._x000a__x000a_I have seen significant improvements in Tillman's understanding of terms and concepts related to 19th and 20th century American history. He has also shown consistent progress in understanding how to connect his knowledge of US history to many of the readings in his AP Lang class, most recently the Great Gatsby. Tillman his consistent improvement has been evident in his performance during our tutoring sessions and in the grades for his APUSH and AP Lang courses, which have stayed fairly steady throughout the year._x000a__x000a_Our current short-term goals for Tillman include keeping his grades up in his classes through the end of the school year. The overall goal remains to help Tillman put together a strong academic record for his college applications by achieving a high score on his APUSH and AP Lang exams, which we will be reviewing for even more over the coming weeks. Based on Tillman's progress, I recommend we continue to meet weekly for one hour each session through May to work on his courses and preparing for the AP Exams._x000a__x000a_Please let me know if you have any questions or if there are any adjustments you would like to make to our plan. Iâ€™m happy to schedule a time to talk by phone if that would be helpful. I look forward to supporting Tillman in his continued academic journey._x000a__x000a_Levi F._x000a_levi.fox@revolutionprep.com_x000a_+16094124211_x000a_Levi F._x000a_levi.fox@revolutionprep.com_x000a_+16094124211"/>
    <n v="4"/>
  </r>
  <r>
    <n v="11017109"/>
    <d v="2026-04-04T00:00:00"/>
    <x v="74"/>
    <s v="Team St. Marie"/>
    <n v="98163"/>
    <s v="Nick Li"/>
    <s v="Dear Min,_x000a__x000a_I hope you are having a great Spring, as we head into a warmer season! It has been great working with you and Nick over the past couple of weeks, and I wanted to touch base to share some of the progress weâ€™ve made so far and share my thoughts on the plan moving forward._x000a__x000a_Firstly, I have seen significant improvements in Nickâ€™s confidence and fluency when approaching problems relating to standard conventions of grammar questions in grammar and more challenging Algebra questions. This progress has been evident in his current estimated scores on the SAT - he has already achieved the projected score of 1550 on a Bluebook Practice Exam he took on 02/17/26 - I wanted to express how proud of him for achieving this extremely high score. Now, we are primarily focused on maintaining this high score!_x000a__x000a_Our current short-term goal for Nick involves more targeted practice on Reading section that need a bit more work, notably on continuing to identify the main idea within long passage articles. As a very advanced student, Nick sometimes has the tendency to answer questions extremely quickly, and I would like him to continue on slowing down and using process of elimination more frequently to eliminate any trap answers. To help him do so, Nick could work out math question more frequently on a sheet of paper. Based on Nickâ€™s progress, I would recommend him to continue to meet with me or any other tutor at Revolution Prep for at least 1 time per week for 60 minutes each._x000a__x000a_Please let me know if you have any questions or if there were any adjustments you would like to make to our plan. I am happy to schedule a time to talk by phone if that would be helpful. I, along with my colleagues at Revolution Prep, hope to support Nick to the best of our ability and make sure he has the highest chance of success!_x000a__x000a_Respectfully Yours,_x000a_Ernie Chu_x000a_704-231-5478 (m)"/>
    <n v="3"/>
  </r>
  <r>
    <n v="11017126"/>
    <d v="2026-04-04T00:00:00"/>
    <x v="137"/>
    <s v="Team St. Marie"/>
    <n v="66434"/>
    <s v="Ian Sher"/>
    <s v="Dear Lee,_x000a__x000a_I hope you are having a great start to your week. Itâ€™s been great working with you and Ian over the past several months. I wanted to touch base to share some of the progress weâ€™ve made so far and share my thoughts on the plan moving forward as we approach the AP exam in the new several weeks._x000a__x000a_I have seen significant improvements in Ian's understanding of terms and concepts related to 19th and 20th century American history. He has also shown consistent progress in understanding how to leverage our previous work on AP World by understanding how to approach different forms of AP Writing very well. This consistent improvement has been evident in his performance during our tutoring sessions and in the grades for his APUSH class, which have stayed high throughout the year as we prep him for the test. _x000a__x000a_Our current short-term goals for Ian put together a strong academic record for his college applications by achieving a high score on his APUSH exam. The overall goal remains enabling Ian to gain admission to several of his top choice colleges. Based on Ian's progress, I recommend we continue meeting for 60 minutes weekly through the AP exam in May so we can review the rest of the content material for the course and refresh on each different type of essay._x000a__x000a_Please let me know if you have any questions or if there are any adjustments you would like to make to our plan. Iâ€™m happy to schedule a time to talk by phone if that would be helpful. I look forward to supporting Ian in his continued academic journey._x000a__x000a__x000a_Levi F._x000a_levi.fox@revolutionprep.com_x000a_+16094124211_x000a__x000a_Levi F._x000a_levi.fox@revolutionprep.com_x000a_+16094124211"/>
    <n v="4"/>
  </r>
  <r>
    <n v="11017127"/>
    <d v="2026-04-04T00:00:00"/>
    <x v="136"/>
    <s v="Team De Groot"/>
    <n v="90616"/>
    <s v="Talia Glassberg"/>
    <s v="Dear Mrs. Glassberg,_x000a__x000a_I hope you are having a great spring. Itâ€™s been wonderful working with you and Talia over the past few months. I wanted to share an overview of her progress so far and outline our plan moving forward._x000a__x000a_Talia has made strong progress in both AP Biology and math. In AP Biology, she has developed a solid understanding of transcription, translation, genetics, and inheritance, including Hox genes, pedigree analysis, and population genetics using the Hardyâ€“Weinberg model. She has been practicing FRQ-style questions, interpreting data effectively, and reinforcing her biology vocabulary, particularly terms like convergent evolution and homology. Short-term, we are prioritizing review for her upcoming AP Biology test to strengthen these skills._x000a__x000a_In math, Talia is doing very well with problem-solving, especially with exponential and quadratic equations, triangles, and ratio/proportion problems. She has also been developing strategies for using Desmos efficiently and building confidence through practice tests. Continued focus will include reinforcing algebra concepts, working on more complex word problems, and maintaining consistency in problem-solving under timed conditions._x000a__x000a_Talia has also made progress with SAT preparation. She has demonstrated improved performance in both Math and Reading/Writing, showing particular strength in math problem-solving and applying strategies to reading questions. That said, after reflecting on her recent SAT work and recognizing that many of her target schools are test-optional, Talia has decided to shift the long-term focus of her tutoring from SAT prep to AP Biology. I fully support this decision and am happy to adjust our sessions to best align with her goals._x000a__x000a_To work toward her goal of achieving a strong AP Biology test score, I strongly recommend meeting for one 60-minute session each week to review concepts and practice test strategies in preparation for her exam._x000a__x000a_Talia is thorough, and highly engaged in her academic work. She has shown a strong ability to adopt strategies and apply them consistently, and Iâ€™m excited to continue supporting her growth in AP Biology._x000a__x000a_Thank you for your continued support. Please let me know if you have any questions or would like to adjust our plan in any way. I look forward to Taliaâ€™s continued success._x000a__x000a_Best regards,_x000a_Rachel D._x000a_rachel.daku@revolutionprep.com_x000a__x000a_+1 (570) 556-6849"/>
    <n v="3"/>
  </r>
  <r>
    <n v="11017151"/>
    <d v="2026-04-04T00:00:00"/>
    <x v="74"/>
    <s v="Team St. Marie"/>
    <n v="98062"/>
    <s v="Chloe Kim"/>
    <s v="Dear Lori,_x000a__x000a_I hope you are having a great Spring, as we head into a warmer season! It has been great working with you and Chloe over the past couple of weeks, and I wanted to touch base to share some of the progress weâ€™ve made so far and share my thoughts._x000a__x000a_Firstly, I have seen significant improvements in Chloeâ€™s confidence and fluency when approaching problems relating to solving equations, and her readiness and notetaking skills. This progress has been evident in our recent sessions - Chloe has been able to answer more of my questions correctly in session._x000a__x000a_Please let me know if you have any questions or if there were any adjustments you would like to make to our plan. I am happy to schedule a time to talk by phone if that would be helpful. I, along with my colleagues at Revolution Prep, hope to support Nick to the best of our ability and make sure he has the highest chance of success!_x000a__x000a_Respectfully Yours,_x000a_Ernie Chu_x000a_704-231-5478 (m)"/>
    <n v="1"/>
  </r>
  <r>
    <n v="11017158"/>
    <d v="2026-04-04T00:00:00"/>
    <x v="137"/>
    <s v="Team St. Marie"/>
    <n v="86757"/>
    <s v="C Arthur Shangraw"/>
    <s v="Dear Alison,_x000a__x000a_I hope you are having a great start to your week. Itâ€™s been great working with Arthur over the past several months. I wanted to touch base to share some of the progress weâ€™ve made so far and share my thoughts on the plan moving forward, as we approach the AP World exam in the next several weeks._x000a__x000a_I have seen significant improvements in Arthur's understanding content related to modern history for his AP World class, which we have focused on more intensely over the last few sessions based on our conversation last month and the plan to pause SAT prep for now. This consistent improvement has been evident in our work together during sessions and in Arthur's performance in his AP world class, which has stayed steady all year which will allow him to perform well on the AP World exam with proper review._x000a__x000a_Our current short-term goals for Arthur include helping perform well on his AP World exam in the next several weeks. The overall goal remains helping Arthur put together a strong overall academic record that will help him gain admission to several of his top choice colleges. Based on Arthur's progress, I recommend we continue meeting for 90 minutes a week through the rest of the spring term leading up to the AP exam. _x000a__x000a_Please let me know if you have any questions or if there are any adjustments you would like to make to our plan. Iâ€™m happy to schedule a time to talk by phone if that would be helpful. I look forward to supporting Arthur in his continued academic journey_x000a__x000a_Levi F._x000a_levi.fox@revolutionprep.com_x000a_+16094124211"/>
    <n v="4"/>
  </r>
  <r>
    <n v="11017183"/>
    <d v="2026-04-04T00:00:00"/>
    <x v="137"/>
    <s v="Team St. Marie"/>
    <n v="95379"/>
    <s v="Brooke Thompson"/>
    <s v="Dear Yvonne and Todd,_x000a__x000a_I hope you are having a good week. I have enjoyed working with Brooke over the past several months. I wanted to touch base to share some of the progress weâ€™ve made so far as well as some of the challenges regarding her most recent SAT exam, and share my thoughts on the plan moving forward._x000a__x000a_I have seen significant improvements in Brooke's understanding of how to approach a wide range of specific types of SAT verbal and math questions. While the most recent SAT exam may not show it, Brooke has worked hard to show considerable growth in her understanding of how to approach a wide range of SAT questions.. Brooke has shown consistent progress in learning underlying grammar and punctuation rules and being able to apply them to challenging test questions, as shown on her last SAT. This consistent improvement has been evident in our work together in session, and I look forward to having a chance to review both of her recent SAT tests soon. We have also been able to keep up Brooke's grades in her APES class and APUSH classes, where we have recently discussed the early Cold War era._x000a__x000a_Our current short-term goals for Brooke include helping her keep up her grades in all her AP classes while continuing to prep for the SAT and AP Exams. The overall goal remains helping Brooke to gain entrance to several of her top choice colleges. Based on Brooke's progress, I recommend that we pause our SAT work after reviewing her most recent tests in the next week, and then devote our time leading up to the AP exams in May to the content review that will help her to feel confident going into those tests. We can then refocus on the SAT for June or pivot to the ACT, as we discussed in our phone call last week about a few different possible pathways forward._x000a__x000a_Please let me know if you have any questions or if there are any adjustments you would like to make to our plan. Iâ€™m happy to schedule a time to talk by phone if that would be helpful. I look forward to supporting Brooke in her continued academic journey_x000a__x000a_Levi F._x000a_levi.fox@revolutionprep.com_x000a_+16094124211"/>
    <n v="1"/>
  </r>
  <r>
    <n v="11017189"/>
    <d v="2026-04-04T00:00:00"/>
    <x v="85"/>
    <s v="Team Plamondon"/>
    <n v="94750"/>
    <s v="Ava Frey"/>
    <s v="Dear Stephanie and Ava,_x000a__x000a__x000a_I hope you are having a great week. Itâ€™s been great working with you and Ava over the past couple of months. I wanted to reach out with a quick overview of the program since the March SAT and our plan for the future._x000a__x000a__x000a_I have seen significant improvements in Ava's approach to the Reading &amp;amp; Writing section of the SAT. She has become more specific with her anticipated answers each time we practice questions. We have been practicing how to break down complex passages recently, so they become easier to analyze. Each week, I have asked her to write down new vocabulary words and to describe her day with these new words to continue improving her vocab. For the math section, I have emphasized all the important formulas and concepts that need to be memorized (those which are not given on the reference sheet), and we have continue practicing with the most efficient ways to answer different math questions. We have also discussed multiple ways to answer different math problems. The quickest way is the most ideal; however, each student is different in how they prefer to approach a math problem, and being exposed to multiple methods will reduce the probability of not knowing/forgetting how to do a problem._x000a__x000a__x000a_I recommend we continue our once weekly schedule up until the May SAT and the June SAT. Right now, we have a two hour session scheduled the week leading up to the May SAT which is something I also recommend to prepare for the June SAT to ensure she has everything she needs before the exam._x000a__x000a__x000a_My current goals for Ava is to become comfortable using Desmos regressions as well as becoming familiar with the quickest approaches to different math problems. For the English section, my goal for her is to build a good vocabulary that will stick in her head long term._x000a__x000a__x000a_Please let me know if you have any questions or if there are any adjustments you would like to make to our plan. Iâ€™m happy to schedule a time to talk by phone if that would be helpful. I look forward to supporting Ava in her continued academic journey._x000a__x000a__x000a_Best regards,_x000a__x000a_Zoe S._x000a_zoe.shanley@revolutionprep.com_x000a_+16362488201"/>
    <n v="3"/>
  </r>
  <r>
    <n v="11017208"/>
    <d v="2026-04-04T00:00:00"/>
    <x v="137"/>
    <s v="Team St. Marie"/>
    <n v="86868"/>
    <s v="Griffin Lucke"/>
    <s v="Dear Farley,_x000a__x000a_I hope you are having a great week. Itâ€™s been great working with Griffin over the past several months. I wanted to touch base to share some of the progress weâ€™ve made so far and share my thoughts on the plan moving forward._x000a__x000a_I have seen significant improvements in Griffin's understanding of how to approach a wide range of specific types of SAT verbal questions as well as strategies for approaching the math section. Griffin has shown consistent progress in learning underlying grammar and punctuation rules and being able to apply them to challenging test questions. This consistent improvement has been evident in our work together in session as well as in Griffin's performance on his homework and practice tests. _x000a__x000a_Our current short-term goals for Griffin include helping him to prepare for all aspects of the upcoming May and June SAT exams. The overall goal remains helping Griffin to put together an SAT score to match his strong academic record and enable him to have a choice from several of his top choice colleges. Based on Griffin's progress, I recommend continuing to meet for two hours weekly leading up to the May SAT with the the plan to continue meeting at least weekly leading up to the June exam._x000a__x000a_Please let me know if you have any questions or if there are any adjustments you would like to make to our plan. Iâ€™m happy to schedule a time to talk by phone if that would be helpful. I look forward to supporting Griffin in his continued academic journey_x000a__x000a_Levi F._x000a_levi.fox@revolutionprep.com_x000a_+16094124211"/>
    <n v="4"/>
  </r>
  <r>
    <n v="11017226"/>
    <d v="2026-04-04T00:00:00"/>
    <x v="137"/>
    <s v="Team St. Marie"/>
    <n v="94966"/>
    <s v="Grant Fulton"/>
    <s v="Dear Joy,_x000a__x000a_I hope you are having a great week. Itâ€™s been great working with Grant over the past several months. I wanted to touch base to share some of the progress weâ€™ve made so far and share my thoughts on the plan moving forward._x000a__x000a_I have seen significant improvements in Grant's understanding of how to keep up on his homework, though he can continue to improve on being as thorough as possible on assignments. We have spent lots of time working on concepts in his English classes as well as concepts related to his Health class, though our focus remains on his Science class and improving on his Executive Functioning. Grant has shown consistent progress in learning how to test out different approaches towards planning his work in advance.. This improvement has been evident in our work together in session as well as Grant's work on his English and Science classes. We have also recently begun to work on his Journalism class as well as his Health assignments, which afford an opportunity to work on critical thinking and test taking skills. _x000a__x000a_Our current short-term goals for Grant include helping him to become even more consistent in his study habits and turning in assignments, while also helping him to build content knowledge in English and science. For this reason we start every session by reviewing his upcoming work for the week. The overall goal remains helping Grant to keep up his grades while reducing school-related stress. Based on Grant's progress, I recommend we continue to meet for an hour each week, through the end of the school year._x000a__x000a_Please let me know if you have any questions or if there are any adjustments you would like to make to our plan. Iâ€™m happy to schedule a time to talk by phone if that would be helpful. I look forward to supporting Grant in his continued academic journey_x000a__x000a_Levi F._x000a_levi.fox@revolutionprep.com_x000a_+16094124211"/>
    <n v="4"/>
  </r>
  <r>
    <n v="11017249"/>
    <d v="2026-04-04T00:00:00"/>
    <x v="85"/>
    <s v="Team Plamondon"/>
    <n v="99377"/>
    <s v="Caden Silk"/>
    <s v="Dear Matt and Caden,_x000a__x000a__x000a_I hope you are having a great week. Itâ€™s been great working with Caden over the past couple of months. I wanted to reach out with a quick overview of the program so far and where itâ€™s headed._x000a__x000a__x000a_Caden and I have been focusing on some of the harder Reading &amp;amp; Writing and Math questions. Because he is already so high scoring, we are focusing our energies on ensuring he knows how to answer the hardest types of questions, as well as refining some of his skills in answering questions quickly and effectively. In our session today, we focused on some math problems from his most recent practice exam. Caden expressed feeling pressed for time, noting that he struggled with some problems, but he was able to identify mistakes and find solutions when we reviewed them together. A lot of his mistakes were minor and not a misunderstanding of a concept. We will continue perfecting his approach to minimize minor errors._x000a__x000a__x000a_My main goals for Caden are to be able to minimize these errors and streamline his approach to different math problems; specifically, utilizing the Desmos graphing calculator tricks more._x000a__x000a__x000a_I recommend we continue our once weekly sessions. Right now, we are scheduled until April 11th, but we don't have any sessions after that. If you'd like to continue working towards Caden's goals together, you can redeem more credits through your Bright Horizon's portal. After you redeem your credits, you will receive an email from Revolution Prep to add the hours to your account._x000a__x000a__x000a_Please let me know if you have any questions or if there are any adjustments you would like to make to our plan. Iâ€™m happy to schedule a time to talk by phone if that would be helpful. I look forward to supporting Caden in his continued academic journey._x000a__x000a__x000a_Best regards,_x000a__x000a_Zoe S._x000a_zoe.shanley@revolutionprep.com_x000a_+16362488201"/>
    <n v="4"/>
  </r>
  <r>
    <n v="11017275"/>
    <d v="2026-04-04T00:00:00"/>
    <x v="137"/>
    <s v="Team St. Marie"/>
    <n v="85952"/>
    <s v="Eric Wang"/>
    <s v="Dear Ying,_x000a__x000a_I hope you are having a great week. Itâ€™s been great working with Eric over the past several months. I wanted to touch base to share some of the progress weâ€™ve made so far and share my thoughts on the plan moving forward as we approach the APUSH exam in the next several weeks. _x000a__x000a_I have seen significant improvements in Eric's understanding of content related to 19th and 20th century American History as well as the different writings required for APUSH. Eric has shown consistent progress in learning key terms and concepts, as well as strategies for working through different types of AP questions, from Multiple Choice and Short Answers to Long Essays and Document Based Questions. This consistent improvement has been evident in our work together in session as well as in Eric's performance in his class, which has remained steady through the school year._x000a__x000a_Our current short-term goals for Eric include helping to keep his grades up in his AP class as well as preparing him for all aspects of the AP Exam. The overall goal remains helping Eric to earn high scores on his AP exam in May. by making sure he has a thorough content knowledge and understanding of how to approach all parts of the test. Based on Eric's progress, I recommend continuing to meet weekly for one hour for the next few weeks leading up to the AP exam in May, with the goal of fully preparing him for the exam._x000a__x000a_Please let me know if you have any questions or if there are any adjustments you would like to make to our plan. Iâ€™m happy to schedule a time to talk by phone if that would be helpful. I look forward to supporting Eric in his continued academic journey_x000a__x000a_Levi F._x000a_levi.fox@revolutionprep.com_x000a_+16094124211"/>
    <n v="4"/>
  </r>
  <r>
    <n v="11017290"/>
    <d v="2026-04-04T00:00:00"/>
    <x v="89"/>
    <s v="Team De Groot"/>
    <n v="95398"/>
    <s v="Kevin Burnside"/>
    <s v="Good evening, Burnside family! I wanted to update you on Kevin's progress._x000a__x000a_Over the last few weeks, Kevin has shown a lot of progress with ACT English, Reading, and Science! Right before his ACT, we made sure to practice fiction passages and English skills. Kevin routinely scored 80% or higher on each exercise! He had minimal difficulty in Science, even with the difficult Conflicting Viewpoints passages! Math also went very well, even considering the less typical skills like probability. He may benefit from some more practice with matrices and possibly with trigonometry._x000a__x000a_At times, we do still have some difficulty with getting Kevin to use his camera. We also generally discourage students from joining by cell phone since that limits them a lot with the amount of writing and screen sharing that they can do, though I know that Kevin is often out and about._x000a__x000a_All in all, Kevin is showing progress, and we have switched back to SAT skills. Since we've done a sizable amount of studying already, I think 1 to 2 hourly sessions weekly would be adequate to continue addressing the SAT skills; more sessions per week would let us address them in greater detail, and consider reviewing the highest difficulty of questions available._x000a__x000a_Please let me know if you have any questions or concerns with our program or plan. I am reliably available by text or email, but also by phone or Zoom if needed._x000a__x000a_Have a good weekend!_x000a__x000a_Eddie C._x000a_eddie.cayia@revolutionprep.com_x000a_+18037278636"/>
    <n v="3"/>
  </r>
  <r>
    <n v="11017304"/>
    <d v="2026-04-04T00:00:00"/>
    <x v="85"/>
    <s v="Team Plamondon"/>
    <n v="76069"/>
    <s v="Hannah Chong"/>
    <s v="Dear Susan and Hannah,_x000a__x000a__x000a_I hope you are having a great week. Itâ€™s been great working with Hannah over the past couple of months. I wanted to reach out with a quick overview of the program so far and where itâ€™s headed._x000a__x000a__x000a_Hannah and I have been spending a lot of time recently discussing rational functions and understanding on an analytical level why they behave in different ways. When there are rules she doesn't remember, she does an excellent job relying on analytical methods to determine behavior. For example, she recently thought about how a function such as x^3+3/x^4 would behave for larger values of x, and she came to the conclusion that when the degree of the denominator is larger than the degree of the numerator of a rational function, there is a horizontal asymptote at y=0. This week, we spent considerable time sketching graphs and understanding domain and range, which she is grasping nicely. When we meet next, we will discuss the difference between rational functions that appear the same once they are &quot;simplified.&quot;_x000a_ _x000a__x000a_To keep Hannah on track with her class, I recommend we continue our twice weekly sessions up until the end of the school year._x000a__x000a__x000a_My current goals for Hannah are to understand when a rational function will be shaped like a parabola or a cubic in between the two vertical asymptotes, and for her to be able to understand how holes affect rational functions which appear similar._x000a__x000a__x000a_Please let me know if you have any questions or if there are any adjustments you would like to make to our plan. Iâ€™m happy to schedule a time to talk by phone if that would be helpful. I look forward to supporting Hannah in her continued academic journey._x000a__x000a__x000a_Best regards,_x000a__x000a_Zoe S._x000a_zoe.shanley@revolutionprep.com_x000a_+16362488201"/>
    <n v="3"/>
  </r>
  <r>
    <n v="11017306"/>
    <d v="2026-04-04T00:00:00"/>
    <x v="89"/>
    <s v="Team De Groot"/>
    <n v="95075"/>
    <s v="Aaron Lee"/>
    <s v="Good evening, Lee family! I wanted to update you on Aaron's progress._x000a__x000a_Aaron and I have covered quite a lot of subjects during his Pre-Calculus class, including rational functions, logarithms, trigonometric functions, graphing all of these functions, and many other topics. Aaron has always shown clarity about what he understands well and what he doesn't, which made teaching the right topics easy for me! He always asked a lot of detailed questions to ensure that he understood all the details about each topic. _x000a__x000a_At the moment, we are about one month away from the AP exam. I don't know if Aaron will need any additional tutoring with me, but I will definitely be available if more help is wanted. We could either continue with the one hour session weekly, or consider increasing the frequency before the exam._x000a__x000a_Please let me know if you have any final questions or comments about our program. I am reliably available by text or email, and also by phone or Zoom if needed._x000a__x000a_Have a good weekend!_x000a__x000a_Eddie C._x000a_eddie.cayia@revolutionprep.com_x000a_+18037278636"/>
    <n v="3"/>
  </r>
  <r>
    <n v="11017321"/>
    <d v="2026-04-04T00:00:00"/>
    <x v="77"/>
    <s v="Team Haase-Alvey"/>
    <n v="99212"/>
    <s v="Max Aguila Mir"/>
    <s v="Dear Cecilia,_x000a__x000a_Itâ€™s been great working with you and Max over the past couple of months. As we prepare for Max's upcoming official SAT, I wanted to share what weâ€™ve been working on so far and what to expect._x000a__x000a_Max and I have reviewed reading and writing strategies, reading comprehension strategies, punctuation rules, transition words, command of quantitative evidence questions, common SAT vocabulary, and constants questions. His growth in preparing for the SAT is clear from his confidence, use of testing strategies, completion of homework, and consistency with practice questions. I applaud his consistent effort in class to be present with each question and apply the specific strategy we are focusing on._x000a__x000a_While a specific score isnâ€™t guaranteed, Max has been diligent in working toward his goal of achieving a score of 1250 on the SAT. Specifically, Max has focused on using Desmos during the math section and TRAP and iCARE during the reading and writing section, reviewed punctuation rules, and practiced annotating the questions to ensure he is answering the correct question. It's important to consider the impact of the test zone on Max's performance. Ensuring a good night's sleep throughout the week leading up to the test is crucial, as just the night before isn't enough. We have also discussed strategies to manage test anxiety, which can impact scores._x000a__x000a_I am looking forward to hearing how Max performs on this test. Looking ahead, I recommend we add an additional test date over the summer and continue our weekly sessions until then. This would give us an opportunity to continue reviewing punctuation and grammar rules, constants questions, properties of common functions, proportional reasoning questions, measures of central tendency, similar triangles, and perimeter and area problems. We will also continue to take practice tests to build stamina and practice applying test-taking strategies under time constraints._x000a__x000a_If you'd like to continue working together on achieving these goals, you can easily use this link to add the hours to your account today: https://my.revolutionprep.com/s/hotRCiicpQ._x000a__x000a_Please let me know if you have any questions or if there are any adjustments you would like to make to our plan. Iâ€™m also able to schedule a time to talk by phone if that would be helpful. I am happy to support Max in his continued academic journey._x000a__x000a_Best regards,_x000a_Cheyanne J._x000a_cheyanne.jones@revolutionprep.com_x000a_+17193935674"/>
    <n v="4"/>
  </r>
  <r>
    <n v="11017322"/>
    <d v="2026-04-04T00:00:00"/>
    <x v="138"/>
    <s v="Team Cross"/>
    <n v="100208"/>
    <s v="Leighton Johnston"/>
    <s v="Hi,_x000a__x000a_I hope youâ€™re doing well! I wanted to share a quick update on Leightonâ€™s progress in our sessions so far._x000a__x000a_Weâ€™ve been working through a mix of coordinate geometry and proportional reasoning in math, along with punctuation and, most recently, misplaced modifiers in English. Leighton is showing strong understanding in her math work and seems very comfortable with the concepts weâ€™ve covered. She also has a solid grasp of the punctuation rules weâ€™ve practiced._x000a__x000a_This week, she has been assigned a practice test for homework. This will help us identify any areas that may need additional focus moving forward. Based on her results, we may adjust and potentially increase the amount of weekly homework to ensure she continues to review previously covered material while building on new skills._x000a__x000a_Overall, Leighton is making great progress, and Iâ€™m looking forward to continuing to support her learning!_x000a__x000a_Please feel free to reach out if you have any questions._x000a__x000a_Best regards,_x000a_Yvanna R._x000a_yvanna.ramirez@revolutionprep.com_x000a_+12133542572"/>
    <n v="1"/>
  </r>
  <r>
    <n v="11017328"/>
    <d v="2026-04-04T00:00:00"/>
    <x v="67"/>
    <s v="Team De Groot"/>
    <n v="100714"/>
    <s v="Neriah Martinez"/>
    <s v="Dear Michelle,_x000a__x000a_I hope you are doing well. I wanted to share Neriahâ€™s first progress update and highlight the growth weâ€™ve seen so far._x000a__x000a_Neriah has shown a lot of improvement in her math skills, especially with fractions, decimals, fraction operations, and parallelograms. She is becoming more comfortable with these concepts, and this is evident in her increased confidence and faster problem-solving during our sessions._x000a__x000a_Moving forward, we will begin incorporating more word problems to help her apply these skills in different contexts and strengthen her overall understanding. Our short-term goal is for Neriah to feel fully comfortable with fractions, and she is already making great progress toward that. The long-term goal is to build a strong math foundation that will support her in future coursework._x000a__x000a_Based on her progress, I recommend maintaining our current velocity of one 60-minute session per week to continue reinforcing these skills and building confidence._x000a__x000a_Please let me know if you have any questions or would like to discuss anything further. Iâ€™m happy to schedule a time to talk if that would be helpful. I look forward to continuing to support Neriah in her progress._x000a__x000a_Best regards, _x000a__x000a_Brandon L._x000a_brandon.lora@revolutionprep.com_x000a_+13528187694"/>
    <n v="3"/>
  </r>
  <r>
    <n v="11017377"/>
    <d v="2026-04-04T00:00:00"/>
    <x v="139"/>
    <s v="Team De Groot"/>
    <n v="101336"/>
    <s v="Jenna Stoneman"/>
    <s v="Dear Melissa,_x000a__x000a_I hope you and your family are enjoying a wonderful Spring! _x000a__x000a_It has been an absolute pleasure working with Jenna over these past few months. As we approach the end of her AP Euro course and her exam in May, I wanted to provide a comprehensive update on the progress she has made. Jenna is a dedicated student and one I want to see succeed in this demanding AP Euro course._x000a__x000a_TOPICS COVERED:_x000a_- Industrialization and Imperialism: Analyzing the economic shifts of the 19th century, the scramble for Africa and Asia, and ideological responses like Marxism and capitalism._x000a_- World War I and the Interwar Period: Examining the causes of WWI, trench warfare and soldier disillusionment, and the global impacts of the Great Depression._x000a_- The Rise of Totalitarianism and WWII: Tracing the fall of the Weimar Republic, the mechanisms of Hitler's rise to power (like the Enabling Act), and the policy of appeasement._x000a_- The Cold War and Decolonization: Reviewing post-WWII geopolitics, proxy wars, and the acceleration of global decolonization._x000a__x000a_AREAS OF GROWTH:_x000a_- Stimulus-Based Multiple Choice: Jenna has significantly improved her strategy for tackling the challenging AP multiple-choice section. We developed a reliable routine to quickly analyze visual and text stimuli by identifying the title, subject, perspective, and message before using the process of elimination to navigate tricky answers._x000a_- Short Answer Questions (SAQs): We have focused heavily on structuring concise, high-scoring SAQs. Jenna is learning to use a tight two-sentence format: immediately naming a specific historical key term (like &quot;appeasement&quot; or &quot;trench warfare&quot;) in the first sentence, and directly explaining how it answers the prompt in the second._x000a_- DBQ and LEQ Essay Structure: Jenna is making great strides in her essay writing. We have practiced building strong contextualization paragraphs and using the HAPP method (Historical context, Author, Purpose, Point of View) to analyze primary documents, which allows her to group evidence thematically and craft a more nuanced thesis statement._x000a__x000a_RECOMMENDED PACE - CRUNCH TIME:_x000a_Jenna is on a solid trajectory! Moving forward, our goal is to ensure she feels confident enough to complete her class with a C grade._x000a__x000a_To maximize our review time, I recommend an intense, focused schedule. We should meet for 2 hours a week during this crunch time to focus exclusively on closing any remaining content gaps._x000a__x000a_If you have any questions about these next steps or her progress, please feel free to reach out! Iâ€™m happy to schedule a time to talk by phone if that would be helpful._x000a__x000a_Best regards,_x000a__x000a_Brian J._x000a_brian.james@revolutionprep.com_x000a_+15597730469"/>
    <n v="3"/>
  </r>
  <r>
    <n v="11017398"/>
    <d v="2026-04-04T00:00:00"/>
    <x v="139"/>
    <s v="Team De Groot"/>
    <n v="100516"/>
    <s v="Lauren Howell"/>
    <s v="Dear Angela Petty,_x000a__x000a_I hope you and your family are enjoying a wonderful Spring! _x000a__x000a_It has been an absolute pleasure working with Lauren throughout this semester. As we approach the end of the year, I wanted to share a detailed, accurate update on the excellent progress she has made. Lauren is a thoughtful and capable student who has done a fantastic job navigating the rigorous reading and writing demands of both her high school English and World History classes._x000a__x000a_TOPICS COVERED:_x000a__x000a_- Literary Analysis &amp;amp; Essay Structure: We focused heavily on her in-class English essays, specifically analyzing Ken Liu's &quot;The Paper Menagerie&quot; and Mary Shelley's &quot;Frankenstein.&quot; We worked on strengthening her thesis statements, organizing clear subclaims, and moving quickly from pulling a quote to doing a deep analysis of tone, diction, and imagery._x000a__x000a_- World History DBQ Foundations: We transitioned to historical writing, practicing a Document-Based Question (DBQ) comparing the roles of women in Japan and Argentina from the 1850s to the 1920s. I introduced the HAPP method (Historical context, Audience, Point of view, Purpose) to help Lauren systematically analyze primary sources and draft a strong comparative thesis._x000a__x000a_- Historical Content &amp;amp; Advanced DBQs: We reviewed the Age of Imperialism and China's Century of Humiliation, discussing the Opium Wars and the Boxer Rebellion. We then applied her document analysis skills to a complex WWI DBQ, where Lauren successfully practiced reading seven primary documents and grouping them into thematic categories (like militarism and family alliances) to build a structured essay._x000a__x000a_AREAS OF GROWTH:_x000a__x000a_- Analytical Writing: Lauren is moving beyond simply stating facts or summarizing text. In her English essays, she practiced using specific frameworks to explicitly connect an author's literary choices to her overarching argument, ensuring her voice and analysis drive the paragraph._x000a__x000a_- Primary Source Evaluation: She has developed a strong grasp of how to evaluate historical documents. By applying the HAP analysis method, Lauren is learning to look at who is writing a document and why they are writing it, rather than just taking the text at face value. This is a critical skill for earning high marks on history DBQs._x000a__x000a_- Thematic Organization: Lauren has made great strides in organizing complex information, especially under time constraints. When faced with a large batch of historical documents, she is learning how to quickly group them into distinct, argumentative buckets so she can formulate a more sophisticated and balanced thesis statement._x000a__x000a_RECOMMENDED PACE - STANDARD PACE:_x000a__x000a_Lauren is on a solid trajectory! Moving forward, our goal is to maintain this momentum and ensure she has the skills she needs perfectly practiced for her end-of-year final exams._x000a__x000a_To maintain this steady progress, I recommend we continue at our Standard Pace. We should meet for 1 hour a week to ensure her reading, document analysis, and timed-writing skills stay incredibly sharp as finals approach._x000a__x000a_Please let me know if you have any questions or if there are any adjustments you would like to make to our plan. Iâ€™m happy to schedule a time to talk by phone if that would be helpful. I am excited to continue supporting Lauren in reaching her goals._x000a__x000a_Best regards,_x000a__x000a_Brian J._x000a_brian.james@revolutionprep.com_x000a_+15597730469"/>
    <n v="3"/>
  </r>
  <r>
    <n v="11017406"/>
    <d v="2026-04-04T00:00:00"/>
    <x v="139"/>
    <s v="Team De Groot"/>
    <n v="99413"/>
    <s v="Aidan Chen"/>
    <s v="Dear Hing Ng,_x000a__x000a_I hope you and your family are having a wonderful Spring! _x000a__x000a_It has been a pleasure working with Aidan. As we look towards his end-of-year transition into 9th grade, I wanted to share a detailed update on the significant progress he has made since we began our sessions. Aidan is an enthusiastic and capable student who has consistently improved his reading comprehension and analytical writing skills._x000a__x000a_TOPICS COVERED:_x000a_- Reading Comprehension: Analyzing classical mythology and adaptations (e.g., &quot;Apollo and Hyacinthus,&quot; &quot;Arachne,&quot; &quot;Athena and Poseidon&quot;)._x000a_- Literary Devices: Identifying and analyzing theme, moral, foreshadowing, and characterization._x000a_- Evidence-Based Writing: Structuring short-answer responses using the Claim, Context, Evidence, and Analysis format._x000a_- Introduction to Poetry: Analyzing stanza structure, rhyme schemes, and figurative language (e.g., hyperbole in &quot;A Pizza the Size of the Sun&quot;)._x000a__x000a_AREAS OF GROWTH:_x000a_- Structural Writing: Aidan has made great strides in organizing his written responses. We have focused heavily on transitioning him toward high-school-level expectations, ensuring he moves beyond simply stating an answer to explicitly building a paragraph with a clear claim, integrated textual evidence, and his own original analysis._x000a_- Textual Citation: He is learning the crucial academic skill of proving his claims. Aidan now consistently practices pulling direct quotes or paraphrasing from the text and citing the specific paragraph or line number to support his answers._x000a_- Thematic Analysis: Aidan is developing a sharper eye for reading beyond the surface level. Whether distinguishing between a story's broader *theme* versus its explicit *moral*, or tracking how a character's hubris foreshadows their tragic fate, he is learning to read texts much more analytically._x000a__x000a_RECOMMENDED PACE - STANDARD PACE:_x000a_Aidan has built great momentum! Moving forward, our goal is to ensure a smooth end-of-year transition into high school._x000a__x000a_To maintain this steady progress towards our goal, I recommend we continue with a standard pace. We should meet for 1 hour a week for reading comprehension practice, or 2 hours a week over the summer to begin SAT/ACT prep for high school.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rian J._x000a_brian.james@revolutionprep.com_x000a_+15597730469"/>
    <n v="5"/>
  </r>
  <r>
    <n v="11017413"/>
    <d v="2026-04-04T00:00:00"/>
    <x v="139"/>
    <s v="Team De Groot"/>
    <n v="98713"/>
    <s v="Alex Diaz"/>
    <s v="Dear Sonny,_x000a__x000a_I hope you and your family are enjoying a wonderful Spring! _x000a__x000a_It has been a pleasure working with Alex throughout this semester. As we approach his end-of-year transition into summer, I wanted to share a detailed update on the excellent progress he has made since our last check-in. Alex is an enthusiastic and bright student who has consistently improved his reading comprehension and evidence-based writing skills._x000a__x000a_TOPICS COVERED:_x000a_- Reading comprehension across varied genres: Nonfiction (e.g., articles on Minecraft, Pixar, and the Chinese Zodiac), Fiction (short stories like &quot;Ice Island&quot; and &quot;Smog City&quot;), and Poetry._x000a_- Identifying text structures, main ideas, and an author's point of view._x000a_- Literary devices: Understanding idioms, hyperbole, personification, and situational irony._x000a_- Evidence-Based Writing: Structuring paragraphs, distinguishing between factual and opinion evidence, and using proper citations._x000a__x000a_AREAS OF GROWTH:_x000a_- Structural Writing: Alex has made fantastic progress in organizing his written responses. We have focused heavily on moving away from informal phrasing (like &quot;here is an example&quot;) and instead using a strong building-block approach: a clear topic sentence, integrated textual evidence with transition words (First, Second, Finally), and a concluding thought._x000a_- Textual Citation: He is learning the crucial academic skill of proving his claims. Alex now consistently practices pulling direct quotes from the text, using quotation marks correctly, and citing the specific paragraph or line number to support his answers._x000a_- Nuanced Comprehension: Alex is developing a sharper eye for reading beyond the surface level. Whether identifying how a character's attitude gradually changes in a story, or recognizing the situational irony of a teacher falling asleep in a poem, he is learning to read texts much more analytically._x000a__x000a_RECOMMENDED PACE - STANDARD PACE:_x000a_Alex has built great momentum! Moving forward, our goal is to ensure a smooth end-of-year transition and keep his reading and writing skills sharp over the summer._x000a__x000a_To maintain this steady progress towards our goal, I recommend we continue with a standard pace. We should meet for 2 hours a week to keep his reading and writing skills sharp.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429"/>
    <d v="2026-04-04T00:00:00"/>
    <x v="139"/>
    <s v="Team De Groot"/>
    <n v="98701"/>
    <s v="Michael Bibikov"/>
    <s v="Dear Olga,_x000a__x000a_I hope you and your family are enjoying a wonderful Spring! _x000a__x000a_It has been an absolute pleasure working with Michael over these past few months. As we approach the end of his IB Lit/Lang course, I wanted to provide a comprehensive update on the excellent progress he has made since we began our sessions. Michael is a highly motivated and analytical student who has done a phenomenal job balancing a rigorous IB curriculum with his competitive summer program applications and SAT preparation._x000a__x000a_Because we have covered a vast amount of material across our sessions, I have broken down his progress into our primary areas of focus below._x000a__x000a_TOPICS COVERED:_x000a__x000a_Visual and Propaganda Analysis: Applying the OPIC and Lasswell's models to analyze Dorothea Lange's Great Depression photography, WWII-era propaganda posters, Dr. Seuss political cartoons, and 1950s print advertisements._x000a__x000a_Poetry and Literary Analysis: Exploring the works of Langston Hughes, utilizing OPCVL and the &quot;Big Five&quot; framework to analyze how artists negotiate American identity._x000a__x000a_Drama and Historical Allegory: Deep close-readings of Arthur Miller's The Crucible to prepare for his IB Paper 2 and Individual Oral (IO) assessments, focusing on themes of mass hysteria and the McCarthyism allegory._x000a__x000a_Civil Rights Rhetoric and Graphic Memoirs: Analyzing Martin Luther King Jr.'s speeches and John Lewis's graphic novel series, March, to explore the history and tactics of the Civil Rights Movement._x000a__x000a_Contemporary Fiction and Film Analysis: Dissecting episodes of The Twilight Zone and reading Tim O'Brien's The Things They Carried, connecting historical context to the psychological burdens of the Vietnam War._x000a__x000a_Application Essay Writing: Brainstorming, drafting, and refining personal narratives for UChicago, TIPS, and MBH summer programs._x000a__x000a_AREAS OF GROWTH:_x000a__x000a_Multimodal &amp;amp; Rhetorical Analysis_x000a_Michael has honed his ability to analyze visual texts and literary texts alike. He is no longer just looking at the surface-level narrative; he is actively dissecting an author's purpose, audience, and historical context. He understands how micro-level choices, like camera angles in The Twilight Zone or specific labeling in a political cartoon, drive a creator's macro-level message._x000a__x000a_Thematic Synthesis &amp;amp; Historical Context_x000a_Michael is exceptionally skilled at linking historical realities to literary themes. Whether connecting the Red Scare to the courtroom dynamics of The Crucible, or understanding how the decentralized leadership of the Civil Rights movement influenced the narrative structure in March, he deeply understands the &quot;why&quot; behind the texts he reads._x000a__x000a_Reflective Essay Writing_x000a_Beyond his academic coursework, Michael has grown tremendously as a reflective writer. College-style application essays require a very different voice than analytical IB papers. Michael learned how to successfully trim redundant language, utilize &quot;in medias res&quot; storytelling, and explicitly connect his unique background to his future academic goals. _x000a__x000a_RECOMMENDED PACE - STANDARD PACE:_x000a__x000a_Michael is on a fantastic trajectory! Moving forward, our goal is to ensure he feels completely confident and prepared as we approach the end of his IB Lit/Lang course._x000a__x000a_Given the depth and breadth of the material we cover, I recommend we continue at our Standard Pace of 4 hours a week. This gives us the ideal amount of time to maintain his high academic performance while continuing to tackle complex literary analysis.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444"/>
    <d v="2026-04-04T00:00:00"/>
    <x v="139"/>
    <s v="Team De Groot"/>
    <n v="98537"/>
    <s v="Aidan Delgado"/>
    <s v="Dear Joana,_x000a__x000a_I hope you and your family are enjoying a wonderful Spring! _x000a__x000a_It has been a pleasure working with Aidan over the past few months. As we push through this crucial &quot;crunch time&quot; before his upcoming exams, I wanted to share a detailed update on the excellent progress he has made since we began our sessions. Aidan is a highly capable student who has shown impressive dedication to mastering the rigorous demands of AP Literature._x000a__x000a_TOPICS COVERED:_x000a_- AP Literature Exam Structure: Deconstructing the rubric for the three Free Response Questions (FRQs) and understanding the multiple-choice section._x000a_- Poetry Analysis (FRQ 1): Identifying and analyzing literary devices, shifts in tone, and complex thematic tensions in poetry (e.g., Colleen McElroyâ€™s â€œMonologue for St. Louisâ€ and William Ellery Channing's â€œThe Baron Moorsâ€)._x000a_- Literary Analysis (FRQ 3): Building a &quot;brain bank&quot; of canonical texts, identifying gaps in his reading repertoire, and strategizing how to use specific works to answer thematic prompts._x000a_- Literary Devices and Terminology: Categorizing and applying advanced literary terms (e.g., conceit, caesura, enjambment, volta, metonymy)._x000a__x000a_AREAS OF GROWTH:_x000a_- Moving from Identification to Analysis: Aidan has made great strides in shifting his focus from simply IDENTIFYING literary devices (like noting a metaphor or alliteration) to analyzing the author's STRATEGYâ€”explaining exactly WHY the author used that device and how it impacts the work's overall meaning._x000a_- Mastering &quot;Complexity&quot;: A major focus has been earning the elusive &quot;Sophistication&quot; point on the AP rubric. Aidan is learning how to craft thesis statements that acknowledge nuance and contradiction (e.g., recognizing that a setting can be simultaneously isolating AND protective), rather than offering oversimplified, one-dimensional readings._x000a_- Strategic FRQ 3 Preparation: Aidan is developing a much stronger, more strategic approach to the open-ended literary analysis essay. Instead of relying on plot summary, he is learning to memorize key themes, character arcs, and specific quotes from a curated list of versatile texts (like Wuthering Heights and The Awakening) to deploy under time pressure._x000a__x000a_RECOMMENDED PACE - CRUNCH TIME:_x000a_Aidan is on a solid trajectory! Moving forward, our goal is to maintain this momentum and ensure he feels completely confident for the AP Lit exam in May. _x000a__x000a_To maximize our review time, I recommend an intense, focused schedule. We should continue to meet for two hours a week for this crunch time before the exam. 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455"/>
    <d v="2026-04-04T00:00:00"/>
    <x v="139"/>
    <s v="Team De Groot"/>
    <n v="96829"/>
    <s v="Cloris Wang"/>
    <s v="Dear Donald,_x000a__x000a_I hope you and your family are enjoying a wonderful Spring! _x000a__x000a_It has been a pleasure continuing to work with Cloris. As we push through this crucial &quot;crunch time&quot; before her upcoming AP exam, I wanted to share a detailed update on the excellent progress she has made since our last check-in. Cloris is a highly engaged and capable student who has worked incredibly hard to master the vast amount of material required for AP U.S. History._x000a__x000a_TOPICS COVERED:_x000a__x000a_- Units 5, 6, and 7: Tackling the heaviest portions of the curriculum, including the Civil War and Reconstruction, the Gilded Age and Industrialization, Imperialism, the Great Depression, the New Deal, and both World Wars. _x000a_- DBQ Practice and Essay Structure: Reviewing Document-Based Questions (DBQs) to refine historical writing, contextualization, and primary source analysis._x000a_- Early Unit Review (Units 1 and 2): Focusing on the Columbian Exchange, the transatlantic trade, and early colonial development._x000a__x000a_AREAS OF GROWTH:_x000a__x000a_- DBQ/LEQ Essay Structure: Cloris has made great strides in her essay writing. After reviewing a recent DBQ, we focused heavily on strengthening her contextualization. She is now practicing how to set the historical stage by writing 3-4 rich sentences packed with key vocabulary terms right before her thesis, which is crucial for maximizing her rubric score._x000a__x000a_- Primary Document Analysis: When analyzing historical documents, Cloris is moving beyond simple summary. She is effectively using HAPP analysis (Historical context, Audience, Purpose, Point of View) to evaluate sources, whether she is analyzing World War I propaganda posters or interpreting Gilded Age political cartoons._x000a__x000a_- Historical Synthesis: Cloris is developing a sharp eye for cause-and-effect and historical continuity. For example, she has learned to trace how class conflicts like Bacon's Rebellion led directly to the institutionalization of chattel slavery, and how the economic crises of the Great Depression necessitated the transformative federal policies of the New Deal._x000a__x000a_RECOMMENDED PACE - CRUNCH TIME:_x000a__x000a_Cloris is on a solid trajectory! Moving forward, our goal is to maintain this momentum and ensure she feels completely confident for the APUSH exam in May. _x000a__x000a_To maximize our review time, I recommend an intense, focused schedule. We should continue to meet for two hours a week for this crunch time before the exam.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am excited to continue supporting Cloris in reaching her goals._x000a__x000a_Best regards,_x000a__x000a_Brian J._x000a_brian.james@revolutionprep.com_x000a_+15597730469"/>
    <n v="5"/>
  </r>
  <r>
    <n v="11017459"/>
    <d v="2026-04-04T00:00:00"/>
    <x v="139"/>
    <s v="Team De Groot"/>
    <n v="96169"/>
    <s v="Jupiter Webb"/>
    <s v="Dear Lori,_x000a__x000a_I hope you and your family are enjoying a wonderful Spring! _x000a__x000a_It has been a pleasure continuing to work with Jupiter. As we approach his end-of-year transition, I wanted to share a detailed update on the excellent progress he has made since our last check-in. Jupiter is an imaginative and enthusiastic student who has consistently improved his reading comprehension and ability to interact with complex stories._x000a__x000a_TOPICS COVERED:_x000a_- Guided reading and comprehension of the graphic novel series Bone (Volumes 1-3)_x000a_- Comic-specific literacy: understanding panel cuts, visual pacing, and text cues (e.g., bolding and exclamation marks)_x000a_- Literary devices: identifying suspense, exposition, foreshadowing, and irony_x000a_- Vocabulary in context and morphological analysis_x000a__x000a_AREAS OF GROWTH:_x000a_- Multimodal Reading Comprehension: Jupiter has made fantastic progress in learning how to &quot;read&quot; images alongside text. He now confidently uses visual cluesâ€”such as a character's facial expression, a villain's posture, or the shifting size of comic panelsâ€”to make accurate inferences about a character's mood or the scale of a threat._x000a_- Plot and Character Inference: Rather than just summarizing what happened, Jupiter is learning to ask WHY it happened. He is doing a great job tracking complex character motivations, such as understanding Phoney Bone's ambiguous morality or analyzing how the rumors in &quot;The Great Cow Race&quot; create dramatic irony._x000a_- Active Prediction: We have focused heavily on using foreshadowing to make predictions. By analyzing recurring motifs (like Thorn's dreams about dragons), Jupiter is learning how to anticipate future plot developments, which keeps him highly engaged with the text._x000a__x000a_RECOMMENDED PACE - STANDARD PACE:_x000a_Jupiter is on a solid trajectory! Moving forward, our goal is to maintain this momentum and ensure a smooth end-of-year transition._x000a__x000a_To maintain this steady progress towards our goal, I recommend we continue with a standard pace. We should meet for one hour a week to continue our guided reading and comprehension practice.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465"/>
    <d v="2026-04-04T00:00:00"/>
    <x v="139"/>
    <s v="Team De Groot"/>
    <n v="94503"/>
    <s v="Hannah Goldberg"/>
    <s v="Dear Carley,_x000a__x000a_I hope you and your family are enjoying a wonderful Spring!_x000a__x000a_It has been a pleasure continuing to work with Hannah. As we push through this crucial &quot;crunch time&quot; before her upcoming AP exams, I wanted to share a detailed update on the excellent progress she has made since our last check-in. Hannah is a thoughtful and engaged student who has shown impressive dedication to mastering the rigorous demands of AP Language and Composition._x000a__x000a_Last time, we were focusing heavily on Rhetorical Analysis (using the M-SPACE framework) and mastering the Synthesis Essay for her Education unit. Since then, we have expanded our focus to tackle the remaining high-yield topics necessary for her to perform at her best on the exam in May._x000a__x000a_TIMELINE OF TOPICS COVERED:_x000a__x000a_January (FRQ 3 &amp;amp; Evidence Brainstorming): We shifted our focus to the Argument Essay (FRQ 3). Hannah learned how to use the CHELP framework (Current events, History, Experiences, Literature, Philosophy/Psychology) to quickly brainstorm diverse, high-quality outside evidence under time pressure. We also practiced using AI (Google Gemini) as a brainstorming partner to identify knowledge gaps and generate examples._x000a__x000a_February (Rhetorical Analysis Precision): We did a deep dive back into Rhetorical Analysis, examining complex texts like Toni Morrison's Nobel Prize speech and Reshma Saujani's essay on bravery. Hannah practiced connecting micro-level rhetorical choices (like punctuation and syntax) to macro-level thematic shifts._x000a__x000a_March (Advanced Synthesis &amp;amp; MCQ Strategies): Most recently, we have returned to the Synthesis Essay, practicing the PPEC method (Position, Perspective, Evidence, Connections) to quickly evaluate multiple sources, including visual data like graphs and charts. We have also continued drilling timed Multiple-Choice Questions (MCQs), focusing on identifying an author's line of reasoning and eliminating &quot;trap&quot; answers._x000a__x000a_AREAS OF GROWTH:_x000a__x000a_Evidence-Based Argumentation: Hannah has made fantastic progress in generating her own evidence for the Argument FRQ. Rather than relying on vague hypotheticals, she is learning to draw on specific historical events, current events, and literary examples (like &quot;The Great Gatsby&quot;) to build compelling, well-supported claims._x000a__x000a_Sophisticated Thesis Construction: We have spent significant time analyzing the AP rubric and reviewing high-scoring student exemplars. Hannah is learning how to craft nuanced thesis statements using a &quot;deductive&quot; approach (putting the claim before the evidence) and using words like &quot;while&quot; to build in concessions and acknowledge counterarguments. This structure is key to earning the elusive &quot;Sophistication&quot; point._x000a__x000a_Strategic Reading: When tackling dense reading passages for both the MCQs and the Synthesis essay, Hannah is improving her ability to read for structure rather than just content. She is learning to scan for transition words (like &quot;however&quot; or &quot;consequently&quot;) to quickly identify an author's main argument and map their line of reasoning._x000a__x000a_RECOMMENDED PACE - CRUNCH TIME:_x000a_Hannah is on a solid trajectory! Moving forward, our goal is to maintain this momentum through her AP Lang exam on May 13th._x000a__x000a_To ensure she feels completely confident for the exam, I recommend an intense, focused schedule. We should meet for two hours a week to focus exclusively on drafting, refining, and timing her AP Lang essays.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469"/>
    <d v="2026-04-04T00:00:00"/>
    <x v="139"/>
    <s v="Team De Groot"/>
    <n v="94381"/>
    <s v="Rushil Kovvuri"/>
    <s v="Dear Sai,_x000a__x000a_I hope you and your family are enjoying a wonderful Spring! _x000a__x000a_It has been a pleasure continuing to work with Rushil. As we approach his end-of-year transition into 9th grade, I wanted to share a detailed update on the excellent progress he has made since our last check-in. Rushil is a thoughtful and engaged student who has consistently improved his reading comprehension and analytical writing skills._x000a__x000a_TOPICS COVERED:_x000a_- Perspective Writing: Crafting a first-person journal entry and exploring how individual choices affect a community._x000a_- Historical Nonfiction: Close reading of *Bomb* by Steve Sheinkin, analyzing the Cold War, the Manhattan Project, and character profiles (e.g., J. Robert Oppenheimer)._x000a_- Literary Analysis: Exploring themes of xenophobia, resource allocation, and allegory in science fiction short stories._x000a_- Advanced Fiction: Analyzing setting, symbolism, and character development in Tim O'Brien's *The Things They Carried*._x000a__x000a_AREAS OF GROWTH:_x000a_- Thematic Analysis: Rushil has developed a much stronger ability to identify and articulate complex literary themes. For example, during our reading of The Things They Carried, he successfully analyzed the dual nature of the &quot;burdens&quot; the soldiers carriedâ€”distinguishing between the physical gear and the heavy emotional weight of fear, guilt, and expectations._x000a_- Character Evolution: He is learning to track how and why characters change throughout a narrative. Rushil showed great insight when analyzing Lieutenant Jimmy Cross, recognizing that his decision to burn his letters and harden his leadership style represented a tragic loss of his humanity._x000a_- Narrative Perspective: Rushil is improving his creative writing and empathy skills by practicing writing from different points of view. We worked on a journal entry from the perspective of a skeptical friend, and he learned how to structure an emotional arc that moves from doubt to supportive understanding._x000a__x000a_RECOMMENDED PACE - STANDARD PACE:_x000a_Rushil is on a fantastic trajectory! Moving forward, our goal is to ensure a smooth end-of-year transition, and then move into SAT/ACT prep over the summer. _x000a__x000a_To maintain this steady progress towards our goal, I recommend we continue with a standard pace. We should meet for 1 hour a week until the semester ends, practicing reading and writing and helping with school assignments. Then, we can transition to two hours a week over the summer to focus on SAT/ACT prep.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478"/>
    <d v="2026-04-04T00:00:00"/>
    <x v="26"/>
    <s v="Team De Groot"/>
    <n v="95686"/>
    <s v="Brian Philp"/>
    <s v="Dear Orla,_x000a__x000a_I hope you're having a wonderful Spring season! I wanted to share an update on Brian's strong progress as he works through geometry and trigonometry concepts._x000a__x000a_When we began working together in February, Brian was learning quadrilateral theorems and properties of parallelograms, rectangles, rhombuses, and squares. We progressed through similar triangles and proportions, applying the area-perimeter relationship where area ratios equal the square of perimeter ratios, and practiced radical operations including rationalizing denominators using conjugates to eliminate radicals from binomial expressions._x000a__x000a_Brian then learned and practiced using the Pythagorean theorem. Brian learned how to utilize Desmos (a graphing tool) for efficient decimal approximations and how to simplify square roots by isolating perfect squares. This led naturally into trigonometry fundamentalsâ€”SOH-CAH-TOA for defining Sine, Cosine, and Tangent ratios, and the complementary angle theorem showing that Sine of one angle equals Cosine of its complement._x000a__x000a_Most recently, we've prepared for Brian's benchmark exam, covering three chapters. We reviewed polygon angle theorems, distinguishing between interior angle sums depending on polygon sides versus exterior angles always totaling 360 degrees. Although he is grasping the material, he could use some additional help with the distance formula and properties of parallelograms. I encouraged him to review the properties and practice those calculations so that he can feel more confident going into his tests._x000a__x000a_I recommend continuing with two 60-minute sessions per week. We will utilize this time to continue developing Brianâ€™s strategic approach to problems, with a focus on symbolic solutions and algebraic confidence. Iâ€™ve noticed Brian has become a lot more confident in his answers since we began working together, and this shows that he is grasping the concepts and assimilating them in his approach to problem solving._x000a__x000a_Brian is a pleasure to work with, and I'm genuinely proud of the progress he's made; his dedication, positive attitude, and strong work ethic have been key factors in his growth. Please don't hesitate to reach out if you'd like to discuss Brianâ€™s progress in more detail, explore options for continuing sessions, or if you have any questions about how best to support him moving forward. I'm also available by phone if you'd prefer to have a conversation directly._x000a__x000a_Warmly, _x000a_Brandon_x000a__x000a__x000a_Brandon E._x000a_brandon.engle@revolutionprep.com_x000a_+19708890867"/>
    <n v="3"/>
  </r>
  <r>
    <n v="11017479"/>
    <d v="2026-04-04T00:00:00"/>
    <x v="139"/>
    <s v="Team De Groot"/>
    <n v="92593"/>
    <s v="Ian Maurya"/>
    <s v="Dear Sasha,_x000a__x000a_I hope you and your family are enjoying a wonderful Spring!_x000a__x000a_It has been a pleasure continuing to work with Ian. As we push through this crucial &quot;crunch time&quot; before his upcoming AP exams, I wanted to share a detailed update on the excellent progress he has made since our last check-in. Ian is a sharp, dedicated student who has shown impressive adaptability in balancing his recent SAT prep with his transition into AP coursework._x000a__x000a_TOPICS COVERED:_x000a__x000a_- SAT Math (Geometry &amp;amp; Algebra): Triangle fundamentals, the Pythagorean theorem, special right triangles, circle formulas (area, circumference, arcs, and sectors), fractional exponents, using the discriminant, and solving absolute value equations._x000a__x000a_- SAT Reading &amp;amp; Writing: Refining grammar rules, tackling advanced Words-in-Context questions, and mastering strategies for the most challenging Command of Textual Evidence items._x000a__x000a_- AP U.S. History (APUSH): Unit 1 concepts, focusing on Native American societies, the causes of European exploration, the Columbian Exchange, and the development of early colonial institutions like the encomienda system._x000a__x000a_AREAS OF GROWTH:_x000a__x000a_- Algebraic and Geometric Agility: During his SAT prep, Ian greatly improved his ability to recognize mathematical shortcuts. Rather than overcomplicating problems, he learned to quickly identify scaled Pythagorean triples and use tools like Desmos strategically to save valuable time on the math section._x000a__x000a_- Strategic Reading Pacing: Ian developed a strong, systematic approach to the SAT Reading &amp;amp; Writing section. By learning heuristics to parse dense text and practicing how to eliminate &quot;trap&quot; answers based on extreme language or incorrect comparative data, he improved his speed and accuracy under time pressure._x000a__x000a_- Historical Synthesis: In APUSH, Ian is making great strides in connecting isolated historical facts to overarching themes. We are building a highly efficient active-recall flashcard system based on his AMSCO study guide, which will be invaluable for contextualizing his DBQ and LEQ essays._x000a__x000a_RECOMMENDED PACE - CRUNCH TIME:_x000a__x000a_Ian is on a solid trajectory! Moving forward, our goal is to maintain this momentum and ensure he feels completely prepared for the APUSH exam approaching in May._x000a__x000a_To maximize our review time, I recommend an intense, focused schedule. We should meet for two hours a week to focus exclusively on APUSH content review and essay strategies._x000a__x000a_Please let me know if you have any questions or if there are any adjustments you would like to make to our plan. Iâ€™m happy to schedule a time to talk by phone if that would be helpful. I am excited to continue supporting Ian in reaching his goals._x000a__x000a_Best wishes,_x000a__x000a_Brian J._x000a_brian.james@revolutionprep.com_x000a_+15597730469"/>
    <n v="3"/>
  </r>
  <r>
    <n v="11017489"/>
    <d v="2026-04-04T00:00:00"/>
    <x v="139"/>
    <s v="Team De Groot"/>
    <n v="91136"/>
    <s v="Sreehan Kanneganti"/>
    <s v="Dear Rama Krishna,_x000a__x000a_I hope you and your family are enjoying a wonderful Spring!_x000a__x000a_It has been a pleasure continuing to work with Sreehan throughout this semester. As we head toward his end-of-year transition, I wanted to share a detailed update on the excellent progress he has made since our last check-in. Sreehan is an engaged and curious student who has consistently improved his understanding of complex U.S. History concepts._x000a__x000a_TOPICS COVERED:_x000a__x000a_The Antebellum Era: Industrialization, major inventions (telegraph, steamboats, cotton gin), and the economic divergence of the North, South, and West_x000a_Westward Expansion: Manifest Destiny, territorial acquisitions, and the forced removal of Native Americans (including primary source analysis of Cherokee appeals)_x000a_The Civil War: The Election of 1860, the Anaconda Plan, major battles (Antietam, Gettysburg, Vicksburg), and technological advancements_x000a_Reconstruction: Competing political plans (Johnson vs. Radical Republicans), constitutional amendments, and the rise of Southern resistance_x000a__x000a_AREAS OF GROWTH:_x000a__x000a_Primary Source Analysis: Sreehan has made great strides in analyzing complex historical documents. When reviewing the Cherokee Nation's appeal against removal, he learned how to identify the authors' core legal and moral arguments and extract specific textual evidence to use in his Socratic seminars._x000a__x000a_Understanding Cause and Effect: We have focused heavily on moving beyond memorizing dates to understanding why events happened. For example, Sreehan can now articulate how the invention of the cotton gin directly increased the demand for enslaved labor, which deepened sectional tensions between the North and South._x000a__x000a_Conceptual Connections: Sreehan is developing a strong ability to visualize historical strategies. By using modern analogiesâ€”like comparing the North's dense railroad network to &quot;fast travel&quot; in a video game, or understanding the Anaconda Plan as a geographic &quot;chokehold&quot;â€”he is mastering the logistical reasons behind the Union's victory._x000a__x000a_RECOMMENDED PACE - STANDARD PACE:_x000a_Sreehan is on a fantastic trajectory! Moving forward, our goal is to ensure he finishes his U.S. History class with a strong grade, and then smoothly transitions into SAT/ACT prep over the summer._x000a__x000a_To maintain this steady progress towards our goal, I recommend we continue with a standard pace. We should meet for 1 hour a week for U.S. History now, and then switch to 2 hours a week of SAT/ACT prep over the summer.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491"/>
    <d v="2026-04-04T00:00:00"/>
    <x v="139"/>
    <s v="Team De Groot"/>
    <n v="91068"/>
    <s v="Adrien Rousset"/>
    <s v="Dear Nathalie,_x000a__x000a_I hope you and your family are enjoying a wonderful Spring!_x000a__x000a_It has been a pleasure working with Adrien throughout this semester. As we head toward his end-of-year transition into summer soon, I wanted to share a detailed update on the significant progress he has made since our last check-in. Adrien is a highly motivated and capable student who has consistently improved his academic writing and historical research skills._x000a__x000a_TOPICS COVERED:_x000a__x000a_Argumentative essay structure and crafting powerful conclusions_x000a_Narrative essay brainstorming (for future college applications)_x000a_Historical research methods and utilizing primary/secondary sources_x000a_Essay outlining and structuring a research paper on the French Resistance_x000a__x000a_AREAS OF GROWTH:_x000a__x000a_Concluding Paragraphs: Adrien has made excellent progress in moving beyond simply summarizing his essays. We have practiced using three specific conclusion strategiesâ€”issuing a warning, painting a potential future, or creating a call to actionâ€”to ensure his academic essays answer the &quot;so what?&quot; and leave a lasting impact on the reader._x000a__x000a_Narrative Storytelling: We have begun laying the groundwork for his future college applications by brainstorming narrative essays. Adrien is learning how to structure a compelling personal story (like his growth as a soccer goalkeeper), starting in medias res (in the middle of the action) and using vivid imagery to create tension and highlight his personal development._x000a__x000a_Historical Research and Synthesis: Adrien is developing strong research skills for his history essay. He is learning how to categorize his findings into distinct thematic buckets (e.g., direct action, information warfare, and rescue networks) and how to properly extract and cite evidence from diverse sources, including his French-language graphic novels._x000a__x000a_RECOMMENDED PACE - STANDARD PACE:_x000a__x000a_Adrien has built great momentum! Moving forward, our goal is to ensure a smooth end-of-year transition._x000a__x000a_To maintain this steady progress towards our goal, I recommend we continue with a standard pace. We should meet for two hours a week over the summer to begin his SAT/ACT prep.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02"/>
    <d v="2026-04-04T00:00:00"/>
    <x v="59"/>
    <s v="Team Haase-Alvey"/>
    <n v="80767"/>
    <s v="Advaith Marala"/>
    <s v="Dear Sanjay,_x000a__x000a_I hope you're having a great day! It's been great working with you and Advaith over the past several weeks. As we reach the end of his currently scheduled hours, I wanted to reach out with an update on his progress so far and my thoughts on next steps._x000a__x000a_He's making excellent progress in determining the correct operation to use in word problems, translating words to numerical expressions, and interpreting place value. He's also showing excellent growth in understanding FAST questions, which is fantastic progress! This progress has been evident in his improving speed and accuracy on these questions and his improving confidence in his preparation._x000a__x000a_Moving forward, I think that completing the comprehensive review packet that we started together (linked here: https://kami.app/Quq-e2g-dsC-neS) will be important to ensure that he's fully prepared for the FAST test. (The packet may look overwhelmingly long, but about half of it is the answer key. We've finished about 40% of the topics so far, though we've skipped some questions on topics he's more confident in.) I see 2 main ways that we could approach this, and I'd love to know your thoughts:_x000a_1. He can work through this packet on his own, and we can set up additional sessions if there are areas where he's having particular trouble. This is likely the more economical approach, though it would require him to have a relatively high level of self-motivation to work through the packet independently._x000a_2. We can set up additional sessions to continue working through the packet together. If he's strong in most of the content and just needs a refresher, I project that we could complete the packet in roughly 4-6 additional hourlong sessions; if there are areas where more intensive review will be helpful, we will likely need more sessions._x000a__x000a_Can you please let me know what you think about these options? If there's another way you'd like to proceed, please just let me know!_x000a__x000a_If you'd like to set up a time to discuss Advaith's progress and plans for the future, please just let me know - I'm more than happy to do so. I hope you have a great rest of your weekend!_x000a__x000a_Best regards,_x000a_Margaret W._x000a_margaret.webb@revolutionprep.com_x000a_+15127457572"/>
    <n v="3"/>
  </r>
  <r>
    <n v="11017503"/>
    <d v="2026-04-04T00:00:00"/>
    <x v="140"/>
    <s v="Team Plamondon"/>
    <n v="93050"/>
    <s v="Hayden Messer"/>
    <s v="Hello Katie,_x000a__x000a_I hope youâ€™re having a great week so far. Itâ€™s been a pleasure working with Hayden and I wanted to touch base and share some of the progress weâ€™ve made in our program as well as my plan moving forward._x000a__x000a_What weâ€™ve done:_x000a_Hayden and I have been working on targeted practice in each section of the ACT exam, based on the most recent updates, time-tested strategies, and her official and practice test scores. Recently, we have been focusing on the English section, specifically grammar and punctuation rules, as this is an area where students are often able to gain the most points by mastering a core set of rules and recurring question types. We have also been approaching the Math section in a similar way, focusing on key Geometry and Algebra formulas, along with strategies for effectively using the built-in graphing calculator._x000a__x000a_My plan moving forward:_x000a_We will continue honing in on specific Math concepts, grammar in the English section, and Interpretation of Data questions in the Science section. This kind of focused, targeted practice will help ensure that Hayden continues closing the gap between her current scores and her goal scores._x000a__x000a_There are currently 3 hours remaining. The last session scheduled is on 4/21/2026._x000a__x000a_Hayden is a great student. With the help of her positive attitude and willingness to apply the strategies we go over in class, I anticipate even more improvement in the weeks ahead. I look forward to continuing our work together._x000a__x000a_Thank you,_x000a_Max_x000a__x000a_Maximilian Tsimerman | Professional Tutor | Revolution Prep_x000a_10000 Washington Blvd, Suite 600 | Culver City, CA 90232_x000a_Main Office: 877.738.7737 | Cell: 314.359.1898_x000a_Email: max.tsimerman@revolutionprep.com_x000a_ | Web: www.revolutionprep.com_x000a__x000a_Better Grades. Higher Scores. Lower Stress."/>
    <n v="1"/>
  </r>
  <r>
    <n v="11017510"/>
    <d v="2026-04-04T00:00:00"/>
    <x v="139"/>
    <s v="Team De Groot"/>
    <n v="90558"/>
    <s v="Sophie Kim"/>
    <s v="Dear Christine,_x000a__x000a_I hope you and your family are having a wonderful Spring!_x000a__x000a_It has been a pleasure working with Sophie throughout this semester. As we head toward her end-of-year transition into summer, I wanted to share a detailed update on the significant progress she has made since our last check-in. Sophie is a thoughtful and engaged student who has consistently improved her reading comprehension and analytical writing skills._x000a__x000a_TOPICS COVERED:_x000a__x000a_Reading comprehension across classic short stories (e.g., &quot;The Necklace,&quot; &quot;The Gift of the Magi,&quot; &quot;Federigo's Falcon&quot;)_x000a_Identifying and analyzing literary devices (irony, personification, metaphors)_x000a_Exploring complex themes like conformity, herd behavior, and the loss of individuality_x000a_Structuring analytical essays (creating hooks, thesis statements, and organizing evidence)_x000a__x000a_AREAS OF GROWTH:_x000a__x000a_Structural Writing: Sophie has made excellent progress in organizing her thoughts into cohesive essays. We have focused on the mechanics of a strong body paragraphâ€”moving from a clear topic sentence to providing context, inserting textual evidence, and finishing with her own original analysis._x000a__x000a_Thematic Analysis: She is developing a much sharper eye for identifying an author's underlying message. By tracking how characters act under pressure or analyzing the devastating effects of &quot;herd behavior&quot; across multiple texts, Sophie is learning to extract and articulate complex literary themes._x000a__x000a_Understanding Irony: Sophie has gained a strong grasp of how authors use irony to build a narrative. Through our close readings, she has learned to identify situational and dramatic irony, recognizing how character sacrifices often lead to unexpected, and sometimes tragic, outcomes._x000a__x000a_RECOMMENDED PACE - STANDARD PACE:_x000a__x000a_Sophie has built great momentum! Moving forward, our goal is to ensure a smooth end-of-year transition._x000a__x000a_To maintain this steady progress, I recommend we continue with a standard pace over the summer to maintain her reading and writing skills. We should meet for 2 hours a week.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12"/>
    <d v="2026-04-04T00:00:00"/>
    <x v="139"/>
    <s v="Team De Groot"/>
    <n v="92228"/>
    <s v="Marra Sullivan"/>
    <s v="Dear Daniella,_x000a__x000a_I hope you and your family are enjoying a wonderful Spring!_x000a__x000a_It has been a pleasure working with Marra. As we push through this crucial &quot;crunch time&quot; before her upcoming AP exams, I wanted to share a detailed update on the excellent progress she has made since we began our sessions. Marra is a bright and dedicated student who has shown impressive growth in her critical reading and essay-writing skills._x000a__x000a_TOPICS COVERED:_x000a__x000a_Rhetorical Analysis (FRQ 2): Analyzing speaker, purpose, audience, and the impact of specific rhetorical choices._x000a_Synthesis Essays (FRQ 1): Evaluating multiple sources (including visual data) and weaving them into a cohesive argument._x000a_Argument Essays (FRQ 3): Brainstorming outside evidence and utilizing the CHELP framework (Current events, History, Experiences, Literature, Philosophy)._x000a_Advanced Multiple-Choice Strategies: Identifying tone, authorial intent, and eliminating &quot;trap&quot; answers._x000a__x000a_AREAS OF GROWTH:_x000a__x000a_Sophisticated Thesis Construction: Marra has made fantastic progress in elevating her thesis statements. We have practiced using &quot;while&quot; to build in concessions and acknowledge counterarguments (e.g., While fear can be an effective short-term motivator, it ultimately sows resentment...). This structure is key to earning the elusive &quot;Sophistication&quot; point on the AP rubric._x000a__x000a_Evidence Integration and Commentary: When analyzing texts, Marra is learning to move beyond simply summarizing what an author says. She is now focusing on the &quot;so what?&quot;â€”explicitly connecting a writer's rhetorical choices (like satirical tone or specific imagery) to their overall purpose and intended effect on the audience._x000a__x000a_Source Synthesis: During our work on the Synthesis FRQ, Marra has improved her ability to handle complex, sometimes conflicting, information. She is learning how to group sources by theme (such as the trade-offs between space debris prevention vs. removal) to build a much more nuanced and original argument._x000a__x000a_RECOMMENDED PACE - CRUNCH TIME:_x000a__x000a_Marra is on a solid trajectory! Moving forward, our goal is to maintain this momentum and ensure she feels completely prepared for the AP Lang exam approaching in May._x000a__x000a_To maximize our review time, I recommend an intense, focused schedule. We should meet for two hours a week for AP Lang.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517"/>
    <d v="2026-04-04T00:00:00"/>
    <x v="141"/>
    <s v="Team Cross"/>
    <n v="97701"/>
    <s v="Harrison Kestenbaum"/>
    <s v="Dear Amy,_x000a__x000a_Itâ€™s been great working with you and Harrison over the past several months. As we prepare for Harrisonâ€™s upcoming ACT on April 11, I wanted to share what weâ€™ve been focusing on recently and what to expect as we head into the final stretch._x000a__x000a_Harrison and I have reviewed several key English skills, including punctuation rules (commas, semicolons, colons, apostrophes), grammar patterns, and strategies for approaching common question types. His growth toward his goal has been evident in his practice test performanceâ€”most recently scoring a 26 overall, with strong Reading (around 30) and steady Math (27â€“28). Iâ€™ve been especially impressed with his consistency and engagement during sessions, particularly his willingness to slow down and apply each strategy intentionally._x000a__x000a_While a specific score isnâ€™t guaranteed, Harrison has been diligent in working toward his goal of earning a 28 on this first ACT, with a longâ€‘term goal of reaching a 30. He has been strengthening his approach to sentence structure, pacing, and ruleâ€‘based decisionâ€‘making in the English section. As always, the â€œtest zoneâ€ plays a major role in performance, so maintaining consistent sleep throughout the week leading up to the examâ€”and not just the night beforeâ€”will be important. Weâ€™ve also discussed strategies for managing testâ€‘day nerves to help him perform at his best._x000a__x000a_Based on Harrisonâ€™s goals, I recommend continuing with one 60â€‘minute session per week through the April 11 test date. This will allow us to reinforce English strategies while keeping his strengths in Reading and Math sharp._x000a__x000a_I suggest adding the below to your account to ensure we stay on track._x000a__x000a_â€¢ 12 Hours of Advanced Tutoring for Harrison Kestenbaum with Scott Holdcraft_x000a__x000a_If you'd like to continue working together on achieving these goals, you can easily use this link to add the hours to your account today: https://my.revolutionprep.com/s/7DgOKDlJYD._x000a__x000a_Please let me know if you have any questions or if youâ€™d like to adjust our plan in any way. Iâ€™m also happy to schedule a phone call if that would be helpful. Iâ€™m excited to continue supporting Harrison in his academic journey._x000a__x000a_Best regards,_x000a_Scott_x000a_scott.holdcraft@revolutionprep.com_x000a_+15208480023"/>
    <n v="5"/>
  </r>
  <r>
    <n v="11017518"/>
    <d v="2026-04-04T00:00:00"/>
    <x v="139"/>
    <s v="Team De Groot"/>
    <n v="89460"/>
    <s v="Bella Wang"/>
    <s v="Dear Tao,_x000a__x000a_I hope you and your family are enjoying a wonderful Spring!_x000a__x000a_It has been a pleasure continuing to work with Bella. As we push through this crucial &quot;crunch time&quot; before her upcoming AP exams, I wanted to share a detailed update on the excellent progress she has made since our last check-in. Bella is a highly capable student who has done a fantastic job balancing her demanding academic workload with her Science Olympiad commitments._x000a__x000a_Recently, we were working heavily on SAT preparation leading up to her March test date. Now that her exam is behind her, we have transitioned our focus entirely to mastering the AP U.S. History (APUSH) exam in May._x000a__x000a_TIMELINE OF TOPICS COVERED:_x000a__x000a_February â€“ Mid-March (SAT Prep): Leading up to her official test, we did a deep dive into the hardest SAT Reading &amp;amp; Writing concepts. We practiced Level 3 Vocabulary-in-Context using a &quot;cover-and-predict&quot; routine, drilled advanced grammar rules (like introductory clauses and colon usage), and mastered Quantitative Evidence questions. (She even scored an incredibly impressive 780/800 on the Reading &amp;amp; Writing section of her final 12SD practice test!)_x000a__x000a_Late March â€“ Present (APUSH Prep): We shifted gears to AP History, covering Unit 1 (Native American societies, European exploration, and the Columbian Exchange) and Unit 2 (Colonial America, mercantilism, and the development of British vs. Spanish colonies). We also built a highly efficient active-recall flashcard system based on her AMSCO study guide._x000a__x000a_AREAS OF GROWTH:_x000a__x000a_Strategic Test-Taking: During her SAT prep, Bella mastered her section pacing. She learned how to &quot;bank&quot; time on quicker grammar questions so she could dedicate more minutes to dense, data-driven graph questions. She also became highly skilled at spotting &quot;trap&quot; answers by rigorously checking comparative language and graph axes._x000a__x000a_Historical Synthesis: In APUSH, Bella has made great strides in connecting isolated historical facts to overarching themes. We have focused on how differing colonial economic modelsâ€”such as the extractive Spanish encomienda system versus the diversified, settler-driven British modelâ€”created long-term impacts on the development of the Americas._x000a__x000a_Nuanced Argumentation: She is developing a much sharper eye for historical nuance. By exploring the differences between the Pilgrims' desire for religious freedom (for themselves) versus figures like Roger Williams advocating for true religious tolerance, Bella is learning to write with the precision expected on AP essays._x000a__x000a_RECOMMENDED PACE - CRUNCH TIME:_x000a__x000a_Bella is on a solid trajectory! Moving forward, our goal is to maintain this momentum and ensure she feels completely prepared for the APUSH exam approaching in May._x000a__x000a_To maximize our review time, I recommend an intense, focused schedule. We should meet for two hours a week now that her SAT studying is complete and our full attention is on AP season.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519"/>
    <d v="2026-04-04T00:00:00"/>
    <x v="88"/>
    <s v="Team Cross"/>
    <n v="92314"/>
    <s v="Kolby Kaylor"/>
    <s v="Hi Beth, _x000a__x000a_I hope you are having a great Spring! It's been great working with you and Kolby over the past couple of months. I wanted to reach out with a quick overview of the program so far and where it's headed. _x000a__x000a_I've seen significant improvement in Kolby's use of the MAPS strategy to solve advanced math problems, including parabolas, ellipses, matrices, and hyperbolas. He's shown consistent progress in using MAPS to dissect the math section of the ACT and answer most questions correctly. _x000a__x000a_Based on Kolby's progress, Kolby would benefit from adding one 60-minute session per week. This plan will best set him up for success and give us the needed time to focus on broadening the types of questions he sees before a test. _x000a__x000a_Please let me know if you have any questions or if there are any adjustments you would like to make to our plan. I'm happy to schedule a time to talk by phone if that would be helpful. I look forward to supporting Kolby in his continued academic journey. _x000a__x000a_Best regards, _x000a__x000a_Nicole B._x000a_nicole.bishop@revolutionprep.com_x000a_+14343163151"/>
    <n v="3"/>
  </r>
  <r>
    <n v="11017520"/>
    <d v="2026-04-04T00:00:00"/>
    <x v="140"/>
    <s v="Team Plamondon"/>
    <n v="83589"/>
    <s v="Oliver Castro"/>
    <s v="Hello Natalie,_x000a__x000a_I hope youâ€™re having a great week so far. Itâ€™s been a pleasure working with Oliver and I wanted to touch base and share some of the progress weâ€™ve made in our program as well as my plan moving forward._x000a__x000a_What weâ€™ve done:_x000a_Oliver and I have been working on academic tutoring support, with a primary focus on Biology. During our sessions, we have reviewed course content, clarified key concepts, and reinforced his understanding through targeted discussion and application. In addition to Biology, I have also supported Oliver with select Religion questions and incorporated executive functioning strategies where appropriate. It is clear that Oliver already has strong systems in place for managing his workload, including keeping track of assignments, preparing for quizzes and tests, and taking organized, effective notes in class. These habits have contributed to his overall consistency and success across subjects._x000a__x000a_My plan moving forward:_x000a_We will continue working to maintain strong academic performance across all of Oliverâ€™s classes, with continued emphasis on Biology as needed. I recommend maintaining our current schedule of one 60-minute session per week to provide consistent support and reinforce key concepts. At the same time, I understand that there may be weeks when Oliver does not have immediate academic needs, in which case we can adjust and skip sessions as necessary. Moving forward, I will continue to provide targeted support, reinforce effective study strategies, and ensure that Oliver remains well-prepared for upcoming assessments._x000a__x000a_There are currently 15.5 hours remaining. The last session currently scheduled with me is 6/4/2026._x000a__x000a_Oliver is a great student. With the help of his positive attitude and willingness to apply the strategies we go over in class, I anticipate even more improvement in the weeks ahead. I look forward to continuing our work together._x000a__x000a_Thank you,_x000a_Max_x000a__x000a_Maximilian Tsimerman | Professional Tutor | Revolution Prep_x000a_10000 Washington Blvd, Suite 600 | Culver City, CA 90232_x000a_Main Office: 877.738.7737 | Cell: 314.359.1898_x000a_Email: max.tsimerman@revolutionprep.com_x000a_ | Web: www.revolutionprep.com_x000a__x000a_Better Grades. Higher Scores. Lower Stress."/>
    <n v="3"/>
  </r>
  <r>
    <n v="11017525"/>
    <d v="2026-04-04T00:00:00"/>
    <x v="139"/>
    <s v="Team De Groot"/>
    <n v="91091"/>
    <s v="Tejas Gandiboyina"/>
    <s v="Dear Venkata Srikanth,_x000a__x000a_I hope you and your family are enjoying a wonderful Spring!_x000a__x000a_It has been a pleasure continuing to work with Tejas. As we push through this crucial &quot;crunch time&quot; before his upcoming exams, I wanted to share a detailed update on the excellent progress he has made since our last check-in. Tejas is a highly dedicated student who has done a fantastic job balancing his rigorous AP coursework with his summer program applications._x000a__x000a_Last time, we were working heavily on advanced SAT reading inferences, cross-text connections, and eliminating &quot;trap&quot; answers. Since then, we have transitioned our focus almost entirely to mastering the AP English Language exam._x000a__x000a_TIMELINE OF TOPICS COVERED:_x000a__x000a_January (AP Lang Foundations &amp;amp; MCQ Strategy): We shifted our focus to AP Lang, tackling complex multiple-choice questions (MCQs) and analyzing text structure, purpose, and authorial tone. We also developed a comprehensive &quot;mind map&quot; to navigate the rhetorical situation (Exigence, Audience, Purpose)._x000a__x000a_February (Words in Context &amp;amp; Cross-Text Connections): We refined his vocabulary skills, practicing how to use context clues, contrast markers, and etymology to decode high-level academic terms. We also worked extensively on paired-text passages, utilizing close-reading strategies to accurately predict how different authors would respond to one another._x000a__x000a_March (FRQ Mastery &amp;amp; Evidence Integration): Most recently, we have done a deep dive into the Free Response Questions (FRQs). We analyzed high-scoring student exemplars and practiced using the CHELP framework (Current events, History, Experiences, Literature, Philosophy/Psychology) to brainstorm diverse, high-quality outside evidence for his Argument essays._x000a__x000a_AREAS OF GROWTH:_x000a__x000a_Rhetorical Analysis Precision: Tejas is moving beyond simply spotting literary devices. By using frameworks like MYSPACE, he is learning to analyze why an author makes specific stylistic choicesâ€”such as using sarcasm, juxtaposition, or casual punctuationâ€”and explaining exactly how those choices impact the target audience._x000a__x000a_Strategic Multiple-Choice Pacing: Tejas has drastically improved his ability to navigate tricky MCQs. He is learning to apply the process-of-elimination rigorously, specifically keeping an eye out for &quot;extreme&quot; absolute language and ensuring that his answer choices perfectly match the scope and tone of the passage._x000a__x000a_Evidence-Based Argumentation: When tackling the Argument FRQ, Tejas is developing a much stronger structural approach. We are practicing how to write explicit, nuanced thesis statements and how to seamlessly weave in his CHELP evidence, ensuring he connects his personal and historical examples directly back to his central claim to earn the vital Commentary points._x000a__x000a_RECOMMENDED PACE - CRUNCH TIME:_x000a_Tejas is on a solid trajectory! Moving forward, our goal is to maintain this momentum through his AP Lang exam in May._x000a__x000a_To ensure he feels completely confident for the exam, I recommend an intense, focused schedule. We should meet for two hours a week to focus exclusively on drafting, refining, and timing his AP Lang essays.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534"/>
    <d v="2026-04-04T00:00:00"/>
    <x v="140"/>
    <s v="Team Plamondon"/>
    <n v="99807"/>
    <s v="Yoran Gong"/>
    <s v="Hello Hiafeng,_x000a__x000a_I hope youâ€™re having a great week so far. Itâ€™s been a pleasure working with Yoran and I wanted to touch base and share some of the progress weâ€™ve made in our program as well as my plan moving forward._x000a__x000a_What weâ€™ve done:_x000a_Yoran and I have been focusing on essay-writing practice across multiple forms, including rhetorical and literary analysis, argumentative essays, and research-based prompts. Throughout our sessions, we have worked on prewriting strategies, drafting and editing techniques, effectively using and analyzing textual evidence through quotations, and brainstorming ideas for his upcoming research assignment. Yoran already writes at a high level; however, he has continued to make meaningful progress in refining his approach to the writing process. In particular, he has developed a stronger understanding of how to interpret prompts, use evidence to support his reasoning, and take deeper, more analytical approaches to his topics when appropriate._x000a__x000a_My plan moving forward:_x000a_We will continue focusing on essay writing and broader English Language Arts support in our upcoming sessions. I am happy to maintain our current schedule of 1-2 60-minute sessions per week, depending on Yoranâ€™s needs and workload._x000a__x000a_There are currently 4 hours remaining, with 1 unscheduled. The last session currently scheduled with me is 5/14/2026._x000a__x000a_Yoran is a great student. With the help of his positive attitude and willingness to apply the strategies we go over in class, I anticipate even more improvement in the weeks ahead. I look forward to continuing our work together._x000a__x000a_Thank you,_x000a_Max_x000a__x000a_Maximilian Tsimerman | Professional Tutor | Revolution Prep_x000a_10000 Washington Blvd, Suite 600 | Culver City, CA 90232_x000a_Main Office: 877.738.7737 | Cell: 314.359.1898_x000a_Email: max.tsimerman@revolutionprep.com_x000a_ | Web: www.revolutionprep.com_x000a__x000a_Better Grades. Higher Scores. Lower Stress."/>
    <n v="3"/>
  </r>
  <r>
    <n v="11017535"/>
    <d v="2026-04-04T00:00:00"/>
    <x v="139"/>
    <s v="Team De Groot"/>
    <n v="87137"/>
    <s v="Tristen Niguidula"/>
    <s v="Dear Troy,_x000a__x000a_I hope you and your family are enjoying a wonderful Spring!_x000a__x000a_It has been a pleasure continuing to work with Tristen. As we push through this crucial &quot;crunch time&quot; before his upcoming exams, I wanted to share a detailed update on the excellent progress he has made since our last check-in. Tristen is a sharp, dedicated student who has shown impressive adaptability in balancing both rigorous SAT prep and AP coursework._x000a__x000a_TOPICS COVERED:_x000a_SAT Math: Geometry fundamentals and spatial reasoning_x000a_SAT Math: Algebraic fluency and manipulating complex equations_x000a_SAT Writing: Sentence boundaries and statistical analysis_x000a_AP Lang: Rhetorical analysis and argument construction_x000a__x000a_AREAS OF GROWTH:_x000a_Algebraic and Geometric Agility: Tristen has greatly improved his ability to recognize mathematical shortcuts, utilizing substitution and spatial rules to save valuable time rather than overcomplicating the math section._x000a__x000a_Grammar and Pacing: He is developing a strong, systematic approach to the SAT Writing section. By applying consistent heuristics to clause structures, Tristen is making faster, more accurate decisions under time pressure._x000a__x000a_Rhetorical Precision: In his AP Lang practice, Tristen is moving beyond simply identifying rhetorical devices. He is learning to explicitly connect an author's stylistic choices (like tone or specific diction) to their broader message and audience, which is key to earning high marks on the essays._x000a__x000a_Recommended Pace - Crunch Time:_x000a_Tristen is on a solid trajectory! Moving forward, our goal is to maintain this momentum through his upcoming AP exams and prepare for any final SAT attempts._x000a__x000a_To ensure he feels completely confident for the exams, I recommend an intense, focused schedule. We should meet for 2 hours a week focusing exclusively on test strategies and timed practice._x000a__x000a_If you have any questions about these next steps, please feel free to reach out!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3"/>
  </r>
  <r>
    <n v="11017537"/>
    <d v="2026-04-04T00:00:00"/>
    <x v="138"/>
    <s v="Team Cross"/>
    <n v="102242"/>
    <s v="Oliver Griffin"/>
    <s v="Hi,_x000a__x000a_I wanted to share an update on Oliverâ€™s progress following todayâ€™s session._x000a__x000a_Oliver completed a full practice test, and we spent time reviewing the questions he missed. This was a great opportunity to help him better understand how to approach similar questions more effectively in the future. He took the test in sections with breaks and extended time as needed, so while the results are helpful for identifying strengths and areas for growth, they may not fully reflect performance under official timed testing conditions._x000a__x000a_His scores are as follows:_x000a__x000a_Reading &amp;amp; Writing: 650_x000a_Math: 660_x000a_Total: 1310_x000a__x000a_Oliver mentioned that he is feeling stronger in Reading &amp;amp; Writing, which is great to hear. In Math, we focused on clarifying function notation and discussed helpful Desmos strategies to improve efficiency. We also worked on how to approach more advanced math problems by breaking them down and identifying exactly what each question is asking, which can make them feel much more manageable._x000a__x000a_For homework, Oliver will be completing his error log to reinforce what we reviewed today. Looking ahead, I would love for him to have more extended practice and a more consistent schedule, as this will help build confidence and retention. I also strongly recommend that future practice tests be taken under test-like conditions to better simulate the timing and pacing of the actual exam._x000a__x000a_Overall, Oliver is making solid progress, and I wish him the best of luck on his upcoming test!_x000a__x000a_Please feel free to reach out with any questions._x000a__x000a_Best regards,_x000a_Yvanna R._x000a_yvanna.ramirez@revolutionprep.com_x000a_+12133542572"/>
    <n v="1"/>
  </r>
  <r>
    <n v="11017545"/>
    <d v="2026-04-04T00:00:00"/>
    <x v="139"/>
    <s v="Team De Groot"/>
    <n v="86849"/>
    <s v="David Akinkugbe"/>
    <s v="Dear Omotade,_x000a__x000a_I hope you and your family are enjoying a wonderful Spring! _x000a__x000a_It has been a pleasure working with David throughout this semester. As we head toward his transition into summer soon, I wanted to share a detailed update on the significant progress he has made since our last check-in. David is a thoughtful and engaged student who has consistently improved his reading comprehension and literary analysis skills._x000a__x000a_TOPICS COVERED:_x000a_- Reading comprehension across complex fiction and primary source documents_x000a_- Analyzing character development, motivations, and story themes_x000a_- Identifying irony, author's purpose, and narrative point of view_x000a_- Structuring short-answer responses and essays using direct textual evidence_x000a__x000a_AREAS OF GROWTH:_x000a_- Evidence-Based Analysis: David has made great strides in supporting his ideas with the text. We have worked heavily on moving beyond simple summaries to explicitly pulling direct quotes from the passages (like &quot;The Necklace&quot; or primary history documents) and explaining *how* those quotes support his overall thesis._x000a_- Thematic Comprehension: He is developing a much sharper eye for identifying an author's underlying message. By tracking how characters change or react to challenges (such as examining the &quot;butterfly effect&quot; in &quot;A Sound of Thunder&quot;), David is learning to extract and articulate complex literary themes._x000a_- Nuanced Reading: David is improving his ability to parse difficult texts and multiple-choice questions. We are practicing how to break down complex sentences, identify the difference between main and secondary themes, and rigorously evaluate answer choices to avoid &quot;bad reads.&quot;_x000a__x000a_RECOMMENDED PACE - STANDARD PACE:_x000a_David has built great momentum! Moving forward, our goal is to ensure a smooth transition into summer. _x000a__x000a_To maintain this steady progress towards our goal, I recommend we continue with a standard pace. We should meet one hour a week over the summer to keep his reading and writing skills sharp.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50"/>
    <d v="2026-04-04T00:00:00"/>
    <x v="139"/>
    <s v="Team De Groot"/>
    <n v="86232"/>
    <s v="Om Parande"/>
    <s v="Dear Nipa,_x000a__x000a_I hope you and your family are enjoying a wonderful Spring! _x000a__x000a_It has been a pleasure working with Om recently. As we head toward his end-of-year transition into summer, I wanted to share a detailed update on the significant progress he has made since we began working together. Om is an earnest and thoughtful student who has consistently improved his reading comprehension and ability to break down complex assignments._x000a__x000a_TOPICS COVERED:_x000a_- Reading comprehension across varied genres (Greek myths, fairy tales, and folk tales)_x000a_- Comparative literary analysis (comparing plot points, themes, and character roles across two different stories)_x000a_- Breaking down and understanding complex writing and research prompts_x000a_- Digital literacy and research skills (selecting effective search keywords, identifying relevant evidence, avoiding plagiarism)_x000a__x000a_AREAS OF GROWTH:_x000a_- Prompt Decoding: Om is making great strides in understanding exactly what an assignment is asking him to do. We have practiced breaking down complex research prompts so he understands the difference between WRITING a creative story and writing an ANALYTICAL ESSAY about a story._x000a_- Comparative Analysis: He is developing a stronger ability to synthesize information across multiple texts. By identifying shared narrative elementsâ€”such as heroes relying on the advice of elders or animal helpersâ€”Om is learning how to build a strong, comparative thesis._x000a_- Research Skills: We have focused heavily on practical research strategies. Om is learning how to select precise keywords to find relevant information and how to evaluate which pieces of evidence (like a specific myth about a giant or monster) best support his overall essay topic._x000a__x000a_RECOMMENDED PACE - STANDARD PACE:_x000a_Om has built great momentum! Moving forward, our goal is to ensure a smooth end-of-year transition and keep his reading and writing skills sharp over the summer. _x000a__x000a_To maintain this steady progress towards our goal, I recommend we continue with a standard pace. We should meet one hour a week over the summer to continue practicing his reading and writing skills.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56"/>
    <d v="2026-04-04T00:00:00"/>
    <x v="139"/>
    <s v="Team De Groot"/>
    <n v="84948"/>
    <s v="Mohammad Mazouchi"/>
    <s v="Dear Ali Mazouchi,_x000a__x000a_I hope you and your family are enjoying a wonderful Spring! _x000a__x000a_It has been a pleasure working with Mohammad throughout this semester. As we head toward his end-of-year transition into summer, I wanted to share a detailed update on the significant progress he has made since our last check-in. Mohammad is a thoughtful and engaged student who has consistently improved his reading comprehension and ability to analyze complex texts._x000a__x000a_TOPICS COVERED:_x000a_- Argumentative texts and identifying claims vs. evidence_x000a_- Informational articles and summarizing global issues (e.g., ocean pollution)_x000a_- Literary analysis of folktales and short fiction (e.g., &quot;Button, Button&quot;)_x000a_- Structuring short-answer responses with direct textual citations_x000a__x000a_AREAS OF GROWTH:_x000a_- Evidence-Based Writing: Mohammad has made excellent progress in backing up his answers. We have focused heavily on moving beyond simple summaries to explicitly including direct quotes and citing paragraph numbers to support his written responses._x000a_- Literary Analysis: He is developing a much stronger grasp of literary devices. By exploring concepts like personification in folktales and identifying how authors build suspense and irony in short stories, Mohammad is learning to read texts much more analytically._x000a_- Argument Evaluation: Mohammad is improving his ability to dissect argumentative texts. He is learning how to identify a central claim, evaluate the types of evidence used to support it (like statistics vs. expert quotes), and explain *why* that evidence is persuasive._x000a__x000a_RECOMMENDED PACE - STANDARD PACE:_x000a_Mohammad has built great momentum! Moving forward, our goal is to ensure a smooth end-of-year transition and keep his reading and writing skills sharp over the summer. _x000a__x000a_To maintain this steady progress towards our goal, I recommend we continue with a standard pace. We should meet one hour a week over the summer to keep up his reading and writing skills.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4"/>
  </r>
  <r>
    <n v="11017565"/>
    <d v="2026-04-04T00:00:00"/>
    <x v="139"/>
    <s v="Team De Groot"/>
    <n v="84339"/>
    <s v="Hanwen Lu"/>
    <s v="Dear Yue Sun,_x000a__x000a_I hope you and your family are enjoying a wonderful Spring! _x000a__x000a_It has been a pleasure working with Hanwen throughout this semester. As we prepare for his upcoming Government Bowl competition and head toward the summer, I wanted to share a detailed update on the significant progress he has made since our last check-in. Hanwen is a highly engaged and politically curious student who has consistently expanded his knowledge of complex government systems and historical precedents._x000a__x000a_TOPICS COVERED:_x000a_- U.S. executive branch history, cabinet appointments, and the evolution of presidential power_x000a_- Landmark Supreme Court cases and their impact on the administrative state and campaign finance_x000a_- Electoral mechanics, historical third-party spoilers, and party realignment_x000a_- Political ideologies, media influence, and contemporary domestic policy debates_x000a__x000a_AREAS OF GROWTH:_x000a_- Constitutional Application: Hanwen has drastically improved his ability to connect specific constitutional clauses (like the Commerce Clause or the Take Care Clause) to real-world Supreme Court rulings. He is learning to view the law not just as text, but as a living framework that shifts based on judicial interpretation and political strategy._x000a_- Strategic Memorization: We have worked heavily on moving away from rote memorization. Hanwen is now utilizing &quot;archetypes,&quot; mnemonic devices, and historical analogies (e.g., comparing modern political figures to historical counterparts) to quickly recall vast amounts of trivia under competition pressure._x000a_- Complex Systems Analysis: Hanwen is developing a sophisticated understanding of how various government systems interact. He is learning to trace the ripple effects of specific policiesâ€”such as how campaign finance rulings influence political advertising, or how changes in the primary system alter party coalitions._x000a__x000a_RECOMMENDED PACE - CRUNCH PACE:_x000a_Hanwen has built great momentum! Moving forward, our goal is to ensure he performs at his best for the Government Bowl competition, and then smoothly transition into summer._x000a__x000a_To maintain this steady progress towards our goal, I recommend we continue with a 2 hour a week crunch pace for his Government Bowl preparation. If he does choose to do SAT prep over the summer, I recommend we meet for 2 hours a week at a Standard Pace.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67"/>
    <d v="2026-04-04T00:00:00"/>
    <x v="93"/>
    <s v="Team Haase-Alvey"/>
    <n v="102761"/>
    <s v="Rita Levy"/>
    <s v="Dear Sara and Rita,_x000a__x000a_It has been great working with you and Rita over the past few weeks. As we prepare for Ritaâ€™s upcoming exam on April 11th, I wanted to share a quick update on her progress and what to expect going into test day._x000a__x000a_I have seen strong improvement in Ritaâ€™s English skills, especially with punctuation and conventions of usage. She has become much more confident applying strategies like iCARE and TRAP, and she is doing a great job identifying and correcting errors involving commas, semicolons, colons, dashes, and apostrophes. This progress was reflected in her recent practice test, where she improved her English score by 6 points, which is a great sign of the progress she is making._x000a__x000a_On the math side, we have been focusing on geometry, particularly triangles. Rita has been working on applying the rule of 180, breaking down complex shapes, and using the correct formulas to approach problems. She is continuing to build her confidence and accuracy in this area._x000a__x000a_For this exam, our goal is to continue strengthening her English performance while maintaining steady progress in geometry. While we cannot guarantee a specific score, we have been working intentionally on high-impact strategies and core concepts that will support her on test day. We also discussed the importance of getting consistent rest in the days leading up to the exam and using strategies to manage any test anxiety so she can perform at her best._x000a__x000a_I am looking forward to hearing how Rita does on the test. Looking ahead, I recommend continuing sessions after the exam so we can build on this progress and continue strengthening English, math, reading, and science skills, with the goal of reaching scores in the 30s. This will give us the opportunity to reinforce key strategies and target any remaining gaps._x000a__x000a_Please feel free to reach out if you have any questions at all. Wishing Rita the very best of luck, and Iâ€™m excited to see all of her hard work pay off!_x000a__x000a_Warm regards,_x000a_Chelsea K._x000a_chelsea.kobea@revolutionprep.com_x000a_+18326148404"/>
    <n v="1"/>
  </r>
  <r>
    <n v="11017568"/>
    <d v="2026-04-04T00:00:00"/>
    <x v="139"/>
    <s v="Team De Groot"/>
    <n v="82883"/>
    <s v="Kamie Wang"/>
    <s v="Dear Dan Li,_x000a__x000a_I hope you and your family are having a wonderful Spring! _x000a__x000a_It has been a pleasure working with Kamie. As the school year wraps up soon, I wanted to share a detailed update on the significant progress she has made since our last check-in. Kamie is a highly creative and enthusiastic student who has consistently improved her narrative writing and character development skills._x000a__x000a_TOPICS COVERED:_x000a_- Essay structure (introductions, body paragraphs, and conclusions)_x000a_- Creative writing and developing distinct character perspectives_x000a_- Worldbuilding, plot mechanics, and outlining multi-chapter stories_x000a_- Timed writing practice and generating ideas under pressure_x000a__x000a_AREAS OF GROWTH:_x000a_- Character Development: Kamie is developing a fantastic sense of character voice. Through our creative writing exercises, she is learning how to write from different perspectives, give characters distinct motivations (like Michael's transition toward bravery or Amy's role as a double agent), and use dialogue to reveal personality._x000a_- Narrative Pacing and Plot Mechanics: We have worked heavily on story structure. Kamie is improving her ability to brainstorm concrete plot mechanisms (like the discovery of ringwoodite) to drive her narrative forward, rather than relying solely on disconnected scenes. _x000a_- Writing Under Pressure: Kamie has made great strides in her timed writing practice. She is learning how to quickly break down a prompt, brainstorm key details, and draft a structured response within a 20-minute window._x000a__x000a_RECOMMENDED PACE - STANDARD PACE:_x000a_Kamie has built great momentum! Moving forward, our goal is to continue over the summer with writing practice to keep her skills sharp. _x000a__x000a_Since she wants to focus primarily on writing, I recommend we meet for 1 hour a week. We will switch from the long short story she's been working on to shorter creative and academic prompts. Please note that at this pace, she will need to complete more of her writing independently between our summer sessions. 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69"/>
    <d v="2026-04-04T00:00:00"/>
    <x v="139"/>
    <s v="Team De Groot"/>
    <n v="81873"/>
    <s v="Clarissa Chou"/>
    <s v="Dear Chou Family,_x000a__x000a_I hope you are having a wonderful Spring! _x000a__x000a_It has been a pleasure working with Clarissa throughout this semester. As we head toward her end-of-year transition into summer, I wanted to share a detailed update on the significant progress she has made since our last check-in. Clarissa is an engaged and imaginative student who has consistently improved her reading comprehension and evidence-based writing skills._x000a__x000a_TOPICS COVERED:_x000a_- Reading comprehension across fiction, informational texts, and poetry_x000a_- Vocabulary building, prefixes, and using context clues_x000a_- Literary analysis (theme, character development, figurative language)_x000a_- Drafting short-response essays using textual evidence and citations_x000a__x000a_AREAS OF GROWTH:_x000a_- Evidence-Based Writing: Clarissa is making fantastic progress in constructing her short-answer essays. We have worked heavily on the difference between quoting and paraphrasing, and she is now consistently using paragraph citations to back up her claims and support her topic sentences._x000a_- Thematic and Character Analysis: She is developing a much deeper understanding of how characters evolve throughout a story. By examining how a character reacts to challenges, Clarissa is learning how to extract the author's main theme or overarching lesson._x000a_- Poetry and Figurative Language: Clarissa recently began doing close readings of poetry. She is learning how to identify structural elements like stanzas, as well as literary devices like hyperbole, imagery, and personification, which is greatly deepening her overall literary comprehension._x000a__x000a_RECOMMENDED PACE - STANDARD PACE:_x000a_Clarissa has built great momentum! Moving forward, our goal is to ensure a smooth end-of-year transition into summer as she prepares for 5th grade. _x000a__x000a_To maintain this steady progress towards our goal, I recommend we continue to meet for two hours a week focusing on advanced reading comprehension and structured essay writing.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71"/>
    <d v="2026-04-04T00:00:00"/>
    <x v="133"/>
    <s v="Team De Groot"/>
    <n v="98465"/>
    <s v="Thomas Jensen"/>
    <s v="Dear Lisa,  _x000a__x000a_I hope you are having a great spring! Itâ€™s been great working with you and Thomas over the past couple of months. I wanted to touch base to share some of the progress weâ€™ve made so far and share my thoughts on the plan moving forward. _x000a__x000a_In session, Thomas and I have primarily worked on reinforcing his understanding of the topics he's learning in class. I've noticed while we've worked together, that Thomas often knows how to solve the problems he's given, but only because he has step by step instructions of how to accomplish the goal. Thomas and I have been focusing on understanding how to solve problems, but also how and why these equations work. For example, the past couple of sessions we have been working on rational equations. While we working through some practice, Thomas let me know that he didn't really remember how to work with fractions in general (something that is necessary to understand rational equations as a whole). We spent time reviewing fractions while also solving rational equations and he picked up on the procedures extremely well.  _x000a__x000a_Thomas is quick to understand the topics we work on and is even better at asking questions when he's confused. Moving forward, we will continue to work on the topics he's learning in session while also strengthening his understanding of more foundational processes. I think Thomas has trouble connecting the new topics with older ones, and part of understanding more complicated Math is understanding where it comes from. I'm going to make sure that with each new topic, we spend time connecting them to older Math that he most likely learned in earlier years. _x000a__x000a_Our current short-term goals for Thomas include understanding the class material in order to keep up with the pace his class is moving at. The overall goal remains working towards the best possible grade in Algebra 2 with the goal of it at least being a passing grade. Based on Thomas's progress, I recommend we meet two times per week for 60-minutes each. I believe that Thomas understands and works well through his class currently, but I fear that not understanding the connections each topic has to previous might make things a bit more difficult. His Algebra 2 class should soon be going over Trigonometrc functions and those can be quite difficult. I also want to make sure I can provide enough support for his finals at the end of the year. _x000a__x000a_It looks like Thomas has a lot of hours in his account to schedule out - it should be enough to get him through the end of the year. However, I'm including a link to purchase more hours just in case. Please note that we will be updating our tutoring rates on April 18, 2026. To help you get ahead and secure our current pricing for your future tutoring needs, I highly recommend connecting with your advisor to purchase additional hours before the change takes place.  _x000a__x000a_10 hours of Academics for Thomas Jensen with River Nunez: _x000a_https://my.revolutionprep.com/s/FjMRXkD2Kq._x000a__x000a_Please let me know if you have any questions or if there are any adjustments you would like to make to our plan. Iâ€™m happy to schedule a time to talk by phone if that would be helpful. I look forward to supporting Thomas in his continued academic journey. _x000a__x000a_Best, _x000a__x000a_River N._x000a_river.nunez@revolutionprep.com_x000a_+14088020170"/>
    <n v="5"/>
  </r>
  <r>
    <n v="11017572"/>
    <d v="2026-04-04T00:00:00"/>
    <x v="139"/>
    <s v="Team De Groot"/>
    <n v="91581"/>
    <s v="Leah Borders"/>
    <s v="Dear Nina,_x000a__x000a_I hope you and your family are enjoying a wonderful Spring! _x000a__x000a_It has been a pleasure working with Leah. As we head into the summer before her senior year, I wanted to share a detailed update on the significant progress she made leading up to her March SAT. Leah is an incredibly capable and focused student who has consistently refined her test-taking strategies and critical reading skills._x000a__x000a_TOPICS COVERED:_x000a_- High-level inference and &quot;Information and Ideas&quot; question strategies_x000a_- Words-in-Context (Vocabulary) mastery and root-word analysis_x000a_- Command of Textual Evidence for long, complex science and history passages_x000a_- Time management and section-pacing strategies for the digital SAT_x000a__x000a_AREAS OF GROWTH:_x000a_- Strategic Pacing: Leah has made great strides in managing the strict time constraints of the digital SAT. We developed a clear strategy to bank time on easier grammar questions and intentionally save the most time-consuming items (like complex data interpretation and dense Level 3 inference passages) for the end of the module to maximize her scoring potential._x000a_- Evidence-Based Precision: When tackling dense reading passages, Leah is improving her &quot;grammar eye.&quot; She is learning to rigorously verify that every part of an answer choiceâ€”specifically the nouns and verbsâ€”directly matches the claim in the text, allowing her to confidently eliminate &quot;bad read&quot; distractors._x000a_- Vocabulary Contextualization: We've worked heavily on predicting missing words before looking at the answer choices. Leah is developing a stronger ability to use structural clues and root-word analysis to decode unfamiliar, high-level vocabulary under pressure._x000a__x000a_RECOMMENDED PACE:_x000a_Leah has built great momentum! Moving forward, our goal is to see if she met her SAT score goal from the March test, or if we need to do any last-minute SAT prep over the summer before her senior year._x000a__x000a_To determine our next steps, let's have her send me her most recent test results. If she has met her goal, congratulations! If she would like to resume tutoring to push her score even higher, we have 1.5 hours in the bank to start with. To maintain a steady pace of improvement over the summer, two hours a week is the minimum, though three hours a week would be ide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4"/>
  </r>
  <r>
    <n v="11017573"/>
    <d v="2026-04-04T00:00:00"/>
    <x v="139"/>
    <s v="Team De Groot"/>
    <n v="80767"/>
    <s v="Advaith Marala"/>
    <s v="Dear Sanjay,_x000a__x000a_I hope you and your family are enjoying a wonderful Spring! _x000a__x000a_It has been a pleasure working with Advaith throughout this semester. As we head toward his end-of-year transition into summer, I wanted to share a detailed update on the significant progress he has made since our last check-in. Advaith is an earnest and focused student who has consistently improved his reading comprehension and ability to construct evidence-based written responses._x000a__x000a_TOPICS COVERED:_x000a_- Reading comprehension across varied texts (informational, historical, and poetry)_x000a_- Identifying text structure, main ideas, and the interaction of ideas_x000a_- Literary analysis (theme, figurative language, rhyme scheme, tone)_x000a_- Structuring short-answer responses with textual evidence and citations_x000a__x000a_AREAS OF GROWTH:_x000a_- Evidence-Based Writing: Advaith has made remarkable progress in expanding his written answers. We have successfully moved him from writing single-sentence opinions to crafting complete paragraphs that utilize signal phrases (e.g., &quot;According to the text...&quot;) and explicit paragraph citations to support his claims._x000a_- Structural Analysis: He is developing a stronger ability to identify how texts are organized. By learning to spot chronological markers, transition words, and subtopics, Advaith is better equipped to understand an author's purpose and how different paragraphs contribute to the overall main idea. _x000a_- Analytical Reading: Advaith is improving his close-reading skills, particularly when analyzing poetry. He is learning to identify and explain the effect of figurative language (like similes and metaphors), imagery, and repetition, which deepens his overall literary comprehension._x000a__x000a_RECOMMENDED PACE - STANDARD PACE:_x000a_Advaith has built great momentum! Moving forward, our goal is to ensure a smooth end-of-year transition and keep his reading and writing skills sharp over the summer._x000a__x000a_To maintain this steady progress towards our goal, I recommend we continue with a standard pace. We should meet once a week for an hour over the summer focusing on 5th-grade ELA reading and writing.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74"/>
    <d v="2026-04-04T00:00:00"/>
    <x v="139"/>
    <s v="Team De Groot"/>
    <n v="79741"/>
    <s v="Sean Liu"/>
    <s v="Dear Xiaozhao,_x000a__x000a_I hope you and your family are enjoying a wonderful Spring! _x000a__x000a_It has been a pleasure working with Sean throughout this semester. As we head toward his end-of-year transition, preparing for middle school and 5th-grade reading and writing, I wanted to share a detailed update on the significant progress he has made since our last check-in. Sean is a curious and cooperative student who has consistently improved his reading comprehension and ability to construct evidence-based responses._x000a__x000a_TOPICS COVERED:_x000a_- Reading comprehension across fiction, non-fiction, and poetry_x000a_- Identifying main ideas, themes, and author's point of view_x000a_- Literary devices (similes, metaphors, personification, imagery)_x000a_- Structuring short-answer and paragraph-length written responses_x000a__x000a_AREAS OF GROWTH:_x000a_- Evidence-Based Writing: Sean has made significant strides in moving beyond simply stating his opinion or summarizing. He is actively practicing the TTQA (Topic/Answer, Textual evidence, Quotation citation, Analysis) method, learning to anchor his claims with direct quotes and specific paragraph citations._x000a_- Thematic Analysis: He is developing a stronger ability to identify underlying themes and lessons in literature. By analyzing character development and tracking how characters change from the beginning to the end of a story, Sean is learning to extract deeper meaning from the texts he reads._x000a_- Analytical Reading: Sean is improving his ability to parse complex texts, specifically focusing on identifying text structures (like cause and effect or comparison) and using transition words to better understand the author's purpose and the flow of information._x000a__x000a_RECOMMENDED PACE - STANDARD PACE:_x000a_Sean has built great momentum! Moving forward, our goal is to ensure a smooth transition into middle school and 5th-grade expectations. _x000a__x000a_To maintain this steady progress towards our goal, I recommend we continue with a standard pace over the summer to keep his reading and writing skills sharp. We should meet for two hours a week focusing on 5th-grade level comprehension and structured essay writing.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77"/>
    <d v="2026-04-04T00:00:00"/>
    <x v="93"/>
    <s v="Team Haase-Alvey"/>
    <n v="89723"/>
    <s v="Konner Nash"/>
    <s v="Dear Kristofor,_x000a__x000a_I hope you are having a great week! I wanted to share an update on Konnerâ€™s progress from our first couple of sessions and outline how we will continue supporting his growth._x000a__x000a_Konner is beginning to build a solid foundation in phonics. He is showing more consistency in identifying letter sounds and is starting to use those sounds to work through words more independently. Iâ€™ve noticed that he is becoming more willing to try sounding out unfamiliar words, which is a great step forward in developing his reading skills._x000a__x000a_During our sessions, Konner has also been engaged in reading activities and is improving in recognizing familiar words and tracking along more confidently. He especially responds well to interactive games, which has helped reinforce his understanding of letter-sound relationships in a fun and effective way._x000a__x000a_As we move forward, we will continue focusing on blending sounds smoothly, improving pronunciation, and strengthening spelling skills, particularly with vowel sounds and word patterns. The goal is to help Konner become a more confident and fluent reader over time. Based on his progress so far, I recommend meeting 2â€“3 times per week to maintain consistency and continue building these foundational skills._x000a__x000a_Please feel free to reach out with any questions or if there is anything specific you would like me to incorporate into our sessions. Iâ€™m excited to continue working with Konner and supporting his progress!_x000a__x000a_Warm regards,_x000a_Chelsea K._x000a_chelsea.kobea@revolutionprep.com_x000a_+18326148404"/>
    <n v="3"/>
  </r>
  <r>
    <n v="11017578"/>
    <d v="2026-04-04T00:00:00"/>
    <x v="139"/>
    <s v="Team De Groot"/>
    <n v="79678"/>
    <s v="Ethan Airov"/>
    <s v="Dear Theresa,_x000a__x000a_I hope you and your family are having a wonderful Spring! _x000a__x000a_It has been a pleasure working with Ethan throughout this semester. As we head toward the end of his 8th-grade U.S. History course, I wanted to share a detailed update on the significant progress he has made since our last check-in. Ethan is a responsive and hard-working student who has consistently improved his critical reading and historical analysis skills._x000a__x000a_TOPICS COVERED:_x000a_- Primary source analysis (American Revolution and Constitutional Convention)_x000a_- Identifying media bias and evaluating current events_x000a_- Grammar and punctuation mechanics for standardized testing_x000a_- Early U.S. presidential administrations and political party evolution_x000a__x000a_AREAS OF GROWTH:_x000a_- Document-Based Question (DBQ) Strategy: Ethan has made excellent progress in tackling primary sources. We have focused on moving beyond simple summaries to explicitly connecting textual evidence (direct quotes) to his central thesis, particularly when analyzing opposing historical viewpoints._x000a_- Media Literacy and Critical Thinking: During our current events work, Ethan developed a sharper eye for identifying bias. He is learning to recognize techniques like bias by omission, loaded diction, and source framing, which strengthens his overall analytical reading skills._x000a_- Structural Writing and Grammar: We have targeted his essay organization, specifically focusing on drafting strong, previewing thesis statements and consolidating topic sentences. We've also drilled essential punctuation rules (like comma usage and clause separation) to prepare him for high school-level writing and testing._x000a__x000a_RECOMMENDED PACE - STANDARD PACE:_x000a_Ethan has built great momentum! Moving forward, our goal is to ensure he finishes his U.S. History course strong and smoothly transitions to PSAT prep over the summer. _x000a__x000a_To maintain this steady progress towards our goal, I recommend we continue to meet for 2 hours a week focusing on his current history curriculum until the end of the semester, and then transition that time to SAT/ACT strategies over the summer as he transitions into high school!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88"/>
    <d v="2026-04-04T00:00:00"/>
    <x v="139"/>
    <s v="Team De Groot"/>
    <n v="80553"/>
    <s v="Neel Parande"/>
    <s v="Dear Nipa,_x000a__x000a_I hope you and your family are enjoying a wonderful Spring! _x000a__x000a_It has been a pleasure working with Neel throughout this semester. As we head toward the end of the school year and the AP exam window, I wanted to share a detailed update on the significant progress he has made since our last check-in. Neel is an engaged and analytical student who has consistently improved his historical reasoning and thematic synthesis._x000a__x000a_TOPICS COVERED:_x000a_- 19th-century political ideologies and state unification movements_x000a_- The causes and global consequences of the World Wars_x000a_- Thematic review of the Scientific Revolution and the Enlightenment_x000a_- AP European History exam strategy and essay structuring_x000a__x000a_AREAS OF GROWTH:_x000a_- Contextualizing Historical Eras: Neel has improved his ability to place specific events and figures within broader social and political contexts, such as linking industrialization to shifting cultural movements._x000a_- Causal Analysis: He is strengthening his understanding of long-term cause-and-effect relationships, particularly when evaluating complex geopolitical shifts like the buildup to the World Wars._x000a_- Evidence-Based Argumentation: We are continuing to hone his skills in structuring LEQ and DBQ responses, focusing on synthesizing historical evidence to build cohesive, rubric-aligned arguments._x000a__x000a_RECOMMENDED PACE - CRUNCH TIME:_x000a_Neel has built great momentum! Moving forward, our goal is to synthesize these units to prepare for the AP Euro Exam. _x000a__x000a_To ensure he feels completely confident for the exam, I recommend an intense, focused schedule leading up to the test. We should meet for 4 hours a week focusing entirely on cumulative review and practice tests.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94"/>
    <d v="2026-04-04T00:00:00"/>
    <x v="139"/>
    <s v="Team De Groot"/>
    <n v="76949"/>
    <s v="Charani Nakka"/>
    <s v="Dear Jayasri,_x000a__x000a_I hope you and your family are having a wonderful Spring!_x000a__x000a_It has been a pleasure working with Charani throughout this semester. As she awaits the results of her April 1st SAT, I wanted to share a detailed update on the significant progress she has made since our last check-in. Charani is a dedicated and analytical student who has consistently improved her reading comprehension and test-taking strategies._x000a__x000a_TOPICS COVERED:_x000a_- Grammar and punctuation rules (sentence boundaries, transitions)_x000a_- Text structure, main purpose, and cross-text connections_x000a_- Inference strategies (Levels 2 and 3)_x000a_- Central ideas and details under timed conditions_x000a__x000a_AREAS OF GROWTH:_x000a_- Strategic Reading: Charani has significantly improved her ability to identify transition words and pivot points in dense texts. She is now using these cues to quickly locate the author's main argument and eliminate distractors._x000a_- Analytical Synthesis: She has strengthened her skills in cross-text connections, moving beyond summarizing single passages to accurately evaluating how two different authors might respond to or agree with one another._x000a_- Test-Taking Precision: Charani is developing a sharper eye for nuance in answer choices. We have focused heavily on eliminating options with extreme or absolute language (e.g., &quot;must,&quot; &quot;primary&quot;) and prioritizing choices with direct textual support._x000a__x000a_RECOMMENDED PACE - CRUNCH TIME:_x000a_Charani has built great momentum! Moving forward, our goal is to shift gears and prepare her for the upcoming AP Lang exam now that the SAT is on pause._x000a__x000a_To ensure she feels completely confident for the AP exam, I recommend an intense, focused schedule. We should meet for 2 hours a week focusing entirely on AP Lang essay structures, rhetorical analysis, and multiple-choice practice.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598"/>
    <d v="2026-04-04T00:00:00"/>
    <x v="139"/>
    <s v="Team De Groot"/>
    <n v="76402"/>
    <s v="David Ter-Vardanyan"/>
    <s v="Dear Nina,_x000a__x000a_I hope you and your family are enjoying a wonderful Spring!_x000a__x000a_It has been a pleasure working with David throughout this semester. As we head toward the end of the school year, I wanted to share a detailed update on the significant progress he has made since our last check-in. David is a reflective and hardworking student who has consistently improved his reading comprehension and narrative writing skills._x000a__x000a_TOPICS COVERED:_x000a__x000a_Literary analysis and thematic interpretation of complex texts_x000a__x000a_Grammar mechanics and complex sentence construction_x000a__x000a_Structured academic writing and text-based evidence integration_x000a__x000a_Narrative essay structuring and vivid imagery development_x000a__x000a_AREAS OF GROWTH:_x000a__x000a_Literary Analysis: David has strengthened his ability to identify and analyze literary elements such as situational irony and point of view, moving beyond basic plot recall to a deeper understanding of authorial intent and theme._x000a__x000a_Structured Academic Writing: He is evolving in his ability to construct well-supported paragraphs. We have focused heavily on mastering the integration of concrete details with his own analytical commentary to build clear, evidence-based arguments._x000a__x000a_Creative Narrative Development: David is learning how to translate his personal interests into compelling narratives. He is practicing how to establish tension, utilize vivid sensory details, and demonstrate character growth in his writing._x000a__x000a_RECOMMENDED PACE - HIGH SCHOOL TRANSITION:_x000a_David has built great momentum! Moving forward, our goal is to ensure a successful end-of-year transition as he goes into high school soon._x000a__x000a_To best support this goal, I recommend we hibernate for April and resume in Mid-May. Once we restart, we should meet for high school SAT prep for 2 hours a week._x000a__x000a_If you'd like to continue, you can redeem more credits through your Bright Horizons portal._x000a__x000a_Please let me know if you have any questions or if there are any adjustments you would like to make to our plan. Iâ€™m happy to schedule a time to talk by phone if that would be helpful. Looking forward to working together more in the future!_x000a__x000a_Best regards,_x000a__x000a_Brian J._x000a_brian.james@revolutionprep.com_x000a_+15597730469"/>
    <n v="5"/>
  </r>
  <r>
    <n v="11017604"/>
    <d v="2026-04-04T00:00:00"/>
    <x v="139"/>
    <s v="Team De Groot"/>
    <n v="75071"/>
    <s v="Jack Thomas"/>
    <s v="Dear Carrie,_x000a__x000a_I hope you and your family are enjoying a wonderful Spring!_x000a__x000a_It has been a pleasure working with Jack throughout this semester. As we head toward the end of the school year, I wanted to share a detailed update on the significant progress he has made since our last check-in. Jack is an engaged and insightful student who has consistently improved his analytical writing and conceptual understanding of complex historical frameworks._x000a__x000a_TOPICS COVERED:_x000a_- DBQ and LEQ writing mechanics and outlining_x000a_- Comparative historical analysis and global political shifts_x000a_- Thematic analysis of continuity and change over time_x000a_- Stimulus-based multiple-choice strategies and timed argument complexity_x000a__x000a_AREAS OF GROWTH:_x000a_- Analytical Synthesis: Jack is increasingly able to synthesize historical context with primary source analysis, moving beyond simply summarizing documents to constructing multi-layered arguments that explore authorial purpose and audience._x000a_- Nuanced Historical Thinking: He is evolving from chronological recall to a deeper evaluation of historical trends, specifically improving his ability to recognize underlying structural continuities amidst major political and economic shifts._x000a_- Translating Conceptual Knowledge: Jack has a strong verbal grasp of historical concepts. We are continuing to hone his ability to translate that conceptual knowledge into structured, rubric-aligned academic writing, particularly when responding to prompts under timed pressure._x000a__x000a_RECOMMENDED PACE - CRUNCH TIME:_x000a_Jack has built great momentum! Moving forward, our goal is to synthesize these units to prepare for the AP exam coming up._x000a__x000a_To ensure he feels completely confident for the exam, I recommend an intense, focused schedule leading up to the test. We should meet for 2-3 hours a week focusing entirely on cumulative review and practice tests._x000a__x000a_Please let me know if you have any questions or if there are any adjustments you would like to make to our plan. Iâ€™m happy to schedule a time to talk by phone if that would be helpful. I am excited to continue supporting Jack in reaching his goals._x000a__x000a_Best regards,_x000a__x000a_Brian J._x000a_brian.james@revolutionprep.com_x000a_+15597730469"/>
    <n v="3"/>
  </r>
  <r>
    <n v="11017632"/>
    <d v="2026-04-04T00:00:00"/>
    <x v="139"/>
    <s v="Team De Groot"/>
    <n v="89452"/>
    <s v="Lauren Schmelzer"/>
    <s v="Dear Scott,_x000a__x000a_I hope you and your family are enjoying a wonderful Spring! _x000a__x000a_It was a pleasure meeting Lauren for our first session together. As we approach her end-of-year transition, I wanted to share a detailed update on the excellent progress she made during our initial meeting. Lauren is an engaged student who has already shown a great willingness to tackle challenging texts._x000a__x000a_TOPICS COVERED:_x000a_- Reading Comprehension: Deconstructing excerpts from Shakespeare's *Romeo and Juliet* (specifically the Prologue and the Act 2 balcony scene)._x000a_- Vocabulary and Archaic Language: Practicing how to decode and translate Elizabethan English (e.g., *thee, thou, art, thy, doff, mutiny, strife*) into modern equivalents to improve reading fluency._x000a_- Literary Devices: Identifying and analyzing the use of metaphors, hyperbole, and imagery (such as Juliet's famous &quot;rose&quot; metaphor)._x000a_- Evidence-Based Writing: Structuring short-answer responses to explicitly connect an author's figurative language to the broader theme of the text._x000a__x000a_AREAS OF GROWTH:_x000a_- Translating Complex Texts: Lauren made fantastic progress in demystifying Shakespearean language. By learning the strategy of pausing to actively replace archaic words with their modern equivalents, her reading comprehension and confidence noticeably improved throughout the session._x000a_- Thematic Analysis: She is developing a sharper eye for reading beyond the surface level. Lauren successfully identified how Shakespeare uses the family feud to build tension and recognized the central theme that love can motivate people to change and face seemingly insurmountable obstacles._x000a_- Analytical Writing: We are working on transitioning Lauren's written responses to meet high-school-level expectations. While she is excellent at finding the right textual evidence, our focus moving forward is on expanding her *commentary*â€”teaching her how to explicitly explain *why* a specific quote or metaphor supports her overall claim._x000a__x000a_RECOMMENDED PACE - STANDARD PACE:_x000a_Lauren is off to a great start! Moving forward, our goal is to maintain this momentum and ensure she feels completely confident tackling complex high-school literature as the end of the year approaches._x000a__x000a_To maintain this steady progress towards our goal, I recommend we continue at our Standard Pace over the summer. 1 hour a week during the summer will help her retain her reading and writing skills over her break._x000a__x000a_Please let me know if you have any questions or if there are any adjustments you would like to make to our plan. Iâ€™m happy to schedule a time to talk by phone if that would be helpful. I am excited to continue supporting Lauren in reaching her goals._x000a__x000a_Best regards,_x000a__x000a_Brian J._x000a_brian.james@revolutionprep.com_x000a_+15597730469"/>
    <n v="4"/>
  </r>
  <r>
    <n v="11017640"/>
    <d v="2026-04-04T00:00:00"/>
    <x v="139"/>
    <s v="Team De Groot"/>
    <n v="92376"/>
    <s v="Scotty Crabtree"/>
    <s v="Dear Scott,_x000a__x000a_I hope you and your family are enjoying a wonderful Spring! _x000a__x000a_It was a pleasure meeting Scotty for our first session together. As we look toward his graduation and the end of his senior year, I wanted to share a detailed update on the excellent progress he made during our initial meeting. Scotty is an engaged student who showed a great willingness to tackle challenging classic literature and complex writing prompts._x000a__x000a_TOPICS COVERED:_x000a_- Close reading and literary analysis of Jane Austen's Sense and Sensibility_x000a_- Structuring a passage-based analytical essay, including thesis generation and body paragraph outlining_x000a_- Examining character foils and gender expectations through the contrasting behaviors of Elinor and Marianne_x000a_- Identifying and interpreting narrator tone, specifically focusing on irony and satire_x000a__x000a_AREAS OF GROWTH:_x000a_- Textual Evidence Extraction: Scotty is learning how to effectively scan dense, 19th-century prose to pull out the most impactful quotes for his essays, ensuring he has strong textual foundations for his body paragraphs._x000a_- Analytical Depth: We are working heavily on moving beyond basic plot summary. Scotty is practicing how to analyze specific diction and tone, linking an author's micro-level word choices to the macro-level themes of the novel._x000a_- Essay Organization: Scotty is developing a much stronger, systematic approach to structuring his writing. By breaking his essays down into clear, distinct sub-topics (such as internal landscape, satire, and character dynamics), he is learning to build cohesive and persuasive academic arguments._x000a__x000a_RECOMMENDED PACE - STANDARD PACE:_x000a_Scotty is off to a great start! Moving forward, our goal is to maintain this momentum and ensure he develops the strong, independent analytical reading and writing skills necessary for his upcoming transition into college-level coursework. _x000a__x000a_To maintain this steady progress, I recommend we continue at our Standard Pace. We should meet for 2 hours a week to ensure his literary analysis and essay writing skills are perfectly practiced as he finishes out English 12._x000a__x000a_Please let me know if you have any questions or if there are any adjustments you would like to make to our plan. Iâ€™m happy to schedule a time to talk by phone if that would be helpful. I am excited to continue supporting Scotty in reaching his goals._x000a__x000a_Best regards,_x000a__x000a_Brian J._x000a_brian.james@revolutionprep.com_x000a_+15597730469"/>
    <n v="3"/>
  </r>
  <r>
    <n v="11017649"/>
    <d v="2026-04-04T00:00:00"/>
    <x v="139"/>
    <s v="Team De Groot"/>
    <n v="93092"/>
    <s v="Chloe Crabtree"/>
    <s v="Dear Scott,_x000a__x000a_I hope you and your family are enjoying a wonderful Spring! _x000a__x000a_It has been an absolute pleasure working with Chloe throughout this semester. As we approach the end of her 10th-grade year, I wanted to provide a comprehensive and accurate update on the excellent progress she has made. Chloe is a dedicated student who has done a phenomenal job navigating the complex reading, historical analysis, and writing demands of her coursework._x000a__x000a_TOPICS COVERED:_x000a_- History Research and Chicago Style Formatting: Outlining, drafting, and aggressively editing a 2,250-word history research paper on the British abolition movement, ensuring proper use of the Chicago Manual of Style and footnote citations._x000a_- Thematic Literary Essays: Developing complex, multi-paragraph arguments for The Great Gatsby, utilizing the &quot;staircase&quot; paragraph method to connect micro-level diction analysis to macro-level claims about the human condition._x000a_- Rhetorical Speech Writing: Crafting a persuasive speech using ethos, pathos, and logos to argue for the reopening of the school's athletic center cafe._x000a_- Debate Preparation: Structuring an affirmative debate case regarding the economic, environmental, and athlete-centered impacts of the Olympic Games, including anticipating counterarguments for the rebuttalist._x000a__x000a_AREAS OF GROWTH:_x000a_- Structural Writing and Thesis Generation: Chloe has made fantastic progress in moving away from simple plot summary. We have focused heavily on crafting nuanced, arguable thesis statements (such as using an AP-style context-bridge-thesis format) and building essays using a &quot;staircase&quot; logic, where each body paragraph escalates in complexity and culminates in a strong conclusion that answers the &quot;so what?&quot; of the text._x000a_- Textual Evidence and Integration: She is learning the crucial academic skill of proving her claims. Chloe now consistently practices pulling the most impactful direct quotes, paraphrasing where appropriate to avoid over-quoting, and utilizing the &quot;quote sandwich&quot; method to seamlessly integrate evidence into her writing._x000a_- Editing and Formatting: Chloe has developed a much sharper eye for the editing process. During her history research paper, she learned how to aggressively trim redundancies to meet strict word counts, transition between paragraphs smoothly, and properly format block quotes and footnotes._x000a__x000a_RECOMMENDED PACE - STANDARD PACE:_x000a_Chloe is on a fantastic trajectory! Moving forward, our goal is to ensure she finishes this semester strong and builds the foundational writing skills necessary to tackle her future high school English and History classes with confidence. _x000a__x000a_To maintain this steady progress, I recommend we continue at our Standard Pace. We should try to finish this semester strong, and then do essay writing practice for two hours a week over the summer to reinforce what we discussed together this semester so she has much less difficulty with complex essays in the future._x000a__x000a_Please let me know if you have any questions or if there are any adjustments you would like to make to our plan. Iâ€™m happy to schedule a time to talk by phone if that would be helpful. I am excited to continue supporting Chloe in reaching her goals._x000a__x000a_Best regards,_x000a__x000a_Brian J._x000a_brian.james@revolutionprep.com_x000a_+15597730469"/>
    <n v="4"/>
  </r>
  <r>
    <n v="11017651"/>
    <d v="2026-04-04T00:00:00"/>
    <x v="80"/>
    <s v="Team De Groot"/>
    <n v="97842"/>
    <s v="Alexis Kamm"/>
    <s v="Hi Kelly and Alexis,_x000a__x000a_As we discussed this past week, Alexis and I have switched our session focus to working on vocabulary, writing, and spelling skills. We will be prioritizing these English skills for the rest of this academic school year. We began this week by diving into Greek and Latin word roots to work on vocabulary and spelling. Our objectives are breaking down word structures and building a strong vocabulary foundation by_x000a_âœ”ï¸ Decoding unfamiliar words with confidence_x000a_âœ”ï¸ Improving spelling and vocabulary retention_x000a_âœ”ï¸ Developing critical thinking skills in language arts_x000a_âœ”ï¸ Strengthening reading comprehension across subjects_x000a__x000a_I recommend that Alexis continue our weekly sessions. As we discussed, our goal is to work towards two one-hour weekly sessions. Hopefully we can implement that schedule in May, and we've added some extra sessions in April as time permitted. I also have Alexis's summer camp dates in my schedule, but it would be a good idea to figure out July and August soon if possible._x000a__x000a_Alexis has been doing great in tutoring! She comes prepared to engage in her lessons and has homework completed on time._x000a__x000a_Please let me know if you have any questions._x000a__x000a_Have a great weekend,_x000a_Lisa_x000a__x000a_Lisa B._x000a_lisa.bartle@revolutionprep.com_x000a_+19282273668"/>
    <n v="4"/>
  </r>
  <r>
    <n v="11017654"/>
    <d v="2026-04-04T00:00:00"/>
    <x v="133"/>
    <s v="Team De Groot"/>
    <n v="85052"/>
    <s v="Hannah Pham"/>
    <s v="Dear Son, _x000a__x000a_Itâ€™s been great working with you and Hannah over the past few months. As we prepare for Hannah's upcoming official test, I wanted to share what we've been working on and what we're hoping for in this upcoming test. _x000a__x000a_After her last official test, Hannah told me that she thinks the timer on the exam was causing her stress. In order to combat this anxiety, Hannah and I have been implementing timed practices in our session together. We've spent time nailing down the time it takes her to complete different question types, and it has really boosted her confidence. We've lessened the time it takes her to work through problems and made sure she's getting them correctly. We also spent ample time discussing different ways to combat her test anxiety in the moment. Hannah and I both are extremely confident with her abilities and we are hoping for the best this next exam. _x000a__x000a_Her most recent Bluebook practice exam scored a 1510! For this exam our goal score is a 1500 or above. I am so incredibly proud of the work and accomplishments Hannah has achieved throughout our time working together, but especially in the last few months. I cannot guarantee a score, but Hannah has been working dilligently throughout our time together and I have every confidence in her abilities. By estimation, she's scoring at least a 90% on all the questions we do, no matter the subject (though I think a more accurate number is 95%). I look forward to seeing how this exam goes! _x000a__x000a_A few last reminders for Hannah going into the exam and this week leading up to it: _x000a__x000a_Test Anxiety strategies: _x000a_Break â€“ GET UP _x000a_Go to bathroom _x000a_Don't worry about previous sections _x000a_Ground â€“ calming, getting back into your body, get out of your head _x000a_Power pose (superhero pose) - builds confidence _x000a_Other people finishing before you _x000a_Go at your own pace you still have time _x000a_It doesn't matter how fast anyone else finishes _x000a_It doesnâ€™t matter how long it takes you to finish â€“ only that you feel good about the finish _x000a__x000a_Things to Remember: _x000a_Slow down and double check work â€“ even if you feel confident _x000a_Go your own pace and use break time completely _x000a_ICARE, TRAP, MAPS _x000a_Anticipate your answers fully _x000a_You know you can finish within the time frame! _x000a__x000a_Question specific things to remember: _x000a_Transitions â€“ take time to pick out the nuances of the answer choices â€“ still anticipate _x000a_Punctuation â€“ read the entire thing, pay attention clauses of all kinds _x000a_Text Structure â€“ keep note of how things are written, order of the text, more specific about anticipations _x000a_Cross Text Connections â€“ compare and contrast the two main ideas of the texts _x000a_Inferences â€“ find the main idea â€“ HAVE to anticipate _x000a_Quantitative Evidence â€“ charts/graphs - READ the Passage, highlight the claim, anticipate the data you need _x000a__x000a_Hannah is a delight to work with and it's been amazing to watch her grow. That being said I hope this is the last official exam she has to take. If she needs more work on score, I recommend continuing to meet for one 80-minute session per week in order to keep the skills fresh. I also wanted to add that I help with College Essay Writing as well. If Hannah would like to work on that over the summer, I'd love to help. It looks like Hannah has about 5.5 hours left in her account to schedule out. I'm including a link to purchase some hours over the summer for College Essay writing or just in case she needs to take another exam. _x000a__x000a_â€¢ 24 Hours of Advanced Tutoring for Hannah Pham with River Nunez: _x000a_https://my.revolutionprep.com/s/3DMZGdjpGL._x000a__x000a_Please let me know if you have any questions or if there are any adjustments you would like to make to our plan. Iâ€™m also able to schedule a time to talk by phone if that would be helpful. If this was our last meeting, it's been a pleasure working with both of you, and I look forward to the opportunity to work together more in the future. Have fun at Prom! _x000a__x000a_Best, _x000a__x000a_River N._x000a_river.nunez@revolutionprep.com_x000a_+14088020170"/>
    <n v="5"/>
  </r>
  <r>
    <n v="11017657"/>
    <d v="2026-04-04T00:00:00"/>
    <x v="92"/>
    <s v="Team St. Marie"/>
    <n v="85746"/>
    <s v="Jack Woda"/>
    <s v="Dear Steven, _x000a_ _x000a_I hope you are having a great beginning of April. Itâ€™s been great working with you and Jack over the past couple of months. I wanted to reach out with a quick overview of the program so far and where itâ€™s headed. _x000a__x000a_I have seen significant improvements in Jack's understanding of centripetal motion, kinematics, sampling distributions, and probability. They have shown consistent progress in understanding key concepts and formulas in statistics and physics, as evident in confidence on their quizzes and tests. _x000a_ _x000a_Our current short-term goals for Jack include supporting him in statistics and physics. The overall goal remains achieve high grades in both classes and understand the material. Based on Jack's progress, I recommend we continue to meet once or twice a week for an hour per session as determined by Jackâ€™s schedule. This plan will best set them up for success and give us the needed time to focus on confidence intervals, hypothesis testing, and physics. _x000a__x000a_Please let me know if you have any questions or if there are any adjustments you would like to make to our plan. Iâ€™m happy to schedule a time to talk by phone if that would be helpful. I look forward to supporting Jack in their continued academic journey. _x000a__x000a_Best regards, _x000a__x000a_Trevor F._x000a_trevor.ferguson@revolutionprep.com_x000a_+15592748786"/>
    <n v="3"/>
  </r>
  <r>
    <n v="11017667"/>
    <d v="2026-04-04T00:00:00"/>
    <x v="133"/>
    <s v="Team De Groot"/>
    <n v="91379"/>
    <s v="Kamren Pierce"/>
    <s v="Dear Amy, _x000a__x000a_I hope you are having a great spring. Itâ€™s been great working with you and Kamren over the past couple of months. I wanted to touch base to share some of the progress weâ€™ve made so far and share my thoughts on the plan moving forward. _x000a__x000a_Kamren has been showing slow improvements in his areas of struggle. In our last few sessions, we realized that Kamren might be focusing too much on details rather than the overall main idea of passages. We've been working to correct this and to utilize the iCARE strategy to help refocus on what's important. At this point, Kamren can solve easy questions fairly weel, but he struggles with the medium and hard questions. We've been spending most of our session time practicing answering harder questions in each question type in the Reading section of the exam. Kamren has gained a good grasp over the math section of the exam and shows great understanding with each practice exam he takes. _x000a__x000a_Part of why I wanted to reach out is because I'm a bit concerned with the length of time between sessions. Though we spend much of our time practicing questions, we also spend a majority of session time reviewing strategies and techniques we've worked on previously. I understand that Kamren is extremely busy with volleyball and theater as well, but I worry that he might be losing some of the skills we are working on without continued long term practice. I do hope he was able to score his desired score goal on this last official exam, but if not, moving forward I'd like to try to find a consistent weekly schedule for us to meet and practice. The SAT has official exams in May and June, but they take a break over summer before coming back in the fall. _x000a__x000a_I recommend we meet at least once per week for 60-minute session in order to keep his skills fresh and accessible in his mind. I believe that two 60-minute session would be best but I understand that he is extremely busy. Is there a way for us to make this work? Please let me know your thoughts. _x000a__x000a_Kamren has about 5.5 hours in his account, but he will most likely need more if we need to continue working over the summer or until the end of the year. I'm including a link to purchase more hours below:  _x000a__x000a_â€¢ 24 Hours of Advanced Tutoring for Kamren Pierce with River Nunez_x000a_https://my.revolutionprep.com/s/dEyq99gYDw._x000a__x000a_Please let me know if you have any questions or if there are any adjustments you would like to make to our plan. Iâ€™m happy to schedule a time to talk by phone if that would be helpful. I look forward to supporting Kamren in his continued academic journey. _x000a__x000a_Best,_x000a__x000a_River N._x000a_river.nunez@revolutionprep.com_x000a_+14088020170"/>
    <n v="1"/>
  </r>
  <r>
    <n v="11017669"/>
    <d v="2026-04-04T00:00:00"/>
    <x v="92"/>
    <s v="Team St. Marie"/>
    <n v="79011"/>
    <s v="Gabe Rodriguez"/>
    <s v="Dear Valeria, _x000a_ _x000a_I hope you are having a great beginning of April. Itâ€™s been great working with you and Gabe over the past couple of months. I wanted to reach out with a quick overview of the program so far and where itâ€™s headed. _x000a__x000a_I have seen significant improvements in Gabe's ability to recall differences between mitosis and meiosis, understanding the importance of the amendments and their effect on the American people, and his ability to solve infinite series and sequence questions. They have shown consistent progress in recalling necessary details and interpreting questions, as evident in their confidence in understanding foundational documents, ability to recall topics that we have previously discusses, and the numerous practice questions that he has gotten correct. _x000a_ _x000a_Our current short-term goals for Gabe include reviewing material for his AP exams. The overall goal remains to achieve a 5 on his AP exams. Based on Gabe's progress, I recommend we continue to meet as scheduled until the AP Exams. This plan will best set them up for success and give us the needed time to focus on multiple choice strategies for AP Biology and AP US Government and on reviewing the free-response rubrics. _x000a__x000a_Please let me know if you have any questions or if there are any adjustments you would like to make to our plan. Iâ€™m happy to schedule a time to talk by phone if that would be helpful. I look forward to supporting Gabe in their continued academic journey. _x000a__x000a_Best regards, _x000a__x000a_Trevor F._x000a_trevor.ferguson@revolutionprep.com_x000a_+15592748786"/>
    <n v="2"/>
  </r>
  <r>
    <n v="11017679"/>
    <d v="2026-04-04T00:00:00"/>
    <x v="80"/>
    <s v="Team De Groot"/>
    <n v="97931"/>
    <s v="Maria Gianarikas"/>
    <s v="Hi Maria and Despina,_x000a__x000a_I just wanted to reach out regarding Maria's SAT study after reviewing her March SAT test. Congratulations in raising the Reading &amp;amp; Writing score 110 points from the October PSAT -- that's fantastic! Maria has made solid improvement in her use of strategies and techniques, particularly in the SAT Reading &amp;amp; Writing section. She has also shown measured control in working methodically and efficiently through the modules, prioritizing accuracy over speed to make sure that she capitalizes on all the points that make the best use of her overall time._x000a__x000a_Currently, Maria has six (6) hours remaining in her SAT tutoring package. While she's made good progress in her knowledge of the content and general strategies, there is certainly more work we can do in tackling Craft &amp;amp; Structure and Information &amp;amp; Ideas in the Reading section. There are also some key strategies in Math that I think could give Maria's score a boost so that she's able to show more balanced improvement across all sections of the exam. Maria has enough hours remaining in her account to carry us through the May exam. If she would like to continue studying for the June SAT test, she would likely need an additional 4 hours. _x000a__x000a_Please let me know if you have any questions. I hope you are enjoying a great weekend!_x000a__x000a_Best wishes,_x000a_Lisa_x000a__x000a_Lisa B._x000a_lisa.bartle@revolutionprep.com_x000a_+19282273668"/>
    <n v="1"/>
  </r>
  <r>
    <n v="11017721"/>
    <d v="2026-04-04T00:00:00"/>
    <x v="90"/>
    <s v="Team St. Marie"/>
    <n v="99025"/>
    <s v="Shamaa Nabeel"/>
    <s v="Dear Muhammad,_x000a__x000a_I hope you are having a great start to your spring. Itâ€™s been great working with you and Shamaa over the past couple of months! I wanted to touch base to share some of the progress weâ€™ve made so far, and to share my thoughts on the plan moving forward._x000a__x000a_I have seen significant improvements in Shamaa's handling of functions, which we've covered over our first few sessions. In particular, she has shown consistent progress in working with quadratic functions, which are a huge topic, and one that will be important for her to be comfortable with going into Algebra II. This has been reflected in her last session, where she was able to handle most factoring problems without much issue._x000a__x000a_Our current short-term goals for Shamaa include finishing factoring, and then moving on to applying quadratic functions to word problems. The overall goal remains to make sure she's prepared for Algebra II Honors. Based on Shamaa's progress, I recommend continuing with a pace of about one hour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Shamaa in her continued academic journey._x000a__x000a_Best regards,_x000a_John L._x000a_john.licitra@revolutionprep.com_x000a_+14144652710"/>
    <n v="3"/>
  </r>
  <r>
    <n v="11017724"/>
    <d v="2026-04-04T00:00:00"/>
    <x v="90"/>
    <s v="Team St. Marie"/>
    <n v="100406"/>
    <s v="Harshitha Jaikumar"/>
    <s v="Dear Ramya and Kannan,_x000a__x000a_I hope you are having a great start to your spring. Itâ€™s been great working with you and Harshitha over the past couple of months! I wanted to touch base to share some of the progress weâ€™ve made so far, and to share my thoughts on the plan moving forward._x000a__x000a_I have seen significant improvements in Harshitha's handling of probability distribution concepts, particularly where it comes to some of the established distributions that we cover in stats: normal, geometric, and binomial distributions. In particular, she has shown consistent progress in her familiarity with normal distributions, which are the most important one for AP Stats. I have also noticed that she seems to be taking our classes more seriously lately, which I am thankful for._x000a__x000a_Our current short-term goals for Harshitha include covering uniform and discrete probability distributions, then hypothesis tests and confidence intervals. The overall goal remains for her to do well in AP Stats. Based on her progress thus far, and how much we have left to cover, I would recommend continuing with at least two hours per week going up to the AP Test in early May.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Harshitha in her continued academic journey._x000a__x000a_Best regards,_x000a_John L._x000a_john.licitra@revolutionprep.com_x000a_+14144652710"/>
    <n v="4"/>
  </r>
  <r>
    <n v="11017733"/>
    <d v="2026-04-04T00:00:00"/>
    <x v="90"/>
    <s v="Team St. Marie"/>
    <n v="96673"/>
    <s v="Bryson McGrath"/>
    <s v="Dear Lindsay,_x000a__x000a_I hope you are having a great start to your spring. Itâ€™s been great working with you and Bryson over the past couple of months! I wanted to touch base to share some of the progress weâ€™ve made so far, and to share my thoughts on the plan moving forward._x000a__x000a_I have seen significant improvements in Bryson's grasp of precalc concepts such as function composition, multiplicity, and polynomials. In particular, she has shown consistent progress in her handling of trigonometry concepts, including solving triangles, working with the unit circle, and working in polar coordinates. Although she still struggles with some of the foundational concepts here, it's clear to me that she's been making significant progress in our lessons._x000a__x000a_Our current short-term goals for Bryson include covering rate of change, more ideas about polynomials, and potentially polynomial division. The overall goal remains for her to do well on the AP test, of course. Based on Bryson's progress, I recommend continuing with about two hours per week going up to the AP test in early May._x000a__x000a_Bryson appears to have most of the hours needed already in her account -- but all of them are left unscheduled. To ensure she's able to get consistent sessions in leading up to the end of the year, please make sure to book those ASAP. I would hate to end up in a situation where Bryson's classes don't fit into my schedule, and this season tends to be very busy!_x000a__x000a_Please let me know if you have any questions or if there are any adjustments you would like to make to our plan. Iâ€™m happy to schedule a time to talk by phone if that would be helpful. I look forward to supporting Bryson in her continued academic journey._x000a__x000a_Best regards,_x000a_John L._x000a_john.licitra@revolutionprep.com_x000a_+14144652710"/>
    <n v="4"/>
  </r>
  <r>
    <n v="11017741"/>
    <d v="2026-04-04T00:00:00"/>
    <x v="90"/>
    <s v="Team St. Marie"/>
    <n v="96877"/>
    <s v="Ivan Alexander Tan"/>
    <s v="Dear Sunny-Marie,_x000a__x000a_I hope you are having a great start to your spring. Itâ€™s been great working with you and Ivan over the past couple of months! I wanted to touch base to share some of the progress weâ€™ve made so far, and to share my thoughts on the plan moving forward._x000a__x000a_I have seen significant improvements in Ivan's handling of algebra concepts, including sequences and series, inverse functions, and hyperbola. In particular, he has shown consistent progress in working with conic sections (including hyperbola). This has been reflected in his most recent test, focusing on conic sections, where he scored a 95._x000a__x000a_Our current short-term goals for Ivan include covering more ideas with sequences and series. The overall goal remains for him to do well in Algebra II, of course. Based on Ivan's progress, I recommend continuing with a progress of about one hour per week, potentially doubling up before major tests._x000a__x000a_If you'd like to continue working together on achieving these goals, you can easily use this link to add the hours to see Ivan through the rest of the school year: https://my.revolutionprep.com/s/2VoHF2hYd1._x000a__x000a_Please let me know if you have any questions or if there are any adjustments you would like to make to our plan. Iâ€™m happy to schedule a time to talk by phone if that would be helpful. I look forward to supporting Ivan in his continued academic journey._x000a__x000a_Best regards,_x000a_John L._x000a_john.licitra@revolutionprep.com_x000a_+14144652710"/>
    <n v="5"/>
  </r>
  <r>
    <n v="11017744"/>
    <d v="2026-04-04T00:00:00"/>
    <x v="91"/>
    <s v="Team De Groot"/>
    <n v="97981"/>
    <s v="Lela Poe"/>
    <s v="Hi Jennifer, _x000a__x000a_I hope you are having a great spring! It has been great working with you and Lela over the past several months! I wanted to reach out with a quick overview of the program so far and where it's headed._x000a__x000a_Lela is progressing well with building a strong and well-rounded foundation in chemistry while developing structured problem-solving habits. Since we began working together, she has steadily improved across a wide range of topics. Early on, we focused on chemical nomenclature and polyatomic ions, where she learned how to correctly name compounds and construct formulasâ€”skills that continue to support her current work. We also spent time on electron configurations, where she strengthened her understanding of orbital notation and periodic trends, especially after missing some instruction in class._x000a__x000a_As we moved into January, Lela showed clear improvement in balancing chemical equations, including recognizing patterns in reactions and understanding the importance of conserving both mass and charge. She also developed a solid understanding of thermochemistry concepts, such as the difference between heat and temperature and how energy is transferred in chemical systems. In February, we built on this foundation with redox reactions, where she learned how to assign oxidation numbers and identify oxidation vs. reduction._x000a__x000a_Most recently, Lela has been working on acidâ€“base chemistry, and she is making strong progress. She understands the core idea of neutralization reactions (acid + base â†’ salt + water) and is becoming more comfortable identifying acids and bases using both Arrhenius and Bronstedâ€“Lowry definitions. She has also begun working through conjugate acidâ€“base pairs and is doing well recognizing how species differ by a hydrogen ion. In our latest sessions, she successfully practiced writing balanced molecular equations, complete ionic equations, and net ionic equations, including identifying and removing spectator ions to isolate the key chemical change._x000a__x000a_Lela will need to continue working on multi-step problem consistency and attention to detail, particularly when problems require several layers of reasoning. She is still developing confidence in tracking ion charges and correctly forming compounds, especially with polyatomic ions like sulfate, nitrate, and acetate. She will also benefit from continued practice balancing more complex equations, distinguishing between strong and weak acids, and translating between word descriptions and chemical equations._x000a__x000a_Overall, Lela has been engaged, thoughtful, and willing to work through challenging material. She asks good questions, reflects on mistakes, and is steadily building both her conceptual understanding and confidence in chemistry. With continued practice and reinforcement, she is in a strong position to keep improving and succeed in her chemistry course. _x000a__x000a_I would recommend that we increase our meeting frequency to once per week to ensure she stays current with her material. If you'd like to continue working together on achieving these goals at this frequency, you can easily use this link to add these hours to your account today: https://my.revolutionprep.com/s/G0VUUoIDkS._x000a__x000a_Feel free to reach out if you have any questions or requests, and if there is anything else I can do to help. You can always contact me directly by text message or e-mail and I'm happy to schedule a time to talk by phone if that would be helpful. I look forward to supporting Lela in her continued academic journey. We currently have our next session scheduled for April 19th, 2026 at 2pm EST/11am PST._x000a__x000a_I hope you are having a wonderful day!_x000a__x000a_Daniel E._x000a_daniel.esquivel-reynoso@revolutionprep.com_x000a_+18057085060"/>
    <n v="5"/>
  </r>
  <r>
    <n v="11017745"/>
    <d v="2026-04-04T00:00:00"/>
    <x v="142"/>
    <s v="Team Plamondon"/>
    <n v="101553"/>
    <s v="Lauralynn McDonald"/>
    <s v="Hi team Lauralynn,_x000a__x000a_  I hope you are doing well.  I wanted to recap conversations that we've had regarding Lauralynn's tutoring.  I know that she's barely keeping her head above water right now with school and cheer and everything, and is unable to enhance her progress that she's making in tutoring with homework.  We are, however, seeing increases in her confidence - I can tell Lauralynn is someone who genuinely wants to do well, which I admire!_x000a__x000a_  After speaking, our new plan of action is to switch to once a week to continue confidence building until the end of cheer season, hoping that will open up more time for her to do her SAT homework.  Then, when the season is over, move back to two sessions a week with an emphasis on homework.  _x000a_  _x000a_  Have you been able to look at her schedule to determine when you want to schedule her?  Please let me know how I can accommodate - I am truly enjoying working with you, Lauralynn!_x000a__x000a_Sincerely,_x000a__x000a_Mary F._x000a_mary.felix@revolutionprep.com_x000a_+13853759484"/>
    <n v="3"/>
  </r>
  <r>
    <n v="11017752"/>
    <d v="2026-04-04T00:00:00"/>
    <x v="90"/>
    <s v="Team St. Marie"/>
    <n v="80144"/>
    <s v="Alexander McBride"/>
    <s v="Dear Andrew,_x000a__x000a_I hope you are having a great start to your spring. Itâ€™s been great working with you and Alexander over the past couple of months! I wanted to touch base to share some of the progress weâ€™ve made so far, and to share my thoughts on the plan moving forward._x000a__x000a_I have seen significant improvements in Alexander's familiarity with AP CS Principles topics, such a binary, as well as the extensive vocab list for the course. In particular, he has shown consistent progress in his understanding of internet communication protocols and time complexity. That being said, he showed up late to our last session, and in general, it seems like he either isn't taking notes or isn't reviewing them after our sessions. I do think our sessions have been effective for him, but since CS Principles is such a vocab-heavy class, it will be important for him to build on that with his own review. _x000a__x000a_Our current short-term goals for Alexander include making sure he's comfortable with all the networking protocols that the class covers. The overall goal remains for him to do well on the AP Test, of course. Based on Alexander's progress, I recommend continuing with a pace of about one hour per week._x000a__x000a_Please let me know if you have any questions or if there are any adjustments you would like to make to our plan. Iâ€™m happy to schedule a time to talk by phone if that would be helpful. I look forward to supporting Alexander in his continued academic journey._x000a__x000a_Best regards,_x000a_John L._x000a_john.licitra@revolutionprep.com_x000a_+14144652710"/>
    <n v="3"/>
  </r>
  <r>
    <n v="11017785"/>
    <d v="2026-04-04T00:00:00"/>
    <x v="143"/>
    <s v="Team De Groot"/>
    <n v="93322"/>
    <s v="Alexis Peaker"/>
    <s v="Dear Tamika,_x000a__x000a_I hope that you're having a wonderful start to your spring! It's really been awesome to work with both you and Alexis over the past months. As we close in on the April SAT date, I thought it would be a good time to recap our last few months of tutoring, to consider our progress and how we plan to move forward._x000a__x000a_Alexis and I spent the winter with a focus on the Math section of the test. I enjoyed watching her progress in strategies like Backsolving, and making good use of Desmos for various types of problems. Since then, we've switched back to the English section, especially with a focus on Reading. We've covered Command of Evidence sections and gotten started with Central Ideas &amp;amp; Details, and will be covering Structure &amp;amp; Purpose and Inferences in our next sessions._x000a__x000a_Alexis's hard work has paid off in a nice increase in her practice test scores, from the 800 range to the upper 900s. That said, her goal score of 1400 is quite lofty, and remains an imposing challenge to reach. I hope that we are all preparing for the April test to be a milestone in Alexis's preparation, rather than the final result. I do believe that Alexis is capable of continued growth in all the areas of the SAT, and especially that having a summer break to study as we target a fall test date would be invaluable._x000a__x000a_To pursue these goals, I recommend a velocity of two one-hour sessions a week, perhaps with an increase to three sessions once school is out. As you know, if you'd like to schedule this time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m always excited to see Alexis on my schedule, and I'm really looking forward to seeing her continue to grow in her understanding._x000a__x000a_Looking starward,_x000a_Skye Silmenna_x000a_skye.silmenna@revolutionprep.com_x000a_+14019030809"/>
    <n v="5"/>
  </r>
  <r>
    <n v="11017800"/>
    <d v="2026-04-04T00:00:00"/>
    <x v="144"/>
    <s v="Team Cross"/>
    <n v="98246"/>
    <s v="Molly Carr"/>
    <s v="Dear Shannon,_x000a__x000a_I hope you had a great weekend! It has been wonderful working with Molly over the past two months, and since she recently completed her SAT, I wanted to share a brief update on the progress weâ€™ve been making._x000a__x000a_Over the past two months, Molly and I have focused primarily on strengthening her SAT Math skills. In particular, weâ€™ve spent a lot of time reviewing foundational Algebra 1 and Algebra 2 concepts that had become a bit rusty. As we revisited these topics and practiced applying them to SAT-style questions, Molly has been building stronger problem-solving habits and becoming more comfortable breaking down multi-step problems._x000a__x000a_Molly already has a strong baseline in SAT Reading and Writing. On her most recent practice test, she scored a 720 out of 800, so our main focus has been on raising her Math score. The good news is that Molly has been performing well enough on the first Math module to be placed into the harder second module, which gives her the opportunity to maximize her score potential. Our next step is to continue strengthening her approach to these more advanced questions, which I believe she is very capable of improving on with consistent practice._x000a__x000a_Our goal for the next SAT attempt is to help Molly break into the 600s in Math. With her Reading and Writing score already performing in the 700s, this would put her in a strong position to break into the 1300s overall. Moving forward, we will continue reinforcing the concepts and strategies we have been working on, while helping her apply them more consistently and confidently across different question types._x000a__x000a_Please feel free to reach out if you have any questions or if you would like to adjust anything in our plan. I would also be happy to connect by phone anytime if that would be helpful. I look forward to continuing to support Molly in reaching her SAT goals._x000a__x000a_Warmly,_x000a_Elain N._x000a_elain.ng@revolutionprep.com_x000a_+13474696564"/>
    <n v="1"/>
  </r>
  <r>
    <n v="11017826"/>
    <d v="2026-04-05T00:00:00"/>
    <x v="111"/>
    <s v="Team Plamondon"/>
    <n v="90235"/>
    <s v="Shlok Jena"/>
    <s v="Hi Shlok and Sid,_x000a__x000a_Welcome back! Iâ€™m looking forward to working with Shlok over the coming weeks. He is a very good student. This week, Shlok practiced setting up and using the formulas for polar functions so that we could solve for area, speed, velocity, and tangent lines. He did an excellent job, overall. _x000a__x000a_Weâ€™ll probably want to take some practice tests with error correctios as we get close to the AP test. His teacher will likely assign similar assessments. Weâ€™ll likely use those as our measuring stick to gauge progress and readiness._x000a__x000a_Best,_x000a_Zachary Doenges | Professional Tutor | Revolution Prep_x000a_Text: (260)-602-0346_x000a_Email: zach.doenges@revolutionprep.com | Website: www.revolutionprep.com_x000a_Better Grades. Higher Scores. Lower Stress. Revolution Prep."/>
    <n v="1"/>
  </r>
  <r>
    <n v="11017894"/>
    <d v="2026-04-05T00:00:00"/>
    <x v="11"/>
    <s v="Team Cross"/>
    <n v="101407"/>
    <s v="David Oberst"/>
    <s v="Dear Jackie,_x000a__x000a_I hope you are having a great Easter! Itâ€™s been great working with you and David over the past couple of months. I wanted to reach out with a quick overview of the program so far and where itâ€™s headed._x000a__x000a_I have seen significant improvements in David's application of the iCARE, MAPS, and TRAP strategies. He has shown consistent progress in effectively annotating and analyzing questions in the math and writing sections as evident in his practice test scores increasing from a 1310 to 1360, confidence, and in session focus._x000a__x000a_Based on Davidâ€™s goals, I recommend adding an additional 60 minutes per week for a total of two sessions per week until the May test. We will use one class each week to focus on the math section, and the other class to work on the Reading and Writing section, increasing his ability to apply strategies to both sections._x000a__x000a_Please let me know if you have any questions or if there are any adjustments you would like to make to our plan. Iâ€™m happy to schedule a time to talk by phone if that would be helpful. I look forward to supporting David in his continued academic journey._x000a__x000a_Best regards,_x000a__x000a_Brittany D._x000a_brittany.drew@revolutionprep.com_x000a_+16037189623"/>
    <n v="4"/>
  </r>
  <r>
    <n v="11017910"/>
    <d v="2026-04-05T00:00:00"/>
    <x v="11"/>
    <s v="Team Cross"/>
    <n v="101357"/>
    <s v="Landon Hastedt"/>
    <s v="Dear Ashley,_x000a__x000a_Itâ€™s been great working with you and Landon over the past couple of months. As we prepare for Landon's upcoming official ACT, I wanted to share what weâ€™ve been working on so far and what to expect._x000a__x000a_Landon and I have reviewed application of iCARE, TRAP, and MAPS strategies. His growth in effectively annotating passages and eliminating incorrect answers with rationale is clear from his increased practice test scores from a 16 to a 23, confidence, and homework completion. I applaud his consistent effort in class to be present with each question and apply the specific strategy we are focusing on._x000a__x000a_While a specific score isnâ€™t guaranteed, Landon has been diligent in working toward his goal of achieving a 28. Specifically, Landonâ€™s reviewing sentence structure, focusing on slowing down when answering questions, and increasing application of equations. It's important to consider the impact of the test zone on Landon's performance. Ensuring a good night's sleep throughout the week leading up to the test is crucial, as just the night before isn't enough. We have also discussed strategies to manage test anxiety, which can impact scores._x000a__x000a_I am looking forward to continuing to work with Landon after the test so that we can work towards further improvements on the ACT. I recommend continuing two to three one hour sessions per week until his next ACT in order to help him achieve his goals. During our upcoming sessions, I plan to continue working on applying grammar rules and using Desmos for the math section._x000a__x000a_I suggest adding the below to your account to ensure we stay on track:_x000a__x000a_https://my.revolutionprep.com/s/VdmXknJ7JI._x000a__x000a_Please let me know if you have any questions or if there are any adjustments you would like to make to our plan. Iâ€™m also able to schedule a time to talk by phone if that would be helpful. I am happy to support Landon in his continued academic journey._x000a__x000a_Best regards,_x000a__x000a_Brittany D._x000a_brittany.drew@revolutionprep.com_x000a_+16037189623"/>
    <n v="5"/>
  </r>
  <r>
    <n v="11017912"/>
    <d v="2026-04-05T00:00:00"/>
    <x v="37"/>
    <s v="Team Plamondon"/>
    <n v="100816"/>
    <s v="Michael Beltran"/>
    <s v="Dear Diana,_x000a__x000a_I hope you are having a great spring. Itâ€™s been great working with you and Michael over the past couple of months. I wanted to reach out with a quick overview of the program so far and where itâ€™s headed._x000a__x000a_I have seen significant improvements in Michael's ability to fix his punctuation errors in sentences, expand his thoughts when given question prompts, and video/article analysis.  He has shown consistent progress in grammar and explaining his thinking as evident in his confidence and tenacity when completing our session objectives. _x000a__x000a_Based on Michael' goals, I recommend adding an additional 60 minutes per week for a total of two one hour sessions until the end of the school year. We will use one class to focus on revising the journals, and the other class to work on spelling and grammar, increasing his ability to apply those writing strategies to his journal entries._x000a__x000a_Our current short-term goals for Michael include essay prep and journal revision. The overall goal remains to improve writing, reading, and spelling skills to be more on par with his grade level. Based on Michael's progress, as mentioned before I recommend two sessions weekly. This plan will best set him up for success and give us the needed time to focus on spelling, sentence and paragraph structure, and other writing techniqu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Michael in his continued academic journey._x000a__x000a_Best regards,_x000a__x000a_Syrae J._x000a_syrae.jennings@revolutionprep.com_x000a_+14435008367"/>
    <n v="5"/>
  </r>
  <r>
    <n v="11017914"/>
    <d v="2026-04-05T00:00:00"/>
    <x v="11"/>
    <s v="Team Cross"/>
    <n v="101415"/>
    <s v="Andrew Shepard"/>
    <s v="Dear Heather,_x000a__x000a_Itâ€™s been great working with you and Andrew over the past couple of months. As we prepare for Andrew's upcoming official ACT, I wanted to share what weâ€™ve been working on so far and what to expect._x000a__x000a_Andrew and I have reviewed application of the iCARE, TRAP, and MAPS strategies. His growth in being able to eliminate incorrect answers with rationale and analyze passages effectively is clear from his increased practice test scores from a 34 to a 35 in the science section, confidence, and homework completion. I applaud his consistent effort in class to be present with each question and apply the specific strategy we are focusing on._x000a__x000a_While a specific score isnâ€™t guaranteed, Andrew has been diligent in working toward his goal of achieving a 33 on the ACT. Specifically, Andrewâ€™s reviewing sentence structure, focusing on slowing down when answering questions, and identifying what the question is asking. It's important to consider the impact of the test zone on Andrew's performance. Ensuring a good night's sleep throughout the week leading up to the test is crucial, as just the night before isn't enough. _x000a__x000a_I am looking forward to hearing how Andrew performs on this test. Looking ahead, I recommend continuing with one 60 minute session per week and potentially adding another test date. This would give us an opportunity to continue working on analyzing sentence structure, determining the correct order to answers questions in, and applying to Desmos to math questions._x000a__x000a_If you'd like to continue working together on achieving these goals, you can easily use this link to add the hours to your account today: _x000a__x000a_https://my.revolutionprep.com/s/vEmWCfCsQp._x000a__x000a_Please let me know if you have any questions or if there are any adjustments you would like to make to our plan. Iâ€™m also able to schedule a time to talk by phone if that would be helpful. I am happy to support Andrew in his continued academic journey._x000a__x000a_Best regards,_x000a__x000a_Brittany D._x000a_brittany.drew@revolutionprep.com_x000a_+16037189623"/>
    <n v="5"/>
  </r>
  <r>
    <n v="11017917"/>
    <d v="2026-04-05T00:00:00"/>
    <x v="11"/>
    <s v="Team Cross"/>
    <n v="98447"/>
    <s v="Eden Cohen"/>
    <s v="Dear Vered,_x000a__x000a_I hope you are having a great Easter! Itâ€™s been great working with you and Eden over the past couple of months. I wanted to reach out with a quick overview of the program so far and where itâ€™s headed._x000a__x000a_I have seen significant improvements in Eden's solving systems of equations. She has shown consistent progress in identifying the best method to use for systems of equations, isolating variables, and graphing, as evident in her increased test scores, confidence, homework completion, and overall enthusiasm for learning._x000a__x000a_Since Eden is achieving her goals, I recommend we continue with our one 60 minute class per week through the school year. We will continue to review the most current concepts from class to stay ahead of the fast pace of the course._x000a__x000a_Please let me know if you have any questions or if there are any adjustments you would like to make to our plan. Iâ€™m happy to schedule a time to talk by phone if that would be helpful. I look forward to supporting Eden in her continued academic journey._x000a__x000a_Best regards,_x000a__x000a_Brittany D._x000a_brittany.drew@revolutionprep.com_x000a_+16037189623"/>
    <n v="4"/>
  </r>
  <r>
    <n v="11017923"/>
    <d v="2026-04-05T00:00:00"/>
    <x v="11"/>
    <s v="Team Cross"/>
    <n v="100949"/>
    <s v="Zach Iannone"/>
    <s v="Dear Lynn,_x000a__x000a_I hope you are having a great Easter! Itâ€™s been great working with you and Zach over the past couple of months. I wanted to reach out with a quick overview of the program so far and where itâ€™s headed._x000a__x000a_I have seen significant improvements in Zach's graphing and solving trigonometric functions. He has shown consistent progress in finding domain and range and formulating equations with trigonometric functions, as evident in his test scores, confidence, and homework completion._x000a__x000a_Since Zach is achieving his goals, I recommend we continue with our one 60 minute class per week through the school year as well as potentially adding an additional session per week as we approach finals. We will continue to review the most current concepts from class to stay ahead of the fast pace of the course and help him ace his final exam!_x000a__x000a_Please let me know if you have any questions or if there are any adjustments you would like to make to our plan. Iâ€™m happy to schedule a time to talk by phone if that would be helpful. I look forward to supporting Zach in his continued academic journey._x000a__x000a_Best regards,_x000a__x000a_Brittany D._x000a_brittany.drew@revolutionprep.com_x000a_+16037189623"/>
    <n v="4"/>
  </r>
  <r>
    <n v="11017934"/>
    <d v="2026-04-05T00:00:00"/>
    <x v="37"/>
    <s v="Team Plamondon"/>
    <n v="94100"/>
    <s v="Francis Borodin"/>
    <s v="Dear Delaina,_x000a__x000a_I hope you are having a great spring. Itâ€™s been great working with you and Francis over the past couple of months. I wanted to reach out with a quick overview of the program so far and where itâ€™s headed (practice problems are attached)._x000a__x000a_I have seen significant improvements in Francis's partial division, multiplication, and her ability to use those operations to convert measurements. She has shown consistent progress in understanding numbers and their place values, as evident in her homework (when assigned) and objective completion._x000a_ _x000a_Since Francis is achieving her goals, I recommend we continue with our one 60 minute class per week through the school year. We will continue to review the most current concepts from class to stay ahead of the fast pace of the course._x000a__x000a_Our current short-term goals for Francis include test and quiz preparation and homework/assignment completion. The overall goal remains maintaining a high math grade, understanding classroom topics, and strengthening math understanding. Based on Francis's progress, as mentioned before, we can keep our session frequency and length. This plan seems optimal to keep her on the path to succes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Francis in her continued academic journey._x000a__x000a_Attached is a pdf with challenging partial quotient division problems to help Francis prepare for her test. The answer key is on the second page!_x000a__x000a_Best regards,_x000a_Syrae J._x000a_syrae.jennings@revolutionprep.com_x000a_+14435008367"/>
    <n v="5"/>
  </r>
  <r>
    <n v="11017996"/>
    <d v="2026-04-05T00:00:00"/>
    <x v="11"/>
    <s v="Team Cross"/>
    <n v="101875"/>
    <s v="Wyatt Petrie"/>
    <s v="Dear Adam,_x000a__x000a_I hope you are having a great Easter! Itâ€™s been great working with you and Wyatt over the past couple of months. I wanted to reach out with a quick overview of the program so far and where itâ€™s headed._x000a__x000a_I have seen significant improvements in Wyatt's finding area and perimeter of shapes, comparing similar triangles, and setting up and solving word problems. He has shown consistent progress in breaking down word problems and comparing similar triangles, as evident in his geometry grades and focus in sessions._x000a__x000a_Since Wyatt is achieving his goals, I recommend we continue with our one 60 minute class per week through the school year. We will continue to review the most current concepts from class to stay ahead of the fast pace of the course._x000a__x000a_Please let me know if you have any questions or if there are any adjustments you would like to make to our plan. Iâ€™m happy to schedule a time to talk by phone if that would be helpful. I look forward to supporting Wyatt in his continued academic journey._x000a__x000a_Best regards,_x000a__x000a_Brittany D._x000a_brittany.drew@revolutionprep.com_x000a_+16037189623"/>
    <n v="4"/>
  </r>
  <r>
    <n v="11018000"/>
    <d v="2026-04-05T00:00:00"/>
    <x v="11"/>
    <s v="Team Cross"/>
    <n v="100963"/>
    <s v="Sarah Lamphere"/>
    <s v="Dear Michelle,_x000a__x000a_Itâ€™s been great working with you and Sarah over the past couple of months. As we prepare for Sarah's upcoming official ACT test, I wanted to share what weâ€™ve been working on so far and what to expect._x000a__x000a_Sarah and I have reviewed application of TRAP and MAPS strategies. Her growth in finding the best approach to math problems is clear from her confidence, improved timing on the math section, and homework completion. I applaud her consistent effort in class to be present with each question and apply the specific strategy we are focusing on._x000a__x000a_While a specific score isnâ€™t guaranteed, Sarah has been diligent in working toward her goal of achieving a 28 on the ACT. Specifically, Sarah's reviewing sentence structure, focusing on slowing down when answering questions, and increasing application of equations. It's important to consider the impact of the test zone on Sarah's performance. Ensuring a good night's sleep throughout the week leading up to the test is crucial, as just the night before isn't enough. We have also discussed strategies to manage test anxiety, which can impact scores._x000a__x000a_I am looking forward to hearing how Sarah performs on this test. Looking ahead, I recommend continuing with one or two 60 minute sessions per week and adding a second test date. This would give us an opportunity to continue working on using the MAPS strategy to find the best and fastest approach to answer math questions._x000a__x000a__x000a_If you'd like to continue working together on achieving these goals, you can easily use this link to add the hours to your account today: _x000a__x000a_https://my.revolutionprep.com/s/qqTktJ4YNT._x000a__x000a_Please let me know if you have any questions or if there are any adjustments you would like to make to our plan. Iâ€™m also able to schedule a time to talk by phone if that would be helpful. I am happy to support Sarah in her continued academic journey._x000a__x000a_Best regards,_x000a__x000a_Brittany D._x000a_brittany.drew@revolutionprep.com_x000a_+16037189623"/>
    <n v="5"/>
  </r>
  <r>
    <n v="11018046"/>
    <d v="2026-04-05T00:00:00"/>
    <x v="37"/>
    <s v="Team Plamondon"/>
    <n v="100727"/>
    <s v="Zion Gardner"/>
    <s v="Dear Tammie,_x000a__x000a_I hope you are having a great spring. Itâ€™s been great working with you and Zion over the past couple of months. I wanted to reach out with a quick overview of the program so far and where itâ€™s headed._x000a__x000a_I have seen significant improvements in Zion's ability to solve one-step and multi-step algebraic expressions as well as being able to explain his reasoning. He has shown consistent progress in using PEMDAS for algebraic expressions and applying his skills to word problems as evident in his willingness for challenging problems and completing our session objectives. _x000a__x000a_Based on Zion' goals, I recommend adding an additional 60 minutes per week for a total of two one hour sessions until the end of the school year. We will use one class each week to focus on the math topics that he is currently working with in school, and the other class to work on showing work and all steps needed to solve a problem, increasing their ability to grasp any math/pre-algebra concepts. _x000a__x000a_Our current short-term goals for Zion include completing homework and understanding daily class topics. The overall goal remains improving his overall math grade and learning more math concepts. Based on Zion's progress, as mentioned before, I recommend two sessions weekly. Currently, with sessions spread out bi-weekly and a few missed sessions it makes it harder for Zion to achieve his goals. This plan will best set him up for success and give us the needed time to focus on how Zion can explain and show his work, which is essential when solving math problem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Zion in his continued academic journey._x000a__x000a_Best regards,_x000a__x000a_Syrae J._x000a_syrae.jennings@revolutionprep.com_x000a_+14435008367"/>
    <n v="5"/>
  </r>
  <r>
    <n v="11018050"/>
    <d v="2026-04-05T00:00:00"/>
    <x v="38"/>
    <s v="Team Haase-Alvey"/>
    <n v="103004"/>
    <s v="Blake Repko"/>
    <s v="Dear Becky,_x000a__x000a_I hope you are having a great week! I wanted to share a quick progress update as we head into Blakeâ€™s upcoming ACT exam next week._x000a__x000a_It has been a pleasure working with Blake these past few weeks. He is a fantastic student. In just four sessions, we have worked hard to cover as many key areas as possible, focusing primarily on Math strategies and high-impact topics. We have gone over the MAPS strategy, geometry word problems, systems of equations, and proportional reasoning. On his most recent practice test, Blake scored an impressive 30 overall, with particularly strong performance in English, Reading, and Science. Math came in at a 22, which is a solid starting point and clearly the area we have been targeting for improvement._x000a__x000a_What I have noticed is that once Blake identifies how to approach a problem, he applies the math very well. The main area of focus is building confidence in that initial stepâ€”recognizing the question type and creating a clear plan. This is where continued practice with the MAPS strategy will make a big difference. I have shared additional practice material for this week, and I encourage him to work through problems step by step and use the error log to reflect on any mistakes._x000a__x000a_Looking ahead, if Blake is considering a second test date, I would strongly recommend continuing practice right away and possibly increasing to two sessions per week. We have made great progress in a short time, but there are still additional topics we could cover that would help boost his Math score further._x000a__x000a_Overall, Blake is in a great position going into this exam. With his strong foundation and a bit more consistent practice on his end, I am confident he will continue to improve._x000a__x000a_Best of luck to Blake on his exam. I know he will do great!_x000a__x000a_Best regards,_x000a__x000a_Jennifer H._x000a_jennifer.hernandez@revolutionprep.com_x000a_+19092362317"/>
    <n v="3"/>
  </r>
  <r>
    <n v="11018054"/>
    <d v="2026-04-05T00:00:00"/>
    <x v="42"/>
    <s v="Team St. Marie"/>
    <n v="83597"/>
    <s v="Luke Lumsden"/>
    <s v="Here's a little catch up email - mom and dad and I will chat on Tue/Thurs this week. Luke has mostly an attendance issue. He was sick, or traveling, often._x000a_I just keep reminding Mom how well things could work if he attended more regularly. The concern he feels (specifically about English) can be corrected with more practice. Dad emailed to discuss ACT as a possibility... I'm willing to let him take anything that he feels might work for him._x000a__x000a_(email trail)_x000a_Hello!_x000a__x000a_Absolutely! I have the most flexibility on Tuesday and Thursday this week. Is there a time that works best for you all? I can also open some time on Friday morning EST._x000a__x000a_I would be happy to share more about how both exams have evolved to their new digital format and the advantages for students in each. The ACT is much less &quot;predictable&quot; than the SAT. The strategies we've learned thus far will still translate on both. We would need to chat more about whether Luke would take the (now) optional Science section. I would also recommend a cursory look into any specific school preferences._x000a__x000a_Please let me know a time that works best on either Tuesday or Thursday, and we'll go from there. I look forward to catching up! Thanks! Ash_x000a_From: Robin Lumsden _x000a_Sent: Sunday, April 5, 2026 1:44 PM_x000a_To: Ashley Scorsone _x000a_Cc: Lucas Lumsden ; Friederike Broschek-Lumsden _x000a_Subject: Lucas Lumsden SAT vs ACT_x000a_ _x000a_Dear Ashley,_x000a__x000a_ _x000a__x000a_We were wondering if we could have an early online meeting to briefly discuss the potential advantages of the ACT over the SAT as friends of Lucas (with ADHD and having struggled with the length of the SAT have outperformed on the ACT)._x000a__x000a_ _x000a__x000a_We are fairly flexible and would adjust to your timeline._x000a__x000a_ _x000a__x000a_Best Robin_x000a__x000a_ _x000a__x000a_Dr. Robin L. Lumsden MBA (Stanford) LLM (Berkeley)_x000a_Admitted to the Bar in Austria, New York &amp;amp; Washington D.C._x000a_Honorary Consul_x000a__x000a_ _x000a__x000a_LUMSDEN_x000a_AND PARTNERS_x000a_ATTORNEYS AT LAW_x000a_VIENNA AND NEW YORK_x000a__x000a_ _x000a__x000a_Ungargasse 59-61 Top 3.01_x000a_A-1030 Vienna_x000a_Tel: +43/1/5811711_x000a__x000a_Mobile USA: +12023840333_x000a__x000a_Mobile Austria: +436507624658_x000a_e-mail: robin@lumsden.at_x000a__x000a_www.lumsden.at"/>
    <n v="1"/>
  </r>
  <r>
    <n v="11018056"/>
    <d v="2026-04-05T00:00:00"/>
    <x v="42"/>
    <s v="Team St. Marie"/>
    <n v="89161"/>
    <s v="Ava Maloney"/>
    <s v="Hello!!_x000a__x000a_I hope everyone is enjoying the holiday with family. I wanted to send a catch-up email to include David, our new advisor. _x000a__x000a_I was thrilled Ava got her approvals for the extended time. We want a healthy check-up on how the extra time will improve her focus and scoring. We touched base about the expectations of perfection in those rule-based topics (standard English and expression of ideas). We also expect no trouble with any of the 3 primary equation types, which should mean a strong hold in Advanced Math and Algebra. _x000a__x000a_Ava is an absolute pro at elimination. She also knows there may be many nuances to the differences between the final two answer choices. I still want to encourage her to lean into the individual steps with more fluid and consistent motion. Our time gets eaten up not so much in the reading but sometimes in the processing in between. The extended time certainly will allow more space for thought. We want to make sure we have the necessary endurance to match. _x000a__x000a_Our big ask right now is an updated, extended time, practice exam. Then, we can clearly map our few more weeks until the next test day!_x000a__x000a_Have a great Easter holiday! Thanks! Ash"/>
    <n v="1"/>
  </r>
  <r>
    <n v="11018060"/>
    <d v="2026-04-05T00:00:00"/>
    <x v="42"/>
    <s v="Team St. Marie"/>
    <n v="101146"/>
    <s v="Dima Datsenko"/>
    <s v="Hello, _x000a__x000a_I hope everyone is enjoying the holiday weekend! Dima is making continuous progress. We check in each week with his school assignments, tests, or homework. Then we get to work on building his vocabulary in math and often practice using a mix of Algebra I and (introductory) Algebra II material. We sneak into the harder version to build foundational understanding. Seeing how the math works and how it connects to other concepts supports students' long-term retention. The strong Algebra base we've built will help when summer Geometry rolls around. He doesn't have a single fear of variables or complex exponents!_x000a__x000a_Dima is an excellent student and remains engaged throughout our sessions. He is getting better at using the vocabulary as he practices. He earned a 100 on a quiz last week- and was very pleased! At first, he thought the exam was wrong because it was so easy for him. I look forward to hearing more stories like this._x000a__x000a_Onward and upward! We're off on Tuesday, meeting again on Wednesday. We will continue at our current pace throughout the year._x000a__x000a_Have a great weekend! _x000a__x000a__x000a_Ashley S._x000a_ashley.scorsone@revolutionprep.com_x000a_+19543031288"/>
    <n v="1"/>
  </r>
  <r>
    <n v="11018074"/>
    <d v="2026-04-05T00:00:00"/>
    <x v="42"/>
    <s v="Team St. Marie"/>
    <n v="101241"/>
    <s v="Evan Clark"/>
    <s v="An update for you. I'm working on talking mom into letting Evan continue. With where he wants to score, we have to meet and practice more often. He felt like he only missed one or two on the exam, but our sessions could look more like 4-5. My recommendation just prior to test day was to see him twice, focusing on each topic separately. I've reiterated this here and plan to again on the phone:_x000a_------ _x000a_here's email copy_x000a__x000a__x000a_Hello!_x000a__x000a_Thank you for this email. Do you have some time to chat on Monday or Tuesday this week? We can get into greater detail about scoring over the phone. The hours from the article are vague. However, more practice increases confidence, which can, in turn, increase potential score. Evan could certainly use continued practice in both Reading and Math. The best scenario is that we get to do 1 hour each vs. trying to cover it all at once. _x000a__x000a_Having worked with Evan, I feel he has 1500+ potential. I find that he engages well with his strategy and benefits from the structured practice of identifying question types and recognizing the exam's manipulations. There is some room for improvement in completing the homework in its entirety. There are a few chapters still in the folder he can work from. We only move documents to our &quot;complete&quot; file once they are fully completed. _x000a__x000a_Getting to the 1500 takes a bit of work. A &quot;well-balanced&quot; 1450 means the student missed no more than 2 questions per module, including the second, harder modules. To get over the 1500, students must focus on getting a perfect in the first module. The new digital scoring doesn't leave much room for small mistakes. However, the exam is quite predictable. With practice, Evan can grow his confidence in the &quot;second pass.&quot; It is an important step in checking work before submission. I'd also encourage more scheduled practice exams to build the necessary endurance for the full exam._x000a__x000a_Also, I would certainly encourage taking the June exam. Real full-length exams are the best type of practice. _x000a_I have time on Monday or Tuesday if you do. Give me a call- 954-303-1288 and we can further discuss my recommendation._x000a__x000a_Thanks! Ash_x000a_From: beatrice szeto _x000a_Sent: Friday, April 3, 2026 10:56 PM_x000a_To: Ashley Scorsone _x000a_Cc: Evan Clark _x000a_Subject: Re: Parent update for Evan's tutoring_x000a_ _x000a__x000a_î„“_x000a__x000a_î„“_x000a_You don't often get email from bszeto2001@gmail.com. Learn why this is important_x000a_Hi Ashley, just wanted to update you that Evan got his march 11 sat scores back, and they were _x000a__x000a_Total score 1480_x000a_Math 730_x000a_English 750_x000a__x000a_It is a good score but not different than his practice sat test score and although it is a high score technically, we were both disappointed it was not 1500+, esp as Evan said he felt confident he did well.  So we are planning to take the sat again in the summer (either June 6 or August ), and if necessary, again in the fall esp if itâ€™s offered at his home school in October, in time for November/december college applications.  _x000a_What are your suggestions?  Should Evan resume private tutoring to focus on both math and English?  He sometimes does better on math and sometimes better on English, and it switches.  Due to his adhd, he also probably makes inattentive careless errors, Iâ€™d guess.  _x000a_Iâ€™m guessing that if he wants to increase his score by 20-30 points heâ€™ll need about 20hours of study/incl self study, and if he wants to increase his score by 50-100 points, heâ€™d need 40hours of study/self study.  I read those vague numbers somewhere in an article.  But bottom line, to get above 1500,  heâ€™d need to work on it with considerable effort.  What are your thoughts?  Having worked with evsn, what do you think his score potential is?  Was he doing his assigned homework when he worked with you?  He doesnâ€™t always have the best self discipline on his own.  _x000a_Do you think he should retake the sat sooner like early June (June 6) so he has more time to retake if he needs?_x000a_Sent from my iPhone_x000a__x000a_On Mar 15, 2026, at 1:44â€¯AM, beatrice szeto  wrote:_x000a__x000a_ï»¿Thank you!  Evan said he felt overall quite good about the test he took, that he has at least one math we ration he knew he got wrong, and maybe 2 English questions he was not sure.  Hopefully he will_x000a_Get his scores back soon so we can prepare for his next sat testing if he needs it.  We will update you on the result snd get your advice whether he should take it again.  _x000a_Beatrice_x000a_Sent from my iPhone_x000a__x000a__x000a_Ashley S._x000a_ashley.scorsone@revolutionprep.com_x000a_+19543031288"/>
    <n v="1"/>
  </r>
  <r>
    <n v="11018087"/>
    <d v="2026-04-05T00:00:00"/>
    <x v="145"/>
    <s v="Team Plamondon"/>
    <n v="87370"/>
    <s v="Logan Tanaka"/>
    <s v="Dear Kenny, _x000a__x000a_I wanted to share an update on Loganâ€™s progress and next steps in our work together._x000a__x000a_Logan has been doing a great job continuing to build his reading and writing skills, and weâ€™ve recently started incorporating more complex books into his reading. This is an exciting step forward and will help strengthen both his comprehension and vocabulary as he engages with richer texts._x000a__x000a_In writing, we are continuing to focus on helping Logan expand and lengthen his responses. One strategy we are using is working with mentor texts, which allows him to see strong examples of writing and model his own work after them. This will help him develop more detailed ideas, stronger structure, and greater confidence in his writing._x000a__x000a_As discussed in session, I recommend books such as Eragon, Dragon Rider, and Gregor the Overlander, as these are similar to Wings of fire and series. Eragon might be a little long for Logan, but very good. _x000a__x000a_At this time, I recommend continuing with our current consistency, as Logan is making steady progress with this schedule. Looking ahead to next year, I would suggest transitioning to 60-minute sessions instead of 30-minute sessions. This will allow us to go deeper into both reading and writing work as the material becomes more advanced._x000a__x000a_Overall, Logan is continuing to grow as a reader and writer, and Iâ€™m excited to keep building on this progress. Please let me know if you have any questions or would like to discuss next steps further._x000a__x000a_Best regards,_x000a__x000a_Hannah L._x000a_hannah.lodge@revolutionprep.com_x000a_+16515044849"/>
    <n v="3"/>
  </r>
  <r>
    <n v="11018088"/>
    <d v="2026-04-05T00:00:00"/>
    <x v="145"/>
    <s v="Team Plamondon"/>
    <n v="84899"/>
    <s v="Olivia Skrabo"/>
    <s v="Dear Ella, _x000a__x000a_I wanted to share an update on Viaâ€™s progress and the exciting work sheâ€™s been doing in math._x000a__x000a_Via has made fantastic progress and is now working through up to 7th grade math material, including early pre-algebra concepts. This is a big milestone and reflects how strong her foundation has become. She is doing especially well with interpreting and solving one-step equations, showing both accuracy and understanding when breaking problems down step by step._x000a__x000a_As we continue, our next focus will be on strengthening her word problem solving skills, particularly by helping her translate real-world scenarios into equations. This is an important bridge into higher-level math, and she is in a great position to keep building in this area._x000a__x000a_I recommend that Via continue meeting twice a week for 30-minute sessions through the end of the school year. This consistency will help reinforce what sheâ€™s learning, support retention, and allow us to continue advancing her skills at a strong pace._x000a__x000a_Overall, Via is doing extremely well, and Iâ€™m excited to keep building on this momentum. Please let me know if you have any questions or would like to discuss next steps further._x000a__x000a_Best regards,_x000a__x000a_Hannah L._x000a_hannah.lodge@revolutionprep.com_x000a_+16515044849"/>
    <n v="4"/>
  </r>
  <r>
    <n v="11018091"/>
    <d v="2026-04-05T00:00:00"/>
    <x v="145"/>
    <s v="Team Plamondon"/>
    <n v="93835"/>
    <s v="Elaine Wang"/>
    <s v="Dear Tianning,_x000a__x000a_I wanted to share an update on Elaine and the work weâ€™ve been doing in our sessions._x000a__x000a_Elaine has been focusing on developing her writing and speaking skills, particularly her ability to respond efficiently and clearly under time constraints. This is especially important for assessments like the TOEFL, where she is asked to organize and express her thoughts on the spot. These skillsâ€”speaking and writingâ€”support each other, and weâ€™ve been working on strengthening both in tandem._x000a__x000a_One area where Elaine is doing especially well is building her vocabulary through conversation. By practicing vocabulary in a natural, conversational way, she is improving not only her speaking fluency but also her ability to use more precise and varied language in her writing. This integrated approach has been very effective and is something we will continue to emphasize moving forward._x000a__x000a_To maintain this progress and continue building both fluency and confidence, I recommend that Elaine continue meeting twice a week for one hour each session. This consistency will allow us to reinforce these skills regularly and continue improving her performance under timed conditions._x000a__x000a_Please let me know if you have any questions or would like to discuss her progress further. I look forward to continuing to support Elaineâ€™s growth._x000a_Best regards,_x000a__x000a_Hannah L._x000a_hannah.lodge@revolutionprep.com_x000a_+16515044849"/>
    <n v="3"/>
  </r>
  <r>
    <n v="11018094"/>
    <d v="2026-04-05T00:00:00"/>
    <x v="145"/>
    <s v="Team Plamondon"/>
    <n v="99206"/>
    <s v="Chloe Karagiannis"/>
    <s v="Dear Jody_x000a__x000a_I wanted to share an update on Chloeâ€™s progress and the work weâ€™ve been doing in preparation for the ACT._x000a__x000a_Chloe has been building a strong foundation in ACT Math strategies, and weâ€™ve covered a range of important problem-solving approaches. She has been working on applying the MAPS strategy to break down math questions effectively, as well as using DESMOS to support algebra-based problem solving. In addition, weâ€™ve focused on key strategies such as backsolving and plug and chug, helping her recognize when to use each approach to simplify more complex problems._x000a__x000a_We have also worked on specific content areas, including percents and proportional reasoning, where she is developing a better understanding of how to identify problem types and apply the correct method. Alongside math, Chloe has been improving her approach to wordiness questions in English, learning to choose the simplest and most effective phrasing._x000a__x000a_Moving forward, I would really like Chloe to complete a full-length practice exam, as this is a critical part of the preparation process. Practice exams allow us to assess timing, stamina, and how well strategies are being applied under real test conditions. Without this data, it is much harder to identify the highest-impact areas to focus on. This will give us a clear roadmap for our sessions and help ensure we are targeting the areas that will lead to the biggest score improvements._x000a__x000a_Overall, Chloe is making solid progress and is building a strong toolkit of strategies that will support her across sections of the test. To continue this momentum and ensure consistent growth, I recommend that Chloe continue meeting twice a week for one hour each session. This frequency will allow us to reinforce strategies, review practice exam results, and continue developing both accuracy and confidence._x000a__x000a_Please let me know if you have any questions or would like to discuss her progress further. Iâ€™m excited to continue supporting Chloe as she prepares for the ACT._x000a__x000a_Best regards,_x000a_Hannah_x000a__x000a__x000a_Hannah L._x000a_hannah.lodge@revolutionprep.com_x000a_+16515044849"/>
    <n v="3"/>
  </r>
  <r>
    <n v="11018097"/>
    <d v="2026-04-05T00:00:00"/>
    <x v="145"/>
    <s v="Team Plamondon"/>
    <n v="91949"/>
    <s v="Grace Murphy"/>
    <s v="Dear Paul and Michelle,_x000a__x000a_I wanted to share an exciting update on Graceâ€™s recent progress!_x000a__x000a_Grace scored a 1350 on her most recent exam, including an outstanding 700 in Reading, which is a huge accomplishment. This reflects the hard work she has been putting in and the strong strategies she is applying, especially on the reading and writing section. Itâ€™s great to see her confidence and consistency paying off. (She said she went on &quot;autopilot&quot; on this past exam and it paid off!)_x000a__x000a_As we look ahead to the next exam, our primary focus will be on bringing up her math score to match the strength of her reading. With her current foundation, this is a very achievable goal, and targeted practice in key math areas will help her continue to improve._x000a__x000a_To maintain momentum and continue building on this success, I recommend continuing to meet once a week for one hour until the test. This will allow us to stay consistent, reinforce strategies, and make focused improvements leading up to test day._x000a__x000a_Overall, Grace is in a fantastic position, and Iâ€™m excited to keep working with her as she continues to raise her score. Please let me know if you have any questions or would like to discuss next steps further._x000a__x000a_Best regards,_x000a__x000a_Hannah L._x000a_hannah.lodge@revolutionprep.com_x000a_+16515044849"/>
    <n v="4"/>
  </r>
  <r>
    <n v="11018132"/>
    <d v="2026-04-05T00:00:00"/>
    <x v="146"/>
    <s v="Team De Groot"/>
    <n v="91222"/>
    <s v="James Sakici"/>
    <s v="Dear Julie,_x000a__x000a_I hope you are having a great spring. Itâ€™s been great working with you and James over the past couple of months. I wanted to touch base to share some of the progress weâ€™ve made so far and share my thoughts on the plan moving forward._x000a__x000a_I have seen significant improvements in James's introduction to executive functioning. They have shown consistent progress in being attentive, reflective, and communicative during our sessions. This consistent improvement has been evident in personal insights during the session._x000a__x000a_If you'd like to continue working together on achieving these goals, you can easily use this link to add these hours to your account today: https://my.revolutionprep.com/s/THobId1Rcr._x000a__x000a_Please let me know if you have any questions or if there are any adjustments you would like to make to our plan. Iâ€™m happy to schedule a time to talk by phone if that would be helpful. I look forward to supporting James in their continued academic journey._x000a__x000a_Best regards,_x000a__x000a_Ries S._x000a_ries.scerbin@revolutionprep.com_x000a_+15084397560"/>
    <n v="5"/>
  </r>
  <r>
    <n v="11018159"/>
    <d v="2026-04-05T00:00:00"/>
    <x v="95"/>
    <s v="Team De Groot"/>
    <n v="101091"/>
    <s v="Marissa Gorin"/>
    <s v="Dear Aviva,_x000a__x000a_Itâ€™s been great working with you and Marissa over the past few weeks. I wanted to share what weâ€™ve been working on so far in preparation for Marissa's ACT and SAT exams._x000a__x000a_Marissa and I have reviewed SAT/ACT math strategies, applying mixed proportional reasoning, and complex algebra questions. Her growth on the math sections is clear from her homework completion and improved accuracy. I applaud her consistent effort in class to apply the strategy we are focusing on to each question and ask questions._x000a__x000a_Since Marissa is progressing steadily and has ample time before her exams, I recommend we continue with one 60 minute class per week. We will continue to work on commonly tested math concepts, including geometry and word problems. _x000a__x000a_Please let me know if you have any questions or if there are any adjustments you would like to make to our plan. I'm also available to schedule a time to talk by phone if that would be helpful. I am happy to support Marissa in her continued academic journey._x000a__x000a_Saahithi P._x000a_saahithi.punnam@revolutionprep.com_x000a_+14802442534"/>
    <n v="3"/>
  </r>
  <r>
    <n v="11018165"/>
    <d v="2026-04-05T00:00:00"/>
    <x v="16"/>
    <s v="Team Cross"/>
    <n v="82769"/>
    <s v="Victor Wood"/>
    <s v="Hi, Louise!_x000a__x000a_I hope you are having a great day!  Itâ€™s been great working with you and Victor over the past couple of months. I wanted to touch base to share some of the progress weâ€™ve made so far and share my thoughts on the plan moving forward._x000a__x000a_Victor continues to do well in his work during our sessions  and in his homework.  He gets his work done on time, and for the most part, scores at least 80% or better, often getting over 90% correct, which indicates that he's making good use of the strategies we discuss in our sessions._x000a__x000a_Unfortunately, this did not translate to a high score on his Match SAT.  He did score quite well on the reading side (680), which is actually his best reading score to date, including all his practice exams.  The main issue seems to be math (530).  When I asked him about this, Victor said that he felt that his timing was a bit off - that he may have taken too much time on the early problems, leaving him feeling rushed on the 2nd half of the test.  Some of this could be alleviated through use of the Desmos calculator on applicable problems, but more broadly, sticking with the two-pass approach (skipping problems to save the harder ones for the end) will likely pay dividends on the long run.  Still, we've also begun to look at some of the trouble spots in math, including absolute value problems, constants, and properties of triangles, to name a few._x000a__x000a_Our current short-term goal for Victor remains reaching the 1350 mark or above on his next SAT (May), possibly climbing to 1400 in June.  Based on Victor's progress, I recommend continuing to meet twice per week through April, with the possibility of increasing slightly in May if we still need a final push to reach his goal score._x000a__x000a_Please let me know if you have any questions or if there are any adjustments you would like to make to our plan. Iâ€™m happy to schedule a time to talk by phone if that would be helpful. I look forward to supporting Victor in his continued academic journey._x000a__x000a_Best regards,_x000a__x000a_Ralph Strope_x000a_ralph.strope@revolutionprep.com_x000a_+12083801452"/>
    <n v="3"/>
  </r>
  <r>
    <n v="11018166"/>
    <d v="2026-04-05T00:00:00"/>
    <x v="16"/>
    <s v="Team Cross"/>
    <n v="90536"/>
    <s v="Drishti Jagasia"/>
    <s v="Hi, Kashish!_x000a__x000a_I hope you are having a great day. Itâ€™s been great working with you and Drishti over the past couple of months. I wanted to touch base to share some of the progress weâ€™ve made so far and share my thoughts on the plan moving forward._x000a__x000a_Drishti continues to do well in her work in-session, and she completes her assigned work on time, and usually does well with it.  Still, I don't think this has translated to as much improvement in her test scores as we'd like.  I think the main culprit in this is simply that we haven't been meeting consistently for some time.  I checked, and we've met just three times on the last six weeks: 2/24, 3/19, and 4/2.  There was one miss due to illness, but even if she'd made it, that would still be less than one hour per week for a month and a half, and I feel like we may have lost some of the gains we'd made earlier in the year when we were meeting more often._x000a__x000a_I think that, in order to achieve Drishti's goals, we're going to have to meet more often in the weeks leading up to the May and June SATs.  I'd recommend meeting twice per week for at least an hour per session, possibly even 90 minutes, if that schedule can be arranged, so that Drishti can regain some confidence and retain more of our strategies through repetition and practice.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Drishti in her continued academic journey._x000a__x000a_Best regards,_x000a__x000a_Ralph Strope_x000a_ralph.strope@revolutionprep.com_x000a_+12083801452"/>
    <n v="5"/>
  </r>
  <r>
    <n v="11018167"/>
    <d v="2026-04-06T00:00:00"/>
    <x v="16"/>
    <s v="Team Cross"/>
    <n v="92743"/>
    <s v="Sitara Gudipalli"/>
    <s v="Hi, Keerthi!_x000a__x000a_It was great working with Sitara this week! I have included a short video below that I would like you to watch. The video covers some key highlights from our session this week and Sitaraâ€™s homework.Â _x000a__x000a_Sitara continues to progress quickly through her math curriculum and/or topics above and beyond the scope of her course work.  In fact, just today, we began working on some 5th grade topics, including multiplying fractions, to keep Sitara engaged and feeling challenged.   After just a couple of misses as she learned the various methods for solving the problem, she began getting answers correct quickly, and accurately.  We may do more next time, and I think that continuing to introduce her to more advanced concepts will play well into our goal of having Sitara ready for advanced classes once she reaches the middle school level.  For now, I think we're fine to maintain our velocity of one session per week._x000a__x000a_Feel free to reach out if you have any questions or requests, and if there is anything else I can do to help. You can always contact me directly by text message or e-mail.Â _x000a__x000a_I hope you are having a wonderful day!Â _x000a__x000a_Ralph Strope_x000a_ralph.strope@revolutionprep.com_x000a_+12083801452"/>
    <n v="3"/>
  </r>
  <r>
    <n v="11018168"/>
    <d v="2026-04-06T00:00:00"/>
    <x v="99"/>
    <s v="Team Plamondon"/>
    <n v="92335"/>
    <s v="Ellie Williams"/>
    <s v="Hey Amy,_x000a__x000a_I hope you're doing well! I wanted to take a moment to check in and share an update on how Ellie has been progressing in her SAT prep sessions._x000a__x000a_Progress_x000a_Ellie has been working through some important SAT math topics, including linear word problems, quadratics, and polynomials. I'm pleased to share that she has shown great improvement in trigonometry properties and functions â€” her grasp of those concepts has really developed and it's great to see. We're continuing to review and reinforce quadratics and polynomials, which will help round out her math toolkit and give her a stronger foundation across the SAT math section._x000a__x000a_Looking Ahead_x000a_Our focus going forward will be on solidifying Ellie's understanding of quadratics while building on the momentum she's already gained. As we continue, we'll work on connecting all of these concepts so she feels confident and well-prepared on test day._x000a__x000a_Recommendation_x000a_I recommend we continue at our current pace. Staying consistent in her sessions will be key to maintaining the progress she's made and continuing to grow. Regularity in preparation tends to make a big difference in SAT outcomes, and Ellie is heading in the right direction._x000a__x000a_Let's Connect_x000a_If you have any questions or would like to discuss Ellie's progress in more detail, I'd love to chat. Feel free to reply to this email or let me know if you'd like to set up a quick phone or Zoom call at a time that works for you._x000a__x000a_Thank you so much for your continued support â€” Ellie is making real strides and I'm looking forward to seeing her continue to grow!_x000a__x000a_Take care,_x000a_John O._x000a_john.olmos@revolutionprep.com_x000a_+12102885353"/>
    <n v="2"/>
  </r>
  <r>
    <n v="11018169"/>
    <d v="2026-04-06T00:00:00"/>
    <x v="16"/>
    <s v="Team Cross"/>
    <n v="97508"/>
    <s v="Aksh Gorecha"/>
    <s v="Hi, Alka!_x000a__x000a_I hope you are having a great day. Itâ€™s been great working with you and Aksh over the past couple of months. I wanted to touch base to share some of the progress weâ€™ve made so far and share my thoughts on the plan moving forward._x000a__x000a_I have seen significant improvements in Aksh's confidence when it comes to working with various parts of English and grammar.  Specifically, we've worked through practices on concepts such as synonyms, antonyms, homonyms, and analogies, as well as vocabulary-building activities that include games and puzzles._x000a__x000a_Recently, we began an activity that will allow Aksh to put all of his new progress in these areas toward a fun goal: writing a short story.  When offered a list of possible writing prompts, he selected one about a mysterious door in his school that's usually kept locked.  He's come up with some creative ideas about a friendly monster that emerges from the room behind the door.  AS we continue to improve his English and vocabulary skills, I look forward to seeing where he takes his story and how he eventually writes it._x000a__x000a_I think for now, our current velocity of one 60-minute session per week is fine, though we could add more later if he needs additional help with any classwork or projects he may be working on for school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ksh in his continued academic journey._x000a__x000a_Best regards,_x000a__x000a_Ralph Strope_x000a_ralph.strope@revolutionprep.com_x000a_+12083801452"/>
    <n v="5"/>
  </r>
  <r>
    <n v="11018171"/>
    <d v="2026-04-06T00:00:00"/>
    <x v="99"/>
    <s v="Team Plamondon"/>
    <n v="82218"/>
    <s v="Owen Bermudez"/>
    <s v="Hey Edmund,_x000a__x000a_I hope you're doing well! I wanted to check in with a quick update on how Owen has been progressing in our most recent SAT prep sessions._x000a__x000a_Progress_x000a_Since my last update, Owen and I have been focusing on command of quantitative evidence, inferences, and grammar and punctuation. He's been doing a great job developing his ability to eliminate answer choices strategically and read with purpose in the text â€” both of which are having a real impact on his accuracy and confidence. These are skills that compound over time, and it's great to see him applying them more naturally with each session._x000a__x000a_Looking Ahead_x000a_We'll continue building on what we've been working on, with a focus on pushing Owen's performance toward that 1300+ range. As he keeps sharpening these verbal strategies, we'll look for additional areas to target that can help him close that gap._x000a__x000a_Recommendation_x000a_I recommend we continue at our current pace of two sessions per week. The consistency has been working well for Owen and will be key to sustaining his upward momentum._x000a__x000a_Let's Connect_x000a_If you have any questions or would like to discuss Owen's progress further, please don't hesitate to reach out. I'm happy to set up a quick phone or Zoom call at a time that works for you â€” just let me know!_x000a__x000a_Thank you for your continued support. Owen is doing great work and I look forward to seeing his continued growth!_x000a__x000a_Take care,_x000a_John O._x000a_john.olmos@revolutionprep.com_x000a_+12102885353"/>
    <n v="3"/>
  </r>
  <r>
    <n v="11018188"/>
    <d v="2026-04-06T00:00:00"/>
    <x v="51"/>
    <s v="Team Plamondon"/>
    <n v="98766"/>
    <s v="Shaurya Negi"/>
    <s v="Dear Sanjeev,_x000a__x000a_I hope you are having a great spring! It's been great working with Shaurya over the past couple of months. I wanted to touch base to share some of the progress we've made so far and my thoughts on the plan moving forward._x000a__x000a_Over our recent sessions, I have seen significant improvements in Shaurya's ability to work through complex AP Calculus BC topics. He has made strong progress in applying polar coordinate concepts â€” including setting up area integrals between polar curves and finding rates of change using the chain rule â€” as well as in understanding power series and applying the ratio test to determine convergence and divergence._x000a__x000a_More recently, Shaurya has been building his understanding of Taylor and Maclaurin polynomial approximations, and has shown meaningful improvement in applying the Lagrange Error Bound formula, which had been an area of difficulty. He has also strengthened his ability to interpret derivative graphs to analyze the behavior of an original function â€” a key skill for the AP exam._x000a__x000a_Our current short-term goals for Shaurya include deepening his confidence with differential equations, particular solutions, series, Euler's approximation, and finding critical points from graphs â€” all areas identified from his first AP practice test. His next practice test is scheduled for April 16th, and we will continue using these to track progress and sharpen exam strategy. The overall goal is for Shaurya to feel fully prepared and confident heading into his AP Calculus BC exam._x000a__x000a_Based on Shaurya's progress and the AP exam approaching, I recommend continuing with at least one session per week, with flexibility to add more as needed to ensure he is fully prepared._x000a__x000a_Please let me know if you have any questions or if there are any adjustments you would like to make to our plan. I'm happy to schedule a time to talk by phone if that would be helpful. I look forward to supporting Shaurya in his continued academic journey._x000a__x000a_Best regards,_x000a_Cristina A._x000a__x000a_cristina.ascenzipettenuzzo@revolutionprep.com_x000a_+17863092063"/>
    <n v="3"/>
  </r>
  <r>
    <n v="11018189"/>
    <d v="2026-04-06T00:00:00"/>
    <x v="51"/>
    <s v="Team Plamondon"/>
    <n v="90078"/>
    <s v="Kenna Baldwin"/>
    <s v="Dear Ryan,_x000a__x000a_I hope you are having a great spring! It's been great working with Kenna over the past couple of months. I wanted to touch base to share some of the progress we've made so far and my thoughts on the plan moving forward._x000a__x000a_Over our recent sessions, I have seen improvements in Kenna's ability to work through key calculus concepts. She has made strong progress in simplifying radical and fractional exponent expressions, including handling negative exponents and prime factorization â€” as she was preparing for the retake. She has also developed a solid understanding of optimization, learning to set up and solve problems using primary and constraint equations, apply derivative tests, and confirm maximum and minimum values._x000a__x000a_Additionally, Kenna has built confidence in related rates, working through a variety of problem types â€” including Pythagorean, trigonometric, cylinder, and sphere setups â€” and consistently applying the workflow of writing a static relationship, differentiating with respect to time, and substituting values. Most recently, she has been working on curve sketching, using the first and second derivatives to analyze critical points, concavity, inflection points, and rational functions including holes and asymptotes._x000a__x000a_Our current short-term goals for Kenna include continuing to strengthen her curve sketching skills and reinforcing all prior calculus topics in preparation for her AP exam, which is approximately two weeks after spring break. The overall goal is for Kenna to feel confident and well-prepared heading into the exam._x000a__x000a_Based on Kenna's progress, I recommend continuing with one session per week. _x000a__x000a_Please let me know if you have any questions or if there are any adjustments you would like to make to our plan. I'm happy to schedule a time to talk by phone if that would be helpful. I look forward to supporting Kenna in her continued academic journey._x000a__x000a_Best regards,_x000a_Cristina A._x000a__x000a_cristina.ascenzipettenuzzo@revolutionprep.com_x000a_+17863092063"/>
    <n v="3"/>
  </r>
  <r>
    <n v="11018192"/>
    <d v="2026-04-06T00:00:00"/>
    <x v="51"/>
    <s v="Team Plamondon"/>
    <n v="98099"/>
    <s v="Bryson Sylvain"/>
    <s v="Dear Sabrina,_x000a__x000a_I hope you are having a great spring! It's been great working with Bryson over the past couple of months. I wanted to touch base to share some of the progress we've made so far and my thoughts on the plan moving forward._x000a__x000a_Over our recent sessions, I have seen improvements in Bryson's understanding across both chemistry and calculus. In chemistry, he has built a strong foundation in gas laws â€” including Boyle's, Charles's, Gay-Lussac's, Avogadro's, the Combined Gas Law, and the Ideal Gas Law â€” and demonstrated the ability to apply these equations to solve for temperature, pressure, volume, and moles. He got an 87% on a recent quiz, which reflects his hard work in this area. Bryson has also made solid progress in reaction types and balancing chemical equations, consistently applying the law of conservation of mass, and has been developing his skills in stoichiometry, including percent composition, empirical formulas, and hydrate calculations._x000a__x000a_In calculus, Bryson has been working on curve sketching for rational functions, learning to distinguish holes from vertical asymptotes, identify intercepts, determine horizontal asymptotes, and analyze monotonicity._x000a__x000a_Our current short-term goals for Bryson include solidifying his understanding of stoichiometry ahead of his upcoming chemistry test and continuing to strengthen his curve sketching skills in calculus. The overall goal is for Bryson to feel confident and well-prepared across both subjects as the end of the school year approaches._x000a__x000a_Based on Bryson's progress, I recommend continuing with one session per week. _x000a__x000a_Please let me know if you have any questions or if there are any adjustments you would like to make to our plan. I'm happy to schedule a time to talk by phone if that would be helpful. I look forward to supporting Bryson in his continued academic journey._x000a__x000a_Best regards,_x000a_Cristina A._x000a__x000a_cristina.ascenzipettenuzzo@revolutionprep.com_x000a_+17863092063"/>
    <n v="3"/>
  </r>
  <r>
    <n v="11018230"/>
    <d v="2026-04-06T00:00:00"/>
    <x v="17"/>
    <s v="Team De Groot"/>
    <n v="98310"/>
    <s v="Ahmed El Hennawy"/>
    <s v="Dear Team Ahmed,_x000a__x000a_I am writing to share our first official progress update for Ahmedâ€™s Psychology tutoring. I am absolutely delighted with the strides he has made in our initial sessions. Ahmed is a naturally gifted student of psychology; he possesses a deep-seated curiosity and an impressive ability to connect complex theoretical concepts to real-world behaviors._x000a__x000a_Current Focus &amp;amp; Strengths_x000a_We have recently completed a deep dive into Unit 4 (Sensation and Perception) and Unit 5 (Cognitive Psychology)._x000a__x000a_Areas of Strength: Ahmed has shown exceptional mastery of Social Psychology concepts. He can fluidly apply terms like In-group Bias, Cognitive Dissonance, and Defense Mechanisms to social scenarios. His understanding of the Just-World Phenomenon and the Halo Effect is particularly sharp._x000a__x000a_Cognitive Mastery: He is becoming very adept at navigating the &quot;Radioactive&quot; terms of memory, specifically distinguishing between Proactive and Retroactive Interferenceâ€”a common hurdle for many AP students._x000a__x000a_Growth Opportunities_x000a_While his conceptual understanding is strong, our next phase will focus on the technical precision required for the AP Free Response Questions (FRQs). We are working on &quot;closed-loop&quot; writingâ€”ensuring that every term defined is also explicitly tied back to the specific prompt provided._x000a__x000a_Recommendations for Continued Success_x000a_To maintain this excellent momentum and ensure he is prepared for the rigors of the national exam, I recommend the following:_x000a__x000a_Consistent Schedule: We should continue our current cadence of meeting once a week for 60 minutes. This allows us enough time to tackle one full unit per session while leaving room for FRQ practice._x000a__x000a_Full-Length Practice Exam: I recommend that Ahmed take a full-length, timed practice exam this week. Once completed, he should grade it using the official rubric. This will give us a new &quot;baseline&quot; score and highlight exactly which units require a second look before the final exam._x000a__x000a_Active Recall: Between sessions, Iâ€™ve encouraged Ahmed to &quot;teach&quot; a concept from our lesson to someone else. Teaching is the highest form of learning, and his natural communication skills make this an effective study tool for him._x000a__x000a_It is truly a pleasure working with such an engaged and inquisitive student. I am confident that with his work ethic and natural affinity for the subject, he is well on his way to a top score._x000a__x000a_Please let me know if you have any questions regarding his progress or the upcoming practice exam._x000a__x000a_Best regards,_x000a__x000a_Sean U._x000a_sean.ulfik@revolutionprep.com_x000a_+18455412219"/>
    <n v="3"/>
  </r>
  <r>
    <n v="11018233"/>
    <d v="2026-04-06T00:00:00"/>
    <x v="102"/>
    <s v="Team De Groot"/>
    <n v="93992"/>
    <s v="Abhaya Alurkar"/>
    <s v="Dear Saurabh Alurkar,_x000a__x000a_I hope you are having a great spring. Itâ€™s been great working with you and Abhaya over the past couple of months. I wanted to reach out with a quick overview of the program so far and where itâ€™s headed._x000a__x000a_I have seen significant improvements in Abhaya's ability to tackle complex Algebra concepts. They have shown consistent progress in understanding graphing and functions, as evident in their work with absolute value inequalities._x000a__x000a_Since Abhaya is achieving their goals, I recommend we continue with our roughly 60 minute class per week throughout the school year and beyond. We will continue to review the most current concepts from class to stay ahead of the fast pace of the course._x000a__x000a_Our current short-term goals for Abhaya include continuing to work with functions, including composition and inverse functions. The overall goal remains maintaining an A in the course._x000a__x000a_You still have four hours unscheduled, so feel free to look at my schedule in the future to see if any available times would work for you and Abhaya._x000a__x000a_Please let me know if you have any questions or if there are any adjustments you would like to make to our plan. Iâ€™m happy to schedule a time to talk by phone if that would be helpful. I look forward to supporting Abhaya in their continued academic journey._x000a__x000a_Best regards,_x000a_Brock D._x000a_brock.dilley@revolutionprep.com_x000a_+19724006172"/>
    <n v="4"/>
  </r>
  <r>
    <n v="11018235"/>
    <d v="2026-04-06T00:00:00"/>
    <x v="102"/>
    <s v="Team De Groot"/>
    <n v="92520"/>
    <s v="Aditi Choudhray"/>
    <s v="Dear Nitasha Singh,_x000a__x000a_I hope you are having a great spring. Itâ€™s been great working with you and Aditi over the past couple of months. I wanted to reach out with a quick overview of the program so far and where itâ€™s headed._x000a__x000a_I have seen significant improvements in Aditi's Algebra and Geometry abilities. They have shown consistent progress in working with polynomials, as evident in their ability to multiply binomials and factor trinomials._x000a__x000a_Based on Aditiâ€™s goals, I recommend adding an additional 60 minutes per week for a total of two one hour sessions until the March test. We will use one class each week to focus on the math section, and the other class to work on the Reading and Writing section, increasing their ability to apply strategy to both sections._x000a__x000a_Since Aditi is achieving their goals, I recommend we continue with our schedule of roughly three 60 minute classes per week through the school year and beyond. We will continue to review the most current concepts from class to stay ahead of the fast pace of the course._x000a__x000a_Our current short-term goals for Aditi include more advanced factoring methods like difference of squares and the quadratic method. The overall goal remains maintaining an A in the course._x000a__x000a_Please let me know if you have any questions or if there are any adjustments you would like to make to our plan. Iâ€™m happy to schedule a time to talk by phone if that would be helpful. I look forward to supporting Aditi in their continued academic journey._x000a__x000a_Best regards,_x000a_Brock D._x000a_brock.dilley@revolutionprep.com_x000a_+19724006172"/>
    <n v="4"/>
  </r>
  <r>
    <n v="11018253"/>
    <d v="2026-04-06T00:00:00"/>
    <x v="98"/>
    <s v="Team Haase-Alvey"/>
    <n v="99524"/>
    <s v="Anika Varshneya"/>
    <s v="Dear Anish,_x000a__x000a_I hope your spring has started off well! I want to take a few minutes to reflect on Anikaâ€™s progress so far and share my thoughts with you._x000a__x000a_Anika is a very bright, bubbly student. She has been a lot of fun to work with and absorbs new information quickly. During our sessions, Anika and I have focused primarily on English._x000a__x000a_One of the first topics Anika and I covered was wordiness and editing. Anika was able to effectively identify and replace or omit wordy phrases from example paragraphs and sentences. I also had her edit her introductory paragraph for her â€œClara and the Sunâ€ essay. Furthermore, we worked on replacing common/boring words with more meaningful words. Anika was decent at this but, often in her own work or answers, finds the path of least resistance. Because of this, we have continued to work on her word choice both when writing and when answering questions._x000a__x000a_I noticed Anika could improve her reading comprehension skills beyond her grade level. To this end, we went over some reading passages early on. Anika did a great job of answering the attached reading comprehension and context questions that followed each passage. To keep pushing her limits, I have made sure to incorporate harder reading comprehension passages into our lessons. Also, I had Anika go through â€œA Midsummer Nightâ€™s Dreamâ€ with me. She was somewhat familiar with the play because she had played a part in it during a school production. The language was very challenging to understand. While reading through it, I asked Anika questions to test her understanding. Sometimes she was able to answer correctly, and, at other times, she was pretty confused. When she was perplexed, I did my best to break down the text by asking simpler questions._x000a__x000a_The last topic Anika and I have gone over is literary devices. Anika excels at understanding and identifying these, especially figurative language. She has more trouble using them though. Many times, she will shy away from adding strong imagery by being extremely direct and simplistic in her language. While this is not incorrect, it does limit her writing, so I am trying to get her to employ more meaningful language, figurative language, and interesting wordplay._x000a__x000a_In summary, Anika has been able to improve her editing, reading comprehension, words in context, and word choice skills like she had hoped. Her English grade has gone up from a B+ to an A- (as of my last check), but we are working on getting it up to her goal grade of an A. As Anika is a very dedicated student, I believe she will continue to build upon her skills as I challenge her with harder material._x000a__x000a_As long as Anika is not being overtaxed and our goal is to progress Anikaâ€™s English knowledge beyond her grade level, I think having 3 or more 1-hour sessions is still good for her. I think she is enjoying our sessions together and getting value out of them._x000a__x000a_Please let me know if you have any questions or if there are any adjustments you would like to make to our plan. Iâ€™m happy to schedule a time to talk by phone if that would be helpful. I look forward to supporting Anika in her continued academic journey._x000a__x000a__x000a_Best regards,_x000a__x000a_Zack A._x000a_zack.anthony@revolutionprep.com_x000a_+18105137535"/>
    <n v="3"/>
  </r>
  <r>
    <n v="11018278"/>
    <d v="2026-04-06T00:00:00"/>
    <x v="119"/>
    <s v="Team De Groot"/>
    <n v="99521"/>
    <s v="Kesaria Kikvidze"/>
    <s v="Hello Lika and Kesaria,_x000a__x000a_I'm writing just with a quick update on Kesaria's tutoring. I'm looking forward to working with her later today!_x000a__x000a_It's been wonderful getting to know Kesaria. She always gives me her full focus during sessions and shows a clear knack for understanding economics. This makes my job fun and easy!_x000a__x000a_With the AP test coming up in early May, I just wanted to touch base and suggest that if Kesaria plans on taking both the AP Macroeconomics and AP Microeconomics exams, my recommendation would be that we meet once or twice a week until the exam date, if possible. This would simply ensure that our prior tutoring pays off in a higher exam score._x000a__x000a_Second, I just wanted to let you know that I'm expecting a baby on May 11th, and plan to take the rest of May off on paternity leave. There's always a chance the baby could come early, so I wanted to give you a heads up. If I do find myself tied up, Revolution Prep has many excellent tutors who could help._x000a__x000a_As always, I'm available via email, as well as phone call or zoom. Just let me know, and I'd be happy to discuss further tutoring with you!_x000a__x000a_All the best, _x000a__x000a_Daniel O._x000a_daniel.olson@revolutionprep.com_x000a_+18152622416"/>
    <n v="3"/>
  </r>
  <r>
    <n v="11018282"/>
    <d v="2026-04-06T00:00:00"/>
    <x v="119"/>
    <s v="Team De Groot"/>
    <n v="99256"/>
    <s v="Rhys Johnson de Lacy"/>
    <s v="Hi Nina and Rhys,_x000a__x000a_I'm writing just with a quick update on Rhys's tutoring._x000a__x000a_It's been great working with Rhys -- out of all my history students, she probably brings the most interesting historical questions to sessions, and doesn't accept explanations unless they fully make sense to her. This is the right attitude to take to historical problems, and helps me sharpen my own thinking on the issues we cover._x000a__x000a_With the AP Euro test coming up in May, my recommendation for future tutoring seems to be in line with what we have scheduled. Meeting twice a week leading up to the test allows us to solidify all the knowledge Rhys has gained so far to allow her to do her best on test day. Our plan is to go through official tests from previous years to make sure all question types and content areas are familiar._x000a__x000a_One other thing I wanted to mention: I'm expecting a baby around May 11th and plan on going on paternity leave for the rest of May. Babies can always come early, so I just wanted to let you know in advance in case I end up having to go on leave early. Revolution Prep has many other excellent tutors who can step in for me, if need be._x000a__x000a_If you have any questions, don't hesitate to reach out via email. We can also plan a phone call or zoom meeting, if you prefer!_x000a__x000a_Thank you!_x000a__x000a_Daniel O._x000a_daniel.olson@revolutionprep.com_x000a_+18152622416"/>
    <n v="3"/>
  </r>
  <r>
    <n v="11018302"/>
    <d v="2026-04-06T00:00:00"/>
    <x v="103"/>
    <s v="Team Haase-Alvey"/>
    <n v="91395"/>
    <s v="Aidan Khan"/>
    <s v="Dear Norma,_x000a__x000a_I hope you had a wonderful Easter. It has been a pleasure working with both you and Aiden, and I wanted to reach out to update you on the progress we have made and outline my thoughts on the path ahead._x000a__x000a_Aiden has shown notable growth in applying logarithm properties to expand and condense expressions, and he has demonstrated steady improvement in interpreting exponential word problems. This progress has been reflected in his classroom performance and his recent test score of 95 on exponents._x000a__x000a_In the near term, our focus is on preparing Aiden for his upcoming logarithm unit. We have already started covering this material, and he has a solid foundation heading into it. We will build on that by working through logarithm-based word problems. The broader objectives remain the same, including strengthening Aiden's confidence in math and improving his overall grade. Given his progress, I recommend we maintain two 60-minute sessions per week._x000a__x000a_That said, Aiden could be advancing even more quickly with more consistent attendance. I have encouraged him to add sessions to his calendar and set reminders, but punctuality has still been a challenge at times._x000a__x000a_I also want to let you know that our tutoring rates will be updated on April 18, 2026. If you would like to lock in the current pricing for future sessions, I would encourage you to reach out to your advisor to purchase additional hours before that date._x000a__x000a_Please do not hesitate to reach out with any questions or if you would like to discuss any changes to our current plan. I am happy to set up a phone call if that would be easier. I look forward to continuing to support Aiden in his academic growth._x000a__x000a_Best regards,_x000a_Tyler T._x000a_tyler.thornton@revolutionprep.com_x000a_+14108024728"/>
    <n v="5"/>
  </r>
  <r>
    <n v="11018310"/>
    <d v="2026-04-06T00:00:00"/>
    <x v="119"/>
    <s v="Team De Groot"/>
    <n v="102171"/>
    <s v="Ethan Isakir"/>
    <s v="Hi Karelia and Ethan,_x000a__x000a_I just wanted to reach out with a short update on Ethan's tutoring._x000a__x000a_It's been wonderful working with Ethan so far -- he has a strong understanding of the material in AP World History and demonstrates an ability to think critically about history in every session. We find a new topic to discuss in nearly every question we go over._x000a__x000a_With the AP test coming up in May, my recommendation would be for Ethan and I to meet 4 or 5 more times before the test. It looks like we already have a few of those sessions booked. This would allow us to solidify Ethan's knowledge and test-taking abilities so he can do his best on test date._x000a__x000a_Also, I just wanted to let you know that I'm expecting a baby on May 11th and plan on taking the rest of May off for paternity leave. Babies can come early however, so I just wanted to give you a heads up in case I'm called away from tutoring before the test day. Revolution Prep has many great tutors, and I'm sure we could find someone to step in for me, if needed._x000a__x000a_If you have any questions, please let me know! I'm also available for phone calls or zoom chats, if that's what you prefer. _x000a__x000a_Thank you!_x000a__x000a_Daniel O._x000a_daniel.olson@revolutionprep.com_x000a_+18152622416"/>
    <n v="3"/>
  </r>
  <r>
    <n v="11018317"/>
    <d v="2026-04-06T00:00:00"/>
    <x v="103"/>
    <s v="Team Haase-Alvey"/>
    <n v="99935"/>
    <s v="Bhuvika Chakka"/>
    <s v="Dear Chiranjeevi,_x000a__x000a_I hope you are having a wonderful April. Itâ€™s been great working with you and Bhuvika. I wanted to touch base to share some of the progress weâ€™ve made so far and share my thoughts on the plan moving forward._x000a__x000a_I have seen significant improvements in Bhuvika's consistency with her subtracting and addition with regrouping. She has shown consistent improvement with her understanding of multiplication and her ability to count by 2, 3, 5, and 10. This consistent improvement has been evident in Bhuvikaâ€™s performance in her sessions._x000a__x000a_Our current short-term goals for Bhuvika include continuing to expand her understanding of multiplication. We will continue to reinforce Bhuvikaâ€™s ability to skip count and slowly integrate more numbers starting with 4. The overall goal remains to improve Bhuvikaâ€™s math confidence and prepare her for 3rd grade. Based on Bhuvika's progress, I recommend we continue to have 2 60 minute sessions per week.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Bhuvika in their continued academic journey._x000a__x000a_Best regards,_x000a_Tyler_x000a_tyler.thornton@revolutionprep.com_x000a_+14108024728"/>
    <n v="5"/>
  </r>
  <r>
    <n v="11018335"/>
    <d v="2026-04-06T00:00:00"/>
    <x v="126"/>
    <s v="Team Cross"/>
    <n v="85938"/>
    <s v="Barrett Hicks"/>
    <s v="Hi Kelli,_x000a__x000a_I wanted to share an update following a check-in I had with Barrett today._x000a__x000a_Barrettâ€™s attendance has been somewhat irregular due to his extracurricular commitments, and he has not been completing homework outside of session. Given this, I felt it was important to pause and have a conversation with him about his goals and plans moving forward._x000a__x000a_He shared that he would like to continue tutoring through the May official exam, but then plans to take time off to focus on IB exams and end-of-year academics. I completely understand and support that decision. I also asked about his plans beyond May, and he mentioned he may be open to tutoring over the summer, though he does not anticipate being able to attend consistently._x000a__x000a_I was honest with him that without consistency, it is very unlikely that his score will meaningfully improve. We also discussed how important his SAT score is to him in the context of his college applications. He shared that it is not critical for him to reach a specific goal score, especially given his interest in theater, but he also mentioned that he has not connected with a college counselor recently._x000a__x000a_Since Barrett is based in Florida and is interested in Florida schools, I encouraged him to look into programs like the Bright Futures Scholarship, which has minimum SAT score requirements. Additionally, many Florida schools still require test scores. I am not an expert in this area, but I do think it would be very helpful for him to reconnect with a college counselor to better understand how his testing decisions may impact his options._x000a__x000a_We also discussed a typical college application timeline. Many students aim to reach their goal score during this semester, using the summer as a backup testing window if needed, and then shift focus to essays before applications open in the fall. Based on this timeline, Barrett is slightly behind. This is not a major concern at this point, but it does mean that the workload later may be heavier. Given how busy his schedule already is, I do think this is something worth keeping in mind._x000a__x000a_I want to emphasize that this conversation was not meant to pressure him, but rather to make sure he is fully informed so he can make the best decisions for himself._x000a__x000a_For now, I am happy to continue with one hour per week through the May exam. After that, once scores are released, I think it would be helpful to revisit this conversation and determine what makes the most sense moving forward based on his goals, timeline, and availability._x000a__x000a_Please let me know if you have any questions or would like to discuss any of this further. I'm always happy to chat :)_x000a__x000a_Kindly,_x000a_Kiersten G._x000a_kiersten.guetlein@revolutionprep.com_x000a_+15413576952"/>
    <n v="4"/>
  </r>
  <r>
    <n v="11018397"/>
    <d v="2026-04-06T00:00:00"/>
    <x v="147"/>
    <s v="Team St. Marie"/>
    <n v="100344"/>
    <s v="Doga Aksemsettinoglu"/>
    <s v="Dear Yonca,_x000a__x000a_Itâ€™s been great working with you and Doga over the past couple of weeks. As we prepare for Doga's upcoming official ACT, I wanted to share some updates and information about what to expect._x000a__x000a_I have seen significant improvements in Doga's implementation of the iCARE strategy. She has shown consistent progress in optimizing how she annotates passages to best serve her._x000a__x000a_For this exam, our goal is to implement the iCARE strategy and other tips for the Reading section that we discussed. While we cannot guarantee a specific score, we have worked diligently towards this goal through our practice in sessions and the assigned homework. I've included two Kami documents in Doga's Google Drive - Annotation Practice (https://kami.app/VF6-GUr-6wu-pmm) and Answering questions (https://kami.app/2kU-8GJ-Pww-93D) - that go hand in hand; we discussed completing these to continue optimizing her annotations before the exam or before our next session. It's important to consider the impact of the test zone on Doga's performance. Ensuring a good night's sleep throughout the week leading up to the test is crucial, as just the night before isn't enough. We have also discussed strategies to manage test anxiety, which can impact scores._x000a__x000a_I am looking forward to hearing how Doga performs on this test. Looking ahead, I recommend increasing the velocity to meeting twice a week for one-hour sessions, leading up to the June or July date. This would allow us to continue working on annotation techniques in the Reading section and introduce Doga to our other section-specific strategies._x000a__x000a_If you'd like to continue working together on achieving these goals, you can redeem more credits through your Bright Horizon portal. After you redeem your credits, you will receive an email from Revolution Prep to add the hours to your account._x000a__x000a_Please let me know if you have any questions or if there are any adjustments you would like to make to our plan. Iâ€™m also able to schedule a time to talk by phone if that would be helpful. I am happy to support Doga in her continued academic journey._x000a__x000a_Best regards,_x000a_Cameron H._x000a_cameron.hojecki@revolutionprep.com_x000a_+19737384041"/>
    <n v="5"/>
  </r>
  <r>
    <n v="11018401"/>
    <d v="2026-04-06T00:00:00"/>
    <x v="117"/>
    <s v="Team Haase-Alvey"/>
    <n v="99165"/>
    <s v="Kinley Moore"/>
    <s v="Hi Kinley and Kristy,_x000a__x000a_I was just wondering if there's any way I can move Wednesday's session up a half hour earlier. I know that time wasn't initially available, but it would be better for me if it works for you._x000a__x000a_Best,_x000a__x000a_Kristen F._x000a_kristen.fox@revolutionprep.com_x000a_+18636516566"/>
    <n v="1"/>
  </r>
  <r>
    <n v="11018444"/>
    <d v="2026-04-06T00:00:00"/>
    <x v="32"/>
    <s v="Team De Groot"/>
    <n v="100366"/>
    <s v="Nathlie John"/>
    <s v="Dear Jenis,_x000a__x000a_I hope you're doing well. I wanted to share a progress update on Nathlie and outline my recommendations moving forward._x000a__x000a_Throughout all of our sessions, I've seen clear improvement in Nathlie's problem-solving approach and overall consistency in math. She's becoming more deliberate in how she works through problems, taking the time to think through each step rather than rushing, which has led to more reliable results. This has been especially noticeable in multi-step problems and geometry, as well as in her ability to check and correct her own work._x000a__x000a_This progress is also reflected in her recent performance, earning an A on her most recent test is a strong indicator that these skills are starting to transfer into her classwork. In addition, I've seen meaningful growth in her confidence and communication. Nathlie started off fairly quiet in sessions, but she's now increasingly talking through her reasoning and engaging more actively in the problem-solving process, which is a key part of long-term improvement._x000a__x000a_Given Nathlie's goal of earning an A in the course and the progress she's currently making, I recommend continuing with one 60-minute session per week through the end of the academic year. Maintaining this consistency will help reinforce the habits and skills she's developing and support her in raising her current B+ to an A._x000a__x000a_Looking ahead, I would also recommend continuing sessions into the summer, if possible. This would allow us to strengthen her foundational skills further while exposing her to more advanced material: giving her a strong advantage going into 8th grade, rather than needing to rebuild momentum at the start of the next school year._x000a__x000a_In the short term, our focus will be on continuing to build consistency and accuracy across topics and helping Nathlie feel confident explaining her thinking independently. The overall goal remains achieving an A in her current course while also setting her up for continued success in future math classes._x000a__x000a_If you'd like to continue working together toward these goals, you can redeem additional credits through your Bright Horizons portal. After redeeming the credits, you'll receive an email from Revolution Prep with instructions for adding the hours to Nathlie's account._x000a__x000a_Please feel free to reach out if you have any questions or would like to talk through the plan in more detail. I'm happy to schedule a quick call if that would be helpful. I've really enjoyed working with Nathlie and would be glad to continue supporting her progress._x000a__x000a_Best regards,_x000a_Zach_x000a__x000a_Zach M._x000a_zach.mcfatridge@revolutionprep.com_x000a_+17572987511"/>
    <n v="5"/>
  </r>
  <r>
    <n v="11018457"/>
    <d v="2026-04-06T00:00:00"/>
    <x v="17"/>
    <s v="Team De Groot"/>
    <n v="97135"/>
    <s v="Nicholas Fagone"/>
    <s v="Dear Team Nick,_x000a__x000a_I wanted to share an update on Nicholasâ€™s progress as we move into April and begin balancing both SAT preparation and upcoming AP exams._x000a__x000a_Nicholas continues to perform at a very high level. His prior gainsâ€”moving from a 1320 into the high 1300s and low 1400s, with a superscore around the mid-1400sâ€”remain an excellent indicator of his ability and consistency. His Math performance continues to stand out, and he remains well within range of achieving a near-perfect or perfect score, which would be a major advantage for superscoring moving forward._x000a__x000a_On the Reading and Writing side, Nicholas has continued refining high-impact skills such as transitions, sentence structure, and passage analysis. At this stage, the focus is less on learning new rules and more on precision, consistency, and pacing, particularly on higher-difficulty questions that require careful reading and subtle distinctions between answer choices._x000a__x000a_Over the past couple of months, weâ€™ve maintained a steady approach, reinforcing both Math and Verbal strategies while continuing to build endurance through practice. Nicholas does a great job staying engaged during sessions and applying feedback quickly, which allows us to work efficiently and target the areas that will yield the most improvement._x000a__x000a_As we head into the spring, the focus naturally expands to include AP exam preparation, which will require a slightly more structured and intentional plan._x000a__x000a_Recommended Plan Moving Forward_x000a__x000a_SAT Prep (Ongoing)_x000a_Continue 1 session per week (60 minutes) dedicated to SAT preparation_x000a_Complete a full-length SAT practice test every 2 weeks to maintain endurance and track progress_x000a_Use sessions to review missed questions, refine timing, and target higher-difficulty Reading/Writing skills_x000a_Maintain Math sharpness through light, consistent review (Nicholas is already very strong here)_x000a__x000a_AP Exam Preparation_x000a_Begin taking one full-length AP practice test per subject as soon as possible to establish a baseline_x000a_Increase tutoring to 1 hour per week per AP subject we are actively supporting_x000a_Use sessions for targeted content review, practice questions, and test strategy, based on practice test results_x000a_Focus on timing, written responses (if applicable), and identifying commonly tested themes_x000a__x000a_This structure allows us to maintain SAT performanceâ€”so those skills stay sharpâ€”while also giving Nicholas the dedicated time needed to prepare effectively for each AP exam. Since AP tests are content-heavy and time-sensitive, starting practice tests now ensures we have enough time to address any gaps before May._x000a__x000a_Nicholas continues to be an exceptional student to work with. His discipline, attention to detail, and ability to apply strategies consistently put him in a very strong position for both his SAT goals and his upcoming AP exams. With this balanced and structured approach, Iâ€™m confident heâ€™ll continue to perform at a high level across the board._x000a__x000a_Please feel free to reach out if youâ€™d like help coordinating AP practice tests or adjusting the schedule in the coming weeks._x000a__x000a_Warm regards,_x000a__x000a_Sean U._x000a_sean.ulfik@revolutionprep.com_x000a_+18455412219"/>
    <n v="4"/>
  </r>
  <r>
    <n v="11018461"/>
    <d v="2026-04-06T00:00:00"/>
    <x v="148"/>
    <s v="Team Haase-Alvey"/>
    <n v="81887"/>
    <s v="Julian Kallivayalil"/>
    <s v="Hello Mariana ,_x000a__x000a__x000a_I hope this message finds you doing well! I wanted to share a brief update on Julianâ€™s progress._x000a__x000a__x000a_Strengths:_x000a__x000a__x000a_In Science, Julian is progressing well with providing a general overview of natural selection and evolution and is becoming more confident connecting these concepts using content-specific vocabulary. He is also doing a great job explaining the structure and functions of the major systems that make up the human body._x000a__x000a__x000a_In Geometry, Julian is demonstrating strong progress with special right triangles, including understanding side-angle relationships and using a systematic process to solve problems. He is also progressing well with applying the Law of Sines, calculating circumference and area of circles, working with arcs and sectors, and manipulating equations effectively._x000a__x000a__x000a_Areas of Focus:_x000a__x000a__x000a_We will continue working on distinguishing between the various types of natural selection and speciation, as well as strengthening Julianâ€™s use of content-specific vocabulary to make clearer and more precise connections in his explanations._x000a__x000a__x000a_In Geometry, upcoming sessions will focus on showing all steps when solving problems to reduce careless errors, diagramming complex shapes, and strengthening his application of the Law of Cosines. Additional focus areas include diagramming circles in applied scenarios, converting between radians and degrees, and applying properties of tangent lines to circles._x000a__x000a__x000a_Julian is making solid progress, and improving consistency and attention to detail will be key to continued growth._x000a__x000a__x000a_Next Steps:_x000a__x000a__x000a_We will continue reinforcing high-yield strategies, strengthening foundational math and science concepts, and building Julianâ€™s confidence through structured practice and application._x000a__x000a__x000a_Session Structure &amp;amp; Frequency:_x000a__x000a__x000a_We are currently meeting weekly for one 60 minute session per week. This structure has been effective in supporting Julianâ€™s steady progress and  will help maintain our momentum. With this said, I recommend continuing our sessions for the remainder of the year (summer and fall) and shifting our focus to SAT prep over the summer. Based on my formal and informal observations, Julian has all the higher order thinking skills I see in students who score 1450+ on the SAT. I recommend purchasing a minimum of 24 hours to continue our work together. 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 _x000a__x000a_Please feel free to reach out with any questions or to discuss next steps!_x000a__x000a__x000a_Kind regards,_x000a_Jimmy_x000a__x000a_Jimmy W._x000a_jimmy.works@revolutionprep.com_x000a_+14109266111"/>
    <n v="5"/>
  </r>
  <r>
    <n v="11018467"/>
    <d v="2026-04-06T00:00:00"/>
    <x v="148"/>
    <s v="Team Haase-Alvey"/>
    <n v="98177"/>
    <s v="Izzy Schweinshaut"/>
    <s v="Hello Chloe,_x000a__x000a_I hope this message finds you doing well! I wanted to share a brief update on Izzyâ€™s progress over our two sessions.._x000a__x000a_Strengths:_x000a__x000a__x000a_Izzy is progressing well with executive functioning skills, particularly in working memory, planning and prioritizing, and goal-directed persistence. She is becoming more aware of her areas for growth and is taking actionable steps toward improvement. This increased self-awareness is a strong indicator of future success as she continues to build independence and accountability._x000a__x000a__x000a_Areas of Focus:_x000a__x000a__x000a_We will continue to work on increasing effort toward assignments and tasks that may be of lower interest, as well as reducing procrastination. Additional focus areas include strengthening sustained attention, emotional regulation, task initiation, organization, and time management._x000a__x000a__x000a_Izzy is making meaningful progress, and continued consistency in applying strategies will be key to building long-term habits._x000a__x000a__x000a_Next Steps:_x000a__x000a__x000a_We will continue reinforcing executive functioning strategies and building structured routines to support Izzyâ€™s academic success. A strong emphasis will be placed on planning ahead, maintaining focus during work periods, and following through on tasks._x000a__x000a__x000a_Session Structure &amp;amp; Frequency:_x000a__x000a__x000a_We are currently meeting weekly for one 60 minute session. This structure has been effective in supporting Izzyâ€™s growth, and continued consistency will help reinforce these developing skills. With this said, I recommend continuing our sessions for the remainder of the year (summer and fall) and shifting our focus to SAT prep over the summer. Based on my formal and informal observations, I think Izzy has the potential to perform well on the SAT with proper guidance and preparation. I recommend purchasing a minimum of 24 hours to continue our work together. _x000a_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_x000a__x000a_Izzy is making encouraging progress, and I am proud of her effort and growth. With continued focus and consistency, I am confident she will continue to develop strong academic habits that she can carry on with her to college and beyond. I am hopeful to be able to support Izzy long-term. _x000a__x000a__x000a_Please feel free to reach out with any questions or to discuss next steps!_x000a__x000a__x000a_Kind regards,_x000a_Jimmy_x000a__x000a__x000a_Jimmy W._x000a_jimmy.works@revolutionprep.com_x000a_+14109266111"/>
    <n v="5"/>
  </r>
  <r>
    <n v="11018570"/>
    <d v="2026-04-06T00:00:00"/>
    <x v="149"/>
    <s v="Team Plamondon"/>
    <n v="95793"/>
    <s v="Kai Koga"/>
    <s v="Dear Emi,_x000a__x000a_I hope you are having a great spring! It has been great working with you and Kai over the past couple of months. I wanted to reach out with a quick overview of the program so far and where itâ€™s headed._x000a__x000a_I have seen improvements in Kai's ability to approach grammar and punctuation questions as well as his ability to read with purpose for reading questions. He has shown progress in applying the ICare and TRAP strategies that we teach for SAT questions._x000a__x000a_Our current short-term goals for Kai include gaining experience with more varied types of reading and writing questions, as well as working on strategies for the math section. Based on Kai's progress and goals, I recommend continuing our pace of two one-hour sessions until at least his May test. This plan will best set him up for success and give us the needed time to focus on sustained practice leading up to the May test date._x000a__x000a_I have one question I wanted to ask as well: Kai has told me that he receives extended time on some of his school assignments and tests as an accommodation. I was wondering if he will receive extended time when he takes the SAT. I asked Kai but he did not seem to know. Could you please let me know whether or not he will receive extended time for his SAT?_x000a__x000a_Please let me know if you have any questions or if there are any adjustments you would like to make to our plan. Iâ€™m happy to schedule a time to talk by phone or Zoom if that would be helpful. I look forward to supporting Kai in his continued academic journey._x000a__x000a_Best regards,_x000a__x000a_Andrew L._x000a_andrew.league@revolutionprep.com_x000a_+17344476799"/>
    <n v="4"/>
  </r>
  <r>
    <n v="11018599"/>
    <d v="2026-04-06T00:00:00"/>
    <x v="149"/>
    <s v="Team Plamondon"/>
    <n v="102266"/>
    <s v="Antonia Goey"/>
    <s v="Dear Fanny,_x000a__x000a_It's been great working with you and Antonia over the past couple of weeks/months. As we prepare for Antonia's upcoming ACT test, I wanted to share what we've been working on so far and what to expect._x000a__x000a_Antonia and I have reviewed applications of quadratic equations, radicals, exponent expressions, equations of circles, and systems of equations. We have also practiced different solution strategies such as backsolving, substitution of test numbers, and usage of a graphing utility. Finally, we have practiced her pacing to help her make the most of the limited time on the math section of the ACT. Her growth in pacing is clear from her score increases on the practice ACTs she has taken. I applaud her consistent effort in our sessions to be present with each question and apply the specific strategy we are focusing on._x000a__x000a_While a specific score isn't guaranteed, Antonia has been diligent in working toward her goal of achieving a 34 on the ACT. Specifically, she takes each practice assignment that we do seriously, and devotes time out of our sessions to continue practicing. It's important to consider the impact of the test zone on Antonia's performance. Ensuring a good night's sleep throughout the week leading up to the test is crucial, as just the night before isn't enough._x000a__x000a_I am looking forward to continuing to work with Antonia after the test so that we can work towards further improvements on the ACT for future test dates. My notes from your discussion with our academic advisor indicate that Antonia is considering taking the ACT again in June. I recommend we continue to meet for 2 hours per week to build on the progress we have made. I have included a link below that you can use to add additional hours to Antonia's account._x000a__x000a_https://my.revolutionprep.com/s/H2PMWovdvq._x000a__x000a_During our upcoming sessions, I plan to continue working on review of higher math content as well as explore areas of opportunity for improvement on the English section of the ACT._x000a__x000a_Please let me know if you have any questions or if there are any adjustments you would like to make to our plan. I'm also able to schedule a time to talk by phone if that would be helpful. I am happy to support Antonia in her continued academic journey._x000a__x000a_Best regards,_x000a__x000a_Andrew L._x000a_andrew.league@revolutionprep.com_x000a_+17344476799"/>
    <n v="5"/>
  </r>
  <r>
    <n v="11018742"/>
    <d v="2026-04-07T00:00:00"/>
    <x v="48"/>
    <s v="Team Plamondon"/>
    <n v="103942"/>
    <s v="Alden Walsh"/>
    <s v="Good morning!_x000a__x000a_I am sending this message as a look ahead to what the program will look like for Alden. We had a great first session, and I really like working with her!_x000a__x000a_In our first session, we got a sense of the strategies she already uses and the knowledge she already has. This helps us formulate our approach to the coming sessions._x000a__x000a_In our coming sessions, I will want to focus on developing and practicing a specific strategy for SAQs. This will be our basis for working through the other question types. Following this practice, we will do the same for DBQs._x000a__x000a_As always, if you ever want to schedule a Zoom call or phone call to discuss anything having to do with the program, I will be more than willing to do so! Just let me know what times/days work for you, and I'll put you on the calendar!_x000a__x000a_Thank you!_x000a__x000a_Elijah R._x000a_elijah.ramirez@revolutionprep.com_x000a_+13614629743"/>
    <n v="1"/>
  </r>
  <r>
    <n v="11018754"/>
    <d v="2026-04-07T00:00:00"/>
    <x v="48"/>
    <s v="Team Plamondon"/>
    <n v="88620"/>
    <s v="Sebastian Neely"/>
    <s v="Good morning!_x000a__x000a_I am sending this message because we are currently at or below 3 hours in the program bank. As we approach the end of the current program, I wanted to show the progress Sebastian has been making by highlighting some key achievements!_x000a__x000a_- He has become more confident in his writing ability._x000a_- He is more skilled in performing editing on his own writing, though there is room for improvement._x000a_- He knows how to critically look at a text and figure out if it is a credible and good source._x000a__x000a_Itâ€™s been a privilege to work with Sebastian. If you choose to continue our work by adding hours, I will be eager to work with Sebastian again! Hereâ€™s what you can look forward to if the program continues:_x000a__x000a_- We will focus on making his editing more precise, specifically with commas._x000a_- We will tie in critical reading skills to his writing skills to show how they build off each other._x000a_- He will become more independent with his writing and require less close guidance._x000a__x000a_Also, let me express my gratitude for the opportunity to work with Sebastian. He always shows up with a great attitude, and he engages with the work even if he has difficulty with it. If you elect to end the program, then I wish him the best both in this academic year and everything that follows!_x000a__x000a_Thank you for letting me be a small part of Sebastianâ€™s academic story!_x000a__x000a_Elijah R._x000a_elijah.ramirez@revolutionprep.com_x000a_+13614629743"/>
    <n v="1"/>
  </r>
  <r>
    <n v="11018758"/>
    <d v="2026-04-07T00:00:00"/>
    <x v="50"/>
    <s v="Team Cross"/>
    <n v="86041"/>
    <s v="Jason Kyung"/>
    <s v="Dear Yu Kyoung,_x000a__x000a_I hope you are doing well! Itâ€™s been great working with Jason over the past couple of months. I wanted to touch base to share some of the progress weâ€™ve made so far and share my thoughts on the plan moving forward._x000a__x000a_Overall goal: Support Jason on his academic journey_x000a__x000a_Areas that we have been working on:_x000a_â€¢Positive and negative numbers_x000a_â€¢Reciprocals_x000a_â€¢Using a protractor_x000a_â€¢Solving problems with division_x000a_â€¢Exponents â€“ squaring a number and working with squares_x000a_â€¢Evaluating expressions with exponents_x000a__x000a_Short-term goals moving forward:_x000a_â€¢Higher exponents and negative exponents_x000a_â€¢Divisibility tests_x000a_â€¢Multiples, factors, and prime numbers_x000a__x000a_Recommendation: _x000a__x000a_Jason has been doing so well! Not only has he shown significant progress in his problem-solving skills, he has shown growth in his ability to sit and focus on his work. He shows greater understanding of problem-solving skills by noting patterns that make solving the problem more efficient. In addition, he is taking time to write out each step clearly when solving problems. Based on his progress, I recommend continuing with at least one hour each week. _x000a__x000a_Please let me know if you have any questions or if there are any adjustments you would like to make to our plan. Iâ€™m happy to schedule a time to talk by phone if that would be helpful. I look forward to supporting Jason in his continued academic journey._x000a__x000a_Best regards,_x000a_Mary L._x000a_mary.logan@revolutionprep.com_x000a_+16822312877"/>
    <n v="3"/>
  </r>
  <r>
    <n v="11018765"/>
    <d v="2026-04-07T00:00:00"/>
    <x v="43"/>
    <s v="Team De Groot"/>
    <n v="99450"/>
    <s v="Branden Edelman"/>
    <s v="Dear Ellen, _x000a__x000a_It's been great working with you and Branden over the past couple of months. As we prepare for Branden's upcoming ACT, I wanted to share what we've been working on so far and what to expect. _x000a__x000a_Branden and I have reviewed test-taking strategies for the English, Math, Reading, and Science sections. We have reviewed grammar concepts, how to interpret various parts of word problems, how to annotate reading passages, and how to interpret charts and graphs. His growth in understanding test-taking strategies is clear from his confidence levels in class and his improvement in answering practice questions. I applaud his consistent effort in class to be present with each question and apply the specific strategy we are focusing on. _x000a__x000a_While a specific score isn't guaranteed, Branden has been diligent in working toward their goal of improving his score on the ACT. Specifically, Branden's ability to slow down when answering questions has improved his ability to correctly answer them. It's important to consider the test zone's impact on Branden's performance. Ensuring a good night's sleep throughout the week leading up to the test is crucial, as just the night before isn't enough. We have also discussed strategies to manage test anxiety, which can impact scores. _x000a__x000a_I am looking forward to continuing to work with Branden after the test to make further improvements on the ACT. I recommend that we meet for two to three one-hour sessions until the July ACT. We will use one class each week to focus on annotating and answering passages from either the English, Reading, or Science section. We will use the other class each week to focus on the Math section. This will allow Branden to improve his ability to apply test-taking strategies for all four sections._x000a__x000a_Please let me know if you have any questions or would like to make any adjustments to our plan. I'm also able to schedule a time to talk by phone if that would be helpful. I am happy to support Branden in their continued academic journey. _x000a__x000a_Best regards, _x000a__x000a_Karleigh A._x000a_karleigh.arrington@revolutionprep.com_x000a_+15705786904"/>
    <n v="4"/>
  </r>
  <r>
    <n v="11018821"/>
    <d v="2026-04-07T00:00:00"/>
    <x v="150"/>
    <s v="Team Plamondon"/>
    <n v="101528"/>
    <s v="Johanan Chavakula"/>
    <s v="Dear Geetha,_x000a__x000a_Itâ€™s been great working with you and Johanan over the past couple of weeks/months. As Johanan's ACT date approaches, I wanted to share what weâ€™ve worked on so far._x000a__x000a_Johanan and I have practiced many punctuation and grammar rules, advanced math concepts, and general problem solving skills. Earlier on, we spent a few sessions on the English section where we specifically addressed punctuation rules, verb conjugation, and paragraph structure. For Math, Johanan displayed excellent consistency and understanding in all concepts, but struggled to piece that knowledge together to solve complex Geometry and Trigonometry questions. Together, we worked on how to draw out these problems to solve them step by step using his solid fundamentals. His growth in his mindset in approaching these difficult problems is clear from how his problem solving style changed throughout our sessions. We also made sure to cover the basics of some of the questions he hadn't learned about in school, such as matrices and some of the numerical logic questions. I applaud his consistent effort in class to be present with each question and apply the specific strategy we were focusing on._x000a__x000a_While a specific score isnâ€™t guaranteed, Johanan has been diligent in working toward their goal of improving his Math score to match his ability in the other sections. Specifically, Johananâ€™s new mindset and strategies to implement on the hardest Math questions. It's important to consider the impact of the test zone on Johanan's performance. Ensuring a good night's sleep throughout the week leading up to the test is crucial, as just the night before isn't enough._x000a__x000a_If you'd like to continue working together on achieving these goals afterwards, you can redeem more credits through your Bright Horizon's portal. After you redeem your credits, you will receive an email from Revolution Prep to add the hours to your account._x000a__x000a_Please let me know if you have any questions. Iâ€™m also able to schedule a time to talk by phone if that would be helpful. I am always happy to support Johanan in their continued academic journey._x000a__x000a__x000a_Best regards,_x000a__x000a_Krishna R._x000a_krishna.rastogi@revolutionprep.com_x000a_+18582138088"/>
    <n v="4"/>
  </r>
  <r>
    <n v="11018831"/>
    <d v="2026-04-07T00:00:00"/>
    <x v="110"/>
    <s v="Team De Groot"/>
    <n v="76581"/>
    <s v="Logan Matijevic"/>
    <s v="Hi MJ,_x000a__x000a_It was great connecting with the parent of my favorite student this afternoon! Logan's love of learning and the way he thinks deeply about things and really wants to understand the world are such valuable qualities that make him such a joy to work with. Below is a summary of what we discussed:_x000a__x000a_I have seen such great progress in Logan's confidence and reading abilities this year. He demonstrates improved motivation to read and persistence when trying to figure out how to pronounce a new word. He is understanding grammar rules and syllable breakdown, and he's recognizing patterns in spelling and letter sounds a lot more than he was at the beginning of the year. Logan's vocabulary is growing and he is able to recognize and accurately use words across different settings. Logan can continue to expand his vocabulary, improve his ability to break unfamiliar words into syllables, grow in his pattern recognition and spelling to close the gaps in his reading skills._x000a__x000a_Logan has been asking to learn Spanish, and I think this is a fantastic idea. Studies show that learning a second language does not confuse children and can even lead to advantages like enhanced cognitive abilities and executive functioning (skills like problem solving, attention, and memory). There is also research that shows that learning a second language can support reading skill development because bilingualism impacts phonological awareness and expands vocabulary. Overall, I think learning Spanish would be really supportive for Logan's reading skill development._x000a__x000a_We also talked about test-taking and the possibility of Logan having test anxiety. I think it's a great idea to have him take tests in a separate room so that he doesn't worry about how long it takes him to finish. In our work together, we can also work on test-taking strategies and stress-management strategies for testing to help Logan build confidence in himself and know how to help himself feel more relaxed._x000a__x000a_I think we have a solid plan for the upcoming summer. We talked about taking a 1-2 week break at the end of the school year and again at the end of the summer.  I think these breaks will give Logan a chance to decompress and play. It will also be great to continue with tutoring structure over the summer to support Logan in making gains between the school years. I will start to assign some homework for Logan so he can gradually get used to this responsibility while also having some extra practice of skills that we are working on in session._x000a__x000a_For additional strategies to support Logan's reading at home, here is what I recommend:_x000a_1. Try to find board games that have some reading component to help Logan practice in a playful setting._x000a__x000a_2. Ask Logan about what he has been reading to support him in developing reading comprehension skills. Some good questions to ask include:_x000a_- What happened in the story?_x000a_- How did the character feel after ____ happened?_x000a_- What do you think will happen next?_x000a_- Why did the character do that?_x000a__x000a_3. Give Logan the option to ask you for help by letting him know you're available or asking him if there are any words he wants to talk about from what he has read. This changes the dynamic from &quot;You are struggling and I need to help you&quot; to &quot;I know you've got this, but I'm here just in case.&quot;_x000a__x000a_Logan is currently scheduled for 3, 60-minute sessions per week through May 20th. I recommend that we continue with 3, 60-minute sessions through the end of this school year and through the summer (minus the breaks that we discussed). During these sessions, we will practice reading skills through books, games, writing, spelling, and math word problems. We'll also continue to explore foundational math and expand on Logan's number sense, algebraic thinking skills, geometry knowledge, and use of time and money._x000a__x000a_Please let me know if you have any questions, and reach out any time if you'd like to schedule another call to check in._x000a__x000a_best,_x000a_Sharon _x000a_____x000a_sharon.vincuilla@revolutionprep.com_x000a_+1(323)774 - 4547"/>
    <n v="4"/>
  </r>
  <r>
    <n v="11018832"/>
    <d v="2026-04-07T00:00:00"/>
    <x v="37"/>
    <s v="Team Plamondon"/>
    <n v="91430"/>
    <s v="Abigail Ketelaar"/>
    <s v="Dear Patricia,_x000a__x000a_I hope you are having a great spring. Itâ€™s been great working with you and Abigail over the past couple of months. I wanted to reach out with a quick overview of the program so far and where itâ€™s headed._x000a__x000a_I have seen significant improvements in Abigail's ability to solve algebraic expressions, evaluate exponents, and create/solve inequality statements. She has shown consistent progress in algebra skills like PEMDAS, as evidenced by her accuracy in completing our session objectives and willingness to be challenged._x000a__x000a_Since Abigail is achieving her goals, I recommend we continue with our one 60-minute class per week through the school year. We will continue to review the most current concepts from class to stay ahead of the fast pace of the course._x000a__x000a_Our current short-term goals for Abigail include understanding current classroom topics, graphing inequalities, and percent conversions. The overall goal remains advancing her math skills in preparation for 8th grade and high school. Based on Abigail's progress, as mentioned before, we can continue to meet once a week. This plan will keep her on the path to succes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Abigail in her continued academic journey._x000a__x000a_Best regards,_x000a__x000a_Syrae J._x000a_syrae.jennings@revolutionprep.com_x000a_+14435008367"/>
    <n v="5"/>
  </r>
  <r>
    <n v="11018838"/>
    <d v="2026-04-07T00:00:00"/>
    <x v="150"/>
    <s v="Team Plamondon"/>
    <n v="95290"/>
    <s v="Maddox Appleby"/>
    <s v="Dear Cara,_x000a__x000a_Itâ€™s been great working with you and Maddox over the past couple of months. As we prepare for Maddox's upcoming ACT, I wanted to share what weâ€™ve been working on so far and what to expect._x000a__x000a_Maddox and I first reviewed punctation rules, with a focus on those that were previously less familiar such as dashes, colons, and semicolons. Then, we transitioned into learned how to use Desmos, the graphing calculator provided, to solve a variety of math questions: systems of equations, statistics, decimal to fraction conversion, and single variable equations. Over the latest sessions, we covered Geometry with a focus on angles, perimeter, and area. His growth is clear from the increased efficiency he has shown in our sessions as we can progressively get through more and more problems. I applaud his consistent effort in class to be present with each question and apply the specific strategy we are focusing on._x000a__x000a_While a specific score isnâ€™t guaranteed, Maddox has been diligent in working toward his goal of improving his ACT score overall. Specifically, Maddox is now very refreshed on a lot of the rusty concepts which he has learned much earlier, and just needed to brush up on. It's important to consider the impact of the test zone on Maddox's performance. Ensuring a good night's sleep throughout the week leading up to the test is crucial, as just the night before isn't enough._x000a__x000a_If you'd like to continue working together after his official ACT date as he mentioned giving the SAT a go as well, you can redeem more credits through your Bright Horizon's portal. Please let me know if you have any questions or if there are any adjustments you would like to make. Iâ€™m also able to schedule a time to talk by phone if that would be helpful. I am always happy to support Maddox in his continued academic journey._x000a__x000a_Krishna R._x000a_krishna.rastogi@revolutionprep.com_x000a_+18582138088"/>
    <n v="1"/>
  </r>
  <r>
    <n v="11018876"/>
    <d v="2026-04-07T00:00:00"/>
    <x v="78"/>
    <s v="Team Plamondon"/>
    <n v="98527"/>
    <s v="Skylar Davis Bond"/>
    <s v="Hi Skylar and Amy,_x000a__x000a_I hope you are having a great spring that feels like summer. It's been great getting to know and working with Skylar over the past couple of months. I wanted to touch base to share some of the progress we've made so far, and discuss my thoughts on the plan moving forward._x000a__x000a_Skylar has made a lot of progress with her timing, going from feeling rushed on the last 9 questions of the reading section, to feeling good about her timing over all, and going from being rushed on 70% of the math section to being able to fairly comfortably finish both sections. _x000a__x000a_After this most recent practice test Skylar and I set areas of focus for both sections, and particular goals for her next practice test. _x000a__x000a_In the reading section, we're targeting missing no standard english convention questions on the whole test, reaching 100% in the first module, and being able to put 'could have gotten' or better for any command of quantitative evidence questions she misses on the next test._x000a__x000a_To work towards these goals, we want to work on being able to quickly identify independent and dependent clauses in standard conventions problems, be able to quickly identify and apply strategies to all punctuation and grammar questions, and work on reading carefully once rather than having to go back into the passage. _x000a__x000a_In the math section, we're targeting 100% accuracy in the first module, streamlining Skylar's solving process, and working on Free Form word problems (with a focus on number theory) and reviewing the discriminant. _x000a__x000a_To work towards these goals, we want to review some of the math facts Skylar hasn't used recently, work on strategies to avoid small mistakes (like increasing her accuracy while typing equations into desmos, knowing when to write work down and when to do it in your head, how to annotate the problems to best help Skylar), and review the content of how to solve free form word problems and the discriminant. _x000a__x000a_I know that Skylar's official test is April 14th and then June 4th. Based on Skylar's recent progress and the goals we've set out, I'd like to continue meeting once a week, and targeting 15 min of homework a day given in weekly chunks. In these next week leading up to the April test, I would recommend closer to 2.5 hours of work in a week, rather than 1 hour and 45 min. I've put together a web page with preposed homework for Skylar, as well as a preposed session agenda leading up to the April test. https://sites.google.com/view/skylar-sat/home_x000a__x000a_Please let me know if you have any questions or if there are any adjustments you would like to make to our plan. I'm happy to schedule a time to talk by phone if that would be helpful. I look forward to supporting Skylar in her continued academic journey._x000a__x000a_Best wishes,_x000a__x000a_Gale H._x000a_abigail.hermes@revolutionprep.com_x000a_+12169249507"/>
    <n v="3"/>
  </r>
  <r>
    <n v="11018878"/>
    <d v="2026-04-07T00:00:00"/>
    <x v="77"/>
    <s v="Team Haase-Alvey"/>
    <n v="99419"/>
    <s v="Aidan Stefanov"/>
    <s v="Dear Sasha,_x000a__x000a_Itâ€™s been great working with you and Aidan over the past couple of months. As we prepare for Aidan's upcoming official ACT, I wanted to share what weâ€™ve been working on so far and what to expect._x000a__x000a_Aidan and I have reviewed annotation strategies, such as Two-Track Mind; ACT test-taking strategies, such as Keep It Simple, Eliminate 3, iCARE, TRAP, and SMILE; punctuation rules; grammar rules and using his grammar ear; words in context questions, purpose questions, and what to pull out from different types of passages. His growth in preparing for the ACT is clear from  his practice test scores, which increased from a 19 to a 25, with the biggest increase coming from the English section. I applaud his consistent effort in class to be present with each question and apply the specific strategy we are focusing on._x000a__x000a_While a specific score isnâ€™t guaranteed, Aidan has been diligent in working toward his goal of achieving a score of 25 on the official ACT. Specifically, Aidan has focused on consistently applying test-taking strategies, memorized the punctuation rules, slowed down when reading the answers to ensure he catches subtle differences, identified characteristics of incorrect answers, and remained confident in himself even when the questions are challenging. It's important to consider the impact of the test zone on Aidan's performance. Ensuring a good night's sleep throughout the week leading up to the test is crucial, as just the night before isn't enough. We have also discussed strategies to manage test anxiety, which can impact scores._x000a__x000a_I am looking forward to hearing how Aidan performs on this test. Looking ahead, I recommend adding an additional official ACT in June or July and continuing with our one 60-minute session a week until then. This would give us an opportunity to continue working on building Aidan's testing stamina with practice tests, identifying the key parts of each type of reading passage, reading quickly while still maintaining comprehension, and practicing student-as-editor questions._x000a__x000a_If you'd like to continue working together on achieving these goals, you can easily use this link to add the hours to your account today: https://my.revolutionprep.com/s/w1k7DiLdUQ._x000a__x000a_Please let me know if you have any questions or if there are any adjustments you would like to make to our plan. Iâ€™m also able to schedule a time to talk by phone if that would be helpful. I am happy to support Aidan in his continued academic journey._x000a__x000a_Best regards,_x000a_Cheyanne J._x000a_cheyanne.jones@revolutionprep.com_x000a_+17193935674"/>
    <n v="5"/>
  </r>
  <r>
    <n v="11018881"/>
    <d v="2026-04-07T00:00:00"/>
    <x v="151"/>
    <s v="Team St. Marie"/>
    <n v="102229"/>
    <s v="Anirudh Srikanth"/>
    <s v="Dear Aarthi,_x000a__x000a_I hope you are doing well! I wanted to share a quick update on Anirudhâ€™s recent session and our focus moving forward._x000a__x000a_During our most recent session, Anirudh worked on an English assignment focused on analyzing narrative structure. He practiced identifying key elements such as the introduction, rising action, climax, falling action, and resolution within a text. I observed that he is developing a stronger understanding of how stories are organized and how each part contributes to the overall meaning._x000a__x000a_Anirudh showed good effort when breaking down the text and was able to identify important plot points with guidance. He is beginning to think more critically about how events are connected and how the structure of a story supports the authorâ€™s purpose._x000a__x000a_Our current short-term goals include:_x000a__x000a_Strengthening his understanding of narrative structure elements_x000a_Improving his ability to identify key events within a story_x000a_Building confidence in explaining how a story develops over time_x000a_Supporting his ability to complete assignments independently_x000a__x000a_Our overall goal is to help Anirudh develop strong reading and analytical skills so he can confidently approach literature assignments and express his understanding clearly._x000a__x000a_Moving forward, I recommend we continue with 2 60-minute sessions weekly.  We will continue practicing narrative analysis, breaking down texts, and reinforcing strategies that help him organize his thoughts and responses._x000a__x000a_Please let me know if there are any additional assignments or areas you would like me to support. I look forward to continuing to work with Anirudh!_x000a__x000a_Best regards,_x000a__x000a_Madia B._x000a_madia.banda@revolutionprep.com_x000a_+1 (704) 352-7601"/>
    <n v="3"/>
  </r>
  <r>
    <n v="11018885"/>
    <d v="2026-04-07T00:00:00"/>
    <x v="151"/>
    <s v="Team St. Marie"/>
    <n v="100049"/>
    <s v="Marigold Kelmer"/>
    <s v="Dear Jennifer,_x000a__x000a_I know this time of year is busy, and I appreciate you taking the time to review this email. As we continue the semester, I wanted to share an update on Marigoldâ€™s progress and outline our plan moving forward._x000a__x000a_Over the past several sessions, Marigold has completed a reading diagnostic and has been focusing on increasing her reading fluency and comprehension. The diagnostic provided helpful insight into her current reading level, strengths, and areas for growth. Since then, I have seen encouraging progress in her ability to read more smoothly and with improved pacing._x000a__x000a_Marigold is becoming more confident when reading aloud and is starting to demonstrate stronger comprehension skills by identifying key details and discussing what she has read. She is also improving in her ability to understand the main idea and respond to questions with greater accuracy._x000a__x000a_Our current short-term goals for Marigold include:_x000a__x000a_* Increasing reading fluency (accuracy, pacing, and expression)_x000a_* Strengthening comprehension through identifying main ideas and key details_x000a_* Building confidence when reading aloud_x000a_* Developing strategies to better understand and retain what she reads_x000a__x000a_Our overall goal remains to help Marigold become a confident and independent reader with strong fluency and comprehension skills._x000a__x000a_For the remainder of the semester, our plan includes guided reading practice, repeated reading strategies, and comprehension activities that focus on discussing and analyzing texts. We will also continue using targeted exercises based on her diagnostic results to support her growth._x000a__x000a_Based on Marigoldâ€™s progress, I recommend we continue with two 60-minute session per week through June 2026 to maintain steady improvement and reinforce these foundational reading skills.  I also recommend continuing support throughout the summer to address and reinforce her gaps and to prepare for the upcoming school year._x000a__x000a_Please let me know if there are any schedule updates or additional goals you would like us to focus on. I look forward to continuing to support Marigoldâ€™s progress._x000a__x000a_Best regards,_x000a__x000a_Madia B._x000a_[madia.banda@revolutionprep.com](mailto:madia.banda@revolutionprep.com)_x000a_+1 (704) 352-7601"/>
    <n v="4"/>
  </r>
  <r>
    <n v="11018888"/>
    <d v="2026-04-07T00:00:00"/>
    <x v="151"/>
    <s v="Team St. Marie"/>
    <n v="97569"/>
    <s v="Shriya Ram"/>
    <s v="Dear Praveena,_x000a__x000a_I know this time of year is busy, and I appreciate you taking the time to review this email. As we continue the semester, I wanted to share an update on Shriyaâ€™s progress and outline our plan moving forward._x000a__x000a_Over the past several sessions, Shriya has been working on key Algebra 2 concepts, including radicals and quadratics. I have seen encouraging progress in her ability to simplify and operate with radical expressions, as well as increased confidence when solving quadratic equations using different methods. She is becoming more comfortable recognizing when to factor, use the quadratic formula, or apply other strategies depending on the problem._x000a__x000a_Shriya has also shown improvement in organizing her work and approaching multi-step problems more methodically. As she continues to practice, her accuracy and efficiency are steadily improving._x000a__x000a_Our current short-term goals for Shriya include:_x000a__x000a_Strengthening understanding of operations with radicals_x000a_Improving accuracy when solving quadratic equations using multiple methods_x000a__x000a_Building confidence in choosing the appropriate strategy for each problem_x000a_Developing stronger organization and consistency in multi-step problem-solving_x000a__x000a_Our overall goal remains to build a strong foundation in Algebra 2 so Shriya can confidently approach more advanced concepts and improve overall performance._x000a__x000a_For the remainder of the semester, our plan includes continued practice with radicals, quadratics, and mixed review problems to reinforce retention and strengthen her ability to apply concepts independently._x000a__x000a_Based on Shriyaâ€™s progress, I recommend we continue with one 60-minute session per week through June 2026. This consistency will help reinforce key algebra concepts while supporting continued growth in accuracy and confidence._x000a__x000a_Please let me know if there are any schedule updates or additional goals you would like us to focus on. I look forward to continuing to support Shriyaâ€™s progress._x000a__x000a_Best regards,_x000a__x000a_Madia B._x000a_madia.banda@revolutionprep.com_x000a_+1 (704) 352-7601"/>
    <n v="4"/>
  </r>
  <r>
    <n v="11018889"/>
    <d v="2026-04-07T00:00:00"/>
    <x v="151"/>
    <s v="Team St. Marie"/>
    <n v="96165"/>
    <s v="Apryll Ibanez"/>
    <s v="Dear Airyn,_x000a__x000a__x000a_I know this time of year is busy, and I appreciate you taking the time to review this email. As we continue the semester, I wanted to share an update on Apryllâ€™s progress and outline our plan moving forward._x000a__x000a_Over the past several sessions, Apryll has been working on special right triangles and simplifying radicals. I have seen encouraging progress in her ability to recognize common special right triangle patterns, such as 45-45-90 and 30-60-90 triangles, and apply the correct side ratios when solving for missing lengths. She is becoming more confident in identifying when these relationships apply within larger problems._x000a__x000a_Apryll has also been practicing simplifying radical expressions and is improving in breaking down radicals into simplest form. She is beginning to connect her understanding of radicals to geometry concepts, particularly when working with side lengths in special right triangles._x000a__x000a_Our current short-term goals for Apryll include:_x000a__x000a_* Strengthening recognition and application of special right triangle ratios_x000a_* Improving accuracy when simplifying radical expressions_x000a_* Building confidence in solving multi-step problems involving radicals and triangles_x000a_* Developing stronger connections between algebraic and geometric concepts_x000a__x000a_Our overall goal remains to build a strong foundation in these concepts so Apryll can confidently apply them in more advanced geometry and algebra topics._x000a__x000a_For the remainder of the semester, our plan includes continued practice with special right triangles, simplifying radicals, and applying these skills in multi-step problem-solving. We will also incorporate mixed review to reinforce retention and accuracy._x000a__x000a_Based on Apryllâ€™s progress, I recommend we continue with one 60-minute session per week through June 2026. This consistency will help reinforce key concepts while supporting continued growth in confidence and problem-solving skills._x000a__x000a_Please let me know if there are any schedule updates or additional goals you would like us to focus on. I look forward to continuing to support Apryllâ€™s progress._x000a__x000a_Best regards,_x000a__x000a_Madia B._x000a_madia.banda@revolutionprep.com_x000a_+1 (704) 352-7601"/>
    <n v="4"/>
  </r>
  <r>
    <n v="11018890"/>
    <d v="2026-04-07T00:00:00"/>
    <x v="151"/>
    <s v="Team St. Marie"/>
    <n v="101459"/>
    <s v="Matthew Rowe"/>
    <s v="Dear Dinah,_x000a__x000a_I know this time of year is busy, and I appreciate you taking the time to review this email. As we continue the semester, I wanted to share an update on Matthewâ€™s progress and outline our plan moving forward._x000a__x000a_Over the past several sessions, Matthew has been working on improving his reading comprehension and fluency. I have seen encouraging progress in his ability to read more smoothly and with improved pacing. He is becoming more consistent with accuracy and is beginning to read with greater expression, which supports overall understanding._x000a__x000a_Matthew is also showing growth in comprehension skills. He is improving in his ability to identify key details, determine the main idea, and answer questions based on what he has read. Iâ€™ve noticed that he is becoming more confident when discussing passages and explaining his thinking._x000a__x000a_Our current short-term goals for Matthew include:_x000a__x000a_Increasing reading fluency (accuracy, pace, and expression)_x000a_Strengthening comprehension through identifying main ideas and key details_x000a_Building confidence when answering questions about texts_x000a_Developing strategies to better understand and retain what he reads_x000a__x000a_Our overall goal remains to help Matthew become a confident and independent reader with strong fluency and comprehension skills._x000a__x000a_For the remainder of the semester, our plan includes guided reading practice, repeated reading strategies, and comprehension activities that focus on discussion and analysis of texts. We will also incorporate targeted exercises to reinforce retention and improve overall reading performance._x000a__x000a_Based on Matthewâ€™s progress, I recommend we continue with one 60-minute session per week through June 2026. This consistency will help reinforce key reading skills while supporting continued growth in confidence and comprehension._x000a__x000a_Please let me know if there are any schedule updates or additional goals you would like us to focus on. I look forward to continuing to support Matthewâ€™s progress._x000a__x000a_Best regards,_x000a__x000a_Madia B._x000a_madia.banda@revolutionprep.com_x000a_+1 (704) 352-7601"/>
    <n v="4"/>
  </r>
  <r>
    <n v="11018891"/>
    <d v="2026-04-07T00:00:00"/>
    <x v="77"/>
    <s v="Team Haase-Alvey"/>
    <n v="99129"/>
    <s v="Kanoko Seki"/>
    <s v="Dear Yuko,_x000a__x000a_Itâ€™s been great working with you and Kanoko over the past couple of months. As we prepare for Kanoko's upcoming official ACT, I wanted to share what weâ€™ve been working on so far and what to expect._x000a__x000a_Kanoko and I have reviewed annotation strategies, such as Two-Track Mind; test-taking strategies, such as iCARE, TRAP, MAPS, Eliminate 3, and Keep It Simple; comprehension strategies for dense academic texts; goal questions from the English section; punctuation rules; grammar rules and how to use her grammar ear; inference questions; and how to use evidence from the passage to support our answer when we are unsure. Her growth in preparing for the ACT is clear from her practice test scores, which started at 14 and are now consistently above 20, with math consistently being her highest score. I applaud her consistent effort in class to be present with each question and apply the specific strategy we are focusing on._x000a__x000a_While a specific score isnâ€™t guaranteed, Kanoko has been diligent in working toward her goal of building confidence with the ACT. Specifically, Kanoko has focused on applying iCARE, TRAP, her grammar ear, and Eliminate 3 consistently; supporting her answer with evidence from the passage; and annotating passages to help with comprehension and looking for answers. It's important to consider the impact of the test zone on Kanoko's performance. Ensuring a good night's sleep throughout the week leading up to the test is crucial, as just the night before isn't enough. We have also discussed strategies to manage test anxiety, which can impact scores._x000a__x000a_I am looking forward to hearing how Kanoko performs on this test. Looking ahead, I recommend Kanoko add with a weekly 60-minute class on executive functioning and college essay writing until the end of the school year. This would give us an opportunity to focus on researching colleges for Kanoko, setting SMART goals for her future, and begin the application process._x000a__x000a_If you'd like to continue working together on achieving these goals, you can easily use this link to add the hours to your account today: https://my.revolutionprep.com/s/95o59tPvr5._x000a__x000a_Please let me know if you have any questions or if there are any adjustments you would like to make to our plan. Iâ€™m also able to schedule a time to talk by phone if that would be helpful. I am happy to support Kanoko in her continued academic journey._x000a__x000a__x000a_Best regards,_x000a_Cheyanne J._x000a_cheyanne.jones@revolutionprep.com_x000a_+17193935674"/>
    <n v="5"/>
  </r>
  <r>
    <n v="11018893"/>
    <d v="2026-04-07T00:00:00"/>
    <x v="151"/>
    <s v="Team St. Marie"/>
    <n v="86918"/>
    <s v="Amalia Alderete Gonzalez"/>
    <s v="Dear Coraly,_x000a__x000a_I know this time of year is busy, and I appreciate you taking the time to review this email. As we continue the semester, I wanted to share an update on Amaliaâ€™s progress and outline our plan moving forward._x000a__x000a_Over the past several sessions, Amalia has been working on math word problems. She is making steady progress in her ability to break down problems, identify key information, and determine the correct operation needed to solve each question. I have seen improvement in her approach to multi-step problems, especially when organizing her work more clearly._x000a__x000a_Amalia is also becoming more confident in translating written scenarios into mathematical expressions and equations. With guidance, she is learning to slow down, underline important details, and think through each step before solving._x000a__x000a_Our current short-term goals for Amalia include:_x000a__x000a_* Strengthening her ability to interpret and break down word problems_x000a_* Improving accuracy in identifying the correct operations_x000a_* Building confidence with multi-step problem-solving_x000a_* Developing strategies for organizing work clearly and efficiently_x000a__x000a_Our overall goal remains to help Amalia become a confident and independent problem solver who can approach math word problems with strong reasoning skills._x000a__x000a_For the remainder of the semester, our plan includes continued practice with a variety of word problem types, guided step-by-step problem solving, and strategies for identifying key information and setting up equations correctly._x000a__x000a_Based on Amaliaâ€™s progress, I recommend we continue with two 30-minute session per week through June 2026. This consistency will help reinforce key problem-solving skills while supporting continued growth in accuracy and confidence._x000a__x000a_Please let me know if there are any schedule updates or additional goals you would like us to focus on. I look forward to continuing to support Amaliaâ€™s progress._x000a__x000a_Best regards,_x000a__x000a_Madia B._x000a_madia.banda@revolutionprep.com_x000a_+1 (704) 352-7601"/>
    <n v="4"/>
  </r>
  <r>
    <n v="11018919"/>
    <d v="2026-04-07T00:00:00"/>
    <x v="151"/>
    <s v="Team St. Marie"/>
    <n v="95922"/>
    <s v="Kason Thieu"/>
    <s v="Dear Thuy,_x000a__x000a_I know this time of year is busy, and I appreciate you taking the time to review this email. As we continue the semester, I wanted to share an update on Kasonâ€™s progress and outline our plan moving forward._x000a__x000a_Over the past several sessions, Kason has been working on reading comprehension skills. He is making steady progress in his ability to read passages more carefully and identify key details within the text. I have seen growth in his understanding of main idea questions, as well as his ability to locate evidence to support his answers._x000a__x000a_Kason is also improving in his ability to answer inference-based questions. With support, he is learning to slow down, reread portions of the text when needed, and think more critically about what the author is implying._x000a__x000a_Our current short-term goals for Kason include:_x000a__x000a_* Strengthening reading comprehension using grade-level passages_x000a_* Improving accuracy when identifying main ideas and supporting details_x000a_* Building confidence with inference-based questions_x000a_* Developing strategies for using text evidence to support answers_x000a__x000a_Our overall goal remains to help Kason become a more confident and independent reader who can effectively understand and analyze grade-level texts._x000a__x000a_For the remainder of the semester, our plan includes continued guided reading practice, comprehension question strategies, and targeted support with inference and evidence-based responses._x000a__x000a_Based on Kasonâ€™s progress, I recommend we continue with two 60-minute session per week through June 2026. This consistency will help reinforce key reading comprehension skills while supporting continued growth._x000a__x000a_Please let me know if there are any schedule updates or additional goals you would like us to focus on. I look forward to continuing to support Kasonâ€™s progress._x000a__x000a_Best regards,_x000a__x000a_Madia B._x000a_madia.banda@revolutionprep.com_x000a_+1 (704) 352-7601"/>
    <n v="4"/>
  </r>
  <r>
    <n v="11018921"/>
    <d v="2026-04-07T00:00:00"/>
    <x v="151"/>
    <s v="Team St. Marie"/>
    <n v="97655"/>
    <s v="Matthew Chan"/>
    <s v="Dear George,_x000a__x000a_I know this time of year is busy, and I appreciate you taking the time to review this email. As we continue the semester, I wanted to share an update on Matthewâ€™s progress and outline our plan moving forward._x000a__x000a_Over the past several sessions, Matthew has been working on foundational literacy skills, including sight words, blended digraphs, short vowels, and parts of speech such as nouns, adjectives, and verbs. He is making steady progress in recognizing and reading common sight words more quickly, which is helping improve his overall reading fluency._x000a__x000a_Matthew is also developing stronger phonics skills. He is becoming more confident with short vowel patterns and is beginning to apply his understanding of blended digraphs when decoding unfamiliar words. With support, he is improving his ability to sound out words more independently._x000a__x000a_In addition, we have been introducing and reinforcing basic grammar concepts. Matthew is working on identifying nouns, adjectives, and verbs within sentences and is beginning to show a clearer understanding of how these word types function in writing._x000a__x000a_Our current short-term goals for Matthew include:_x000a__x000a_* Strengthening recognition of sight words for improved fluency_x000a_* Improving decoding skills with short vowels and blended digraphs_x000a_* Building accuracy in identifying nouns, adjectives, and verbs_x000a_* Increasing independence when reading and sounding out unfamiliar words_x000a__x000a_Our overall goal remains to build a strong foundational literacy base so Matthew can become a confident and independent reader and writer._x000a__x000a_For the remainder of the semester, our plan includes continued phonics instruction, sight word practice, and guided reading activities, along with targeted grammar exercises to reinforce parts of speech._x000a__x000a_Based on Matthewâ€™s progress, I recommend we continue with one 60-minute session per week through June 2026. This consistency will help strengthen foundational skills and support continued growth in reading confidence and accuracy._x000a__x000a_Please let me know if there are any schedule updates or additional goals you would like us to focus on. I look forward to continuing to support Matthewâ€™s progress._x000a__x000a_Best regards,_x000a__x000a_Madia B._x000a_madia.banda@revolutionprep.com_x000a_+1 (704) 352-7601"/>
    <n v="4"/>
  </r>
  <r>
    <n v="11018922"/>
    <d v="2026-04-07T00:00:00"/>
    <x v="151"/>
    <s v="Team St. Marie"/>
    <n v="98844"/>
    <s v="Mahirah Syed"/>
    <s v="Dear Stalha,_x000a__x000a_I know this time of year is busy, and I appreciate you taking the time to review this email. As we continue the semester, I wanted to share an update on Mahirahâ€™s progress and outline our plan moving forward._x000a__x000a_Over the past several sessions, Mahirah has been working on 5th grade state exam reading standards, with a focus on theme, authorâ€™s purpose, character analysis, inferences, and vocabulary in context. She is making steady progress in her ability to read passages closely and identify important details that support her answers._x000a__x000a_Mahirah is also improving in her ability to determine theme and explain how it is developed throughout a text. She is becoming more confident when analyzing characters, especially in describing traits and explaining how characters change or respond to events in a story. In addition, she is developing stronger skills in making inferences and using text evidence to support her thinking._x000a__x000a_We have also been focusing on authorâ€™s purpose and vocabulary in context. Mahirah is learning to identify why an author wrote a passage and is improving in using surrounding clues to determine the meaning of unfamiliar words._x000a__x000a_Our current short-term goals for Mahirah include:_x000a__x000a_* Strengthening understanding of theme and how it develops in a text_x000a_* Improving character analysis and text-based evidence use_x000a_* Building accuracy with inference-based questions_x000a_* Enhancing understanding of authorâ€™s purpose_x000a_* Improving vocabulary-in-context skills_x000a__x000a_Our overall goal remains to ensure Mahirah feels confident and fully prepared for her 5th grade state reading exam._x000a__x000a_For the remainder of the semester, our plan includes continued practice with state exam-style passages, targeted skill review, and guided strategies for answering comprehension questions with accuracy and evidence. We will also continue building strong test-taking habits, including careful reading and thoughtful response selection._x000a__x000a_Based on Mahirahâ€™s progress, I recommend we continue with one 60-minute session per week through June 2026 to maintain consistent preparation and support her growth leading into the exam._x000a__x000a_Please let me know if there are any schedule updates or additional goals you would like us to focus on. I look forward to continuing to support Mahirahâ€™s progress._x000a__x000a_Best regards,_x000a__x000a_Madia B._x000a_madia.banda@revolutionprep.com_x000a_+1 (704) 352-7601"/>
    <n v="4"/>
  </r>
  <r>
    <n v="11018955"/>
    <d v="2026-04-07T00:00:00"/>
    <x v="7"/>
    <s v="Team Cross"/>
    <n v="71399"/>
    <s v="Saijal Babitt"/>
    <s v="Hi all,_x000a__x000a__x000a_Checking in with a progress update as weâ€™re getting closer to summer. Always happy to answer any questions or set up a time to chat!_x000a__x000a__x000a_Saijal is still going strong in precal with the units on sequences/series and prior to that matrices and systems of equations. Saijal mentioned that her last test was a 100, which is awesome! The newest unit on conics and graphs should be pretty manageable, since I know they drilled graphing last year and weâ€™re working to make sure that Saijal knows how the different pieces of the graph fit together to try to avoid having to rely on memorization. Also happy to keep checking in on chemistry, but that seems to be going really well at the moment._x000a__x000a__x000a_It was a bummer that Saijal wasnâ€™t able to take the SAT a few weeks ago, but I think sheâ€™s totally able to make a run at either the May or June SATs if that is something she wants to pursue. A few areas Iâ€™d want to focus on in upcoming SAT sessions include continuing to review constants question strategies, geometry, some of the more specific data analysis questions, and working through the tougher grammar questions. If Saijal is electing to take the May exams, Iâ€™d definitely say we should plan for a practice test in the next couple of weeks to give us a baseline to work from. _x000a__x000a__x000a_Itâ€™s been great working with Saijal this month, as always. Iâ€™ll see her this evening!_x000a__x000a__x000a_Julie B._x000a_julie.byrom@revolutionprep.com_x000a_+15129250963"/>
    <n v="1"/>
  </r>
  <r>
    <n v="11018965"/>
    <d v="2026-04-07T00:00:00"/>
    <x v="33"/>
    <s v="Team Haase-Alvey"/>
    <n v="102273"/>
    <s v="Judah Stern"/>
    <s v="Dear Miriam,_x000a_It has been great working with you and Judah over the past few weeks. As we prepare for Judah's upcoming official ACT, I wanted to share what weâ€™ve been working on so far and what to expect._x000a__x000a_Judah and I have reviewed identifying two independent clauses for punctuation problems, rewriting logarithmic equations into exponential equations, and eliminating redundancy in Standard English Convention problems. Their growth in improving their English and Math section scores is clear from their recent practice test score of 22 in English (up one point) and 28 in math (up six points). I applaud their consistent effort in class to be present with each question and apply the specific strategy we are focusing on._x000a__x000a_While a specific score isnâ€™t guaranteed, Judah has been diligent in working toward their goal of increasing his English and Math scores to establish a solid baseline for future tests. Specifically, Judahâ€™s identification of the subject for proper agreement with both verbs and pronouns has greatly improved. It's important to consider the impact of the test zone on Judah's performance. Ensuring a good night's sleep throughout the week leading up to the test is crucial, as just the night before isn't enough. _x000a__x000a_I am looking forward to continuing to work with Judah after the test so that we can work towards further improvements identifying two full sentences and understanding commonly confused words. I recommend we maintain our current schedule of two 60 minute sessions each week in order to help them achieve their goals. _x000a__x000a_Please let me know if you have any questions or if there are any adjustments you would like to make to our plan. Iâ€™m also able to schedule a time to talk by phone if that would be helpful. I am happy to support Judah in their continued academic journey._x000a__x000a_Best regards,_x000a_Zack R._x000a_zack.robertson@revolutionprep.com_x000a_+15098598579"/>
    <n v="3"/>
  </r>
  <r>
    <n v="11018977"/>
    <d v="2026-04-07T00:00:00"/>
    <x v="33"/>
    <s v="Team Haase-Alvey"/>
    <n v="98554"/>
    <s v="Katie Savitsky"/>
    <s v="Dear Jane,_x000a_I hope you are having a great spring. It has been great working with you and Katie over the past couple of months. I wanted to reach out with a quick overview of the program so far and where itâ€™s headed._x000a__x000a_I have seen significant improvements in Katie's use of proportions to solve similar triangle problems, identification of two independent clauses, and getting into the harder math module. They have shown consistent progress in effectively using the Desmos calculator to efficiently solve problems she might not know how to do on paper, as evident in their last practice score of 1280, which was 30 points higher on Reading and Writing and 130 points higher on math; Katie is scheduled to complete another practice test this weekend, and we will see what to focus on based on those results._x000a__x000a_Our current short-term goals for Katie include consistently getting into both harder modules for the best chance at the highest score possible. The overall goal remains achieving a 1300+. Based on Katie's progress, I recommend we continue with our currently scheduled one 60-minute session each week through the June SAT. This plan will best set them up for success and give us the needed time to focus on solving harder math problems now that she is in the harder math module and identifying trap answers on the Reading and Writing section._x000a__x000a_Please let me know if you have any questions or if there are any adjustments you would like to make to our plan. Iâ€™m happy to schedule a time to talk by phone if that would be helpful. I look forward to supporting Katie in their continued academic journey._x000a__x000a_Cheers,_x000a_Zack R._x000a_zack.robertson@revolutionprep.com_x000a_+15098598579"/>
    <n v="4"/>
  </r>
  <r>
    <n v="11019090"/>
    <d v="2026-04-07T00:00:00"/>
    <x v="26"/>
    <s v="Team De Groot"/>
    <n v="96778"/>
    <s v="Ishitha Chowdavaram"/>
    <s v="Dear Ujwal,_x000a__x000a_I hope you're having a wonderful Spring season! I wanted to share an update on Ishitha's excellent progress as she works through physics concepts in AP Physics 1._x000a__x000a_Ishitha scored 90% on her recent physics test! She has been working hard to achieve this milestone, and it shows that her continued efforts and support have been paying off. This progress is clear to me, since she has been consistently showing strong problem-solving skills, adept mathematical mechanics, and excellent application of fundamental concepts to more advanced problems requiring careful examination._x000a__x000a_In early March, Ishitha was learning rotational dynamicsâ€”learning that torque is the rotational analog of force causing changes in rotational motion. She discovered angular momentum is conserved in closed systems, so pulling arms inward during rotation decreases moment of inertia while increasing angular velocity to maintain constant total momentum._x000a__x000a_We then progressed through Simple Harmonic Motion (SHM), focusing heavily on graph interpretation where slope represents velocity and curvature indicates acceleration direction. Ishitha learned to derive pendulum string tension at the bottom of swings by combining energy conservation with centripetal force principles. _x000a__x000a_Most recently, we've focused extensively on fluids for her April 22nd exam. Ishitha learned that liquids are nearly incompressible while gases compress easily, discovered pressure equals force per area, and explored how hydrostatic pressure increases linearly with depth. Pascal's principle revealed how hydraulic systems amplify force, Archimedes' principle showed buoyant force equals the weight of displaced fluid, and floating objects displace their own weight in fluid. We distinguished absolute pressure (total relative to vacuum) from gauge pressure (relative to atmosphere and practiced essential unit conversions between Pascals, PSI, and atmospheres._x000a__x000a_I recommend continuing with two 60-minute sessions per week. This frequency supports consistent progress through Ishitha's rigorous physics curriculum while accommodating her demanding academic and athletic schedule. We will use the additional time to tighten Ishithaâ€™s ability to handle highly advanced problems that sheâ€™ll likely see on the AP Physics 1 exam in May. This is the time of year that most students spend reviewing advanced concepts and atypical problems that might appear on the AP exam._x000a__x000a_If you'd like to continue working together on achieving these goals, you can redeem more credits through your Bright Horizon's portal. After you redeem your credits, you will receive an email from Revolution Prep to add the hours to your account._x000a__x000a_Ishitha is an absolute joy to work with, and her positive energy, work ethic, and enthusiasm are critical to the exceptional progress she has made thus far. Please don't hesitate to reach out if you'd like to discuss Ishitha'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9096"/>
    <d v="2026-04-07T00:00:00"/>
    <x v="8"/>
    <s v="Team Plamondon"/>
    <n v="57140"/>
    <s v="Keira Saqui"/>
    <s v="Hi Gloria, _x000a__x000a_Keira has continued to make steady and meaningful progress in her SAT preparation, with her most recent official score of 1300 (610 Reading &amp;amp; Writing, 690 Math) representing a new personal best and a clear indication of her growthâ€”particularly in Math. Her performance reflects a strong command of core math concepts and improving strategic efficiency, especially as she has worked to incorporate tools like Desmos and pattern recognition to save time and reduce errors. While time management remains an ongoing focus, Keira has demonstrated increased awareness of pacing challenges and is actively applying strategies to address them, such as prioritizing easier questions and identifying common problem types more quickly._x000a__x000a_On the Reading &amp;amp; Writing side, the primary area for growth continues to be the â€œInformation &amp;amp; Ideasâ€ domain. This has been a consistent challenge due to focus, fatigue, and the complexity of science-based passages. However, Keira has shown encouraging improvement in her approach, particularly through strategies like reading the question and conclusion first and using evidence-based elimination. She is becoming more intentional in how she engages with passages, which is a critical step toward increasing both accuracy and confidence._x000a__x000a_Overall, Keira is in a strong position to continue progressing toward her goal of 1400+. With continued targeted practiceâ€”especially in Reading &amp;amp; Writingâ€”and reinforcement of her pacing strategies, she has a clear and achievable path forward._x000a__x000a_Keira mentioned pausing tutoring for AP exams, so please let me know if this is something you guys would like to do. If you have any questions, please let me know. _x000a__x000a_Best,_x000a__x000a_Alexis B._x000a_alexis.boucher@revolutionprep.com_x000a_+17544224388"/>
    <n v="1"/>
  </r>
  <r>
    <n v="11019101"/>
    <d v="2026-04-07T00:00:00"/>
    <x v="8"/>
    <s v="Team Plamondon"/>
    <n v="85911"/>
    <s v="Tarik Khosla"/>
    <s v="Hi Blair, _x000a__x000a_Tarik has shown strong and measurable progress throughout his SAT preparation, most notably with his Math performance, which has increased significantly to a 700 on his most recent practice test. This improvement reflects his growing confidence in core algebraic concepts, strategic use of tools like Desmos, and his ability to recognize problem types more efficiently. He has become more intentional in how he approaches complex problems, often simplifying systems or interpreting equations more effectively, which has translated into both increased accuracy and improved pacing._x000a__x000a_On the Reading &amp;amp; Writing side, Tarik has demonstrated solid potential, particularly in â€œInformation &amp;amp; Ideasâ€ and evidence-based questions, where he is increasingly able to identify main arguments and eliminate unsupported answer choices. However, his most recent test highlighted a clear opportunity for growth in Standard English Conventions, which contributed to a temporary drop in his overall Reading &amp;amp; Writing score. Encouragingly, this is a highly fixable area, and Tarik has already begun reviewing key grammar rules and refining his approach to punctuation and sentence structure. His willingness to adopt strategiesâ€”such as predicting answers for vocabulary questions and breaking down complex answer choicesâ€”shows strong adaptability and engagement in the learning process._x000a__x000a_Overall, Tarik is on a positive trajectory toward his goal of a 1300+ score. With continued focus on grammar consistency and maintaining his Math strengths, he is well-positioned for continued improvement leading into his upcoming exam._x000a__x000a_With APUSH, we have come up with a clear study plan, and we will be transitioning to review after the April SAT. Please let me know if you have any questions. _x000a__x000a_Best, _x000a__x000a_Alexis B._x000a_alexis.boucher@revolutionprep.com_x000a_+17544224388"/>
    <n v="1"/>
  </r>
  <r>
    <n v="11019105"/>
    <d v="2026-04-07T00:00:00"/>
    <x v="8"/>
    <s v="Team Plamondon"/>
    <n v="94184"/>
    <s v="Finn Edwards"/>
    <s v="Hi Erin, _x000a__x000a_Finn has demonstrated strong engagement and consistent growth in AP World History, particularly in his ability to connect complex historical themes across time periods. He has developed a solid understanding of major concepts such as imperialism, industrialization, and the causes of global conflicts, and is increasingly able to analyze these topics through both economic and political lenses. His work with DBQs and SAQs shows improving confidence, especially as he incorporates structured strategies like the P.I.E.C.E.S. framework and focuses on using evidence effectively rather than overemphasizing less critical components like conclusions._x000a__x000a_One of Finnâ€™s greatest strengths is his ability to synthesize information and recognize patterns, such as linking Enlightenment ideals to later social movements or connecting the outcomes of World War I to the causes of World War II. He also demonstrates strong reasoning skills when working through primary sources, using main idea analysis and strategic elimination to navigate multiple-choice questions efficiently. Additionally, he has shown a growing awareness of how historical context shapes events, particularly in discussions of imperialismâ€™s economic impact and the role of nationalism in global conflicts._x000a__x000a_As the AP exam approaches, Finn is transitioning into a more structured review phase, supported by a clear five-week study plan and targeted practice. With continued focus on pacing, consistent review of content, and application of writing strategies, he is well-positioned for success. His motivation and willingness to engage deeply with the material will be key assets in the final stretch of preparation._x000a__x000a_If possible, I recommend we add a second session for the next few weeks to make sure that the last bits of content are being covered, as it seems the teacher may be a bit behind. Please let me know if you need any help with this or have any questions. _x000a__x000a_Best, _x000a__x000a_Alexis B._x000a_alexis.boucher@revolutionprep.com_x000a_+17544224388"/>
    <n v="3"/>
  </r>
  <r>
    <n v="11019211"/>
    <d v="2026-04-07T00:00:00"/>
    <x v="77"/>
    <s v="Team Haase-Alvey"/>
    <n v="102811"/>
    <s v="Hayden Hirsch"/>
    <s v="Dear Ally,_x000a__x000a_Itâ€™s been great working with you and Hayden over the past couple of weeks. As we prepare for Hayden's upcoming official ACT, I wanted to share what weâ€™ve been working on so far and what to expect._x000a__x000a_Hayden and I have reviewed punctuation rules, the TRAP strategy, and proportional reasoning questions. Her growth in preparing for the ACT is clear from her confidence with ACT questions. I applaud her consistent effort in class to be present with each question and apply the specific strategy we are focusing on._x000a__x000a_While a specific score isnâ€™t guaranteed, Hayden has been diligent in working toward her goal of achieving an official ACT score of 25. Specifically, Hayden has practiced applying punctuation rules, Desmos, annotation strategies, and proportional reasoning. It's important to consider the impact of the test zone on Hayden's performance. Ensuring a good night's sleep throughout the week leading up to the test is crucial, as just the night before isn't enough. We have also discussed strategies to manage test anxiety, which can impact scores._x000a__x000a_I am looking forward to continuing to work with Hayden after the test so that we can work towards further improvements in her ACT score. I recommend continuing with our one 60-minute session a week until the June 13th ACT in order to help her achieve her goals. During our upcoming sessions, I plan to continue working on proportional reasoning questions, the application of punctuation rules to complex sentences, measures of central tendency, detail questions, and practice tests._x000a__x000a_Please let me know if you have any questions or if there are any adjustments you would like to make to our plan. Iâ€™m also able to schedule a time to talk by phone if that would be helpful. I am happy to support Hayden in her continued academic journey._x000a__x000a_Best regards,_x000a_Cheyanne J._x000a_cheyanne.jones@revolutionprep.com_x000a_+17193935674"/>
    <n v="4"/>
  </r>
  <r>
    <n v="11019221"/>
    <d v="2026-04-07T00:00:00"/>
    <x v="77"/>
    <s v="Team Haase-Alvey"/>
    <n v="103586"/>
    <s v="Chase Moros"/>
    <s v="Dear Barb,_x000a__x000a_I hope you are having a great spring. Itâ€™s been great working with you and Chase over the past couple of weeks. I wanted to reach out with a quick overview of the program so far and where itâ€™s headed._x000a__x000a_I have seen significant improvements in Chase's application of study strategies, metacognition, and prioritization of tasks. He has shown consistent progress in refining his executive function skills, as evident in his efficiency while studying._x000a__x000a_Based on Chase's goals, I recommend we continue with our one 60 minute class per week through the end of the school year to focus on studying for Chase's calculus course. We will continue to review the most current concepts from class to stay ahead of the fast pace of the course. I also recommend Chase begin working with an Economics tutor for one 60-minute session a week through the end of the school year to stay ahead on top of the concepts in that class and prepare for the final._x000a__x000a_If you'd like to continue working together on achieving these goals, you can redeem more credits through your Bright Horizon's portal. After you redeem your credits, you will receive an email from Revolution Prep to add the hours to your account._x000a__x000a_For homework, Chase needs to continue applying study strategies to prepare for his Economics test tomorrow. Here is the document we worked on today, should he want to use it to prepare. _x000a_https://kami.app/avc-UnC-Jgi-bZP_x000a__x000a_Please let me know if you have any questions or if there are any adjustments you would like to make to our plan. Iâ€™m happy to schedule a time to talk by phone if that would be helpful. I look forward to supporting Chase in his continued academic journey._x000a__x000a_Best regards,_x000a_Cheyanne J._x000a_cheyanne.jones@revolutionprep.com_x000a_+17193935674"/>
    <n v="5"/>
  </r>
  <r>
    <n v="11019232"/>
    <d v="2026-04-07T00:00:00"/>
    <x v="77"/>
    <s v="Team Haase-Alvey"/>
    <n v="98765"/>
    <s v="Laura Diniz Castilho"/>
    <s v="Dear Marila,_x000a__x000a_I'm excited to reach out to celebrate Laura's amazing progress. Laura has worked diligently, and as a result, she has achieved a math score of 720 on her most recent practice test. I am so proud of Laura!_x000a__x000a_While we want to celebrate this success, we also know there is still work to do in preparing for the SAT. I am looking forward to continuing to work with Laura towards further improvements. I recommend continuing with our one 60-minute session per week until the SAT on June 6 in order to continue her progress towards her next goals. During our upcoming sessions, I plan to continue working on building Laura's confidence with complex math questions, and using Desmos and annotation strategies and checklists to increase Laura's accuracy._x000a__x000a_Please let me know if you have any questions. Iâ€™m happy to schedule a time to talk by phone if that would be helpful. I am always available to support Laura in her continued academic journey._x000a__x000a_Best regards,_x000a_Cheyanne J._x000a_cheyanne.jones@revolutionprep.com_x000a_+17193935674"/>
    <n v="4"/>
  </r>
  <r>
    <n v="11019262"/>
    <d v="2026-04-07T00:00:00"/>
    <x v="28"/>
    <s v="Team Cross"/>
    <n v="96647"/>
    <s v="Isadora Diaz-Balonek"/>
    <s v="Dear Amelia, _x000a__x000a_I hope you are having a wonderful spring. Itâ€™s been such a pleasure working with you and Isadora over the past year. I wanted to touch base once again to share some of the progress weâ€™ve made thus far and outline my thoughts on the plan moving forward. _x000a__x000a_First and foremost, it's been so much fun working with Isa. She displays a strong curiosity about each new topic weâ€™ve been covering, and itâ€™s been great to witness her â€œeye-openingâ€ moments whenever she learns a new strategy or task to aid in her executive functioning. However, I noticed that, in our recent sessions, she seemed a little bit less engaged and had less energy. Perhaps we may need to make an adjustment to our schedule if there is a day or a different time that would work better? Otherwise, she is doing excellently! _x000a__x000a_Since the previous progress update, I have seen additional improvements in Isadoraâ€™s abilities to identify useful home study strategies, retain key facts and information by creating a â€œMemory Palace,â€ determine ways to avoid boredom when completing assignments at home, identify study strategies to support her emotional regulation, and distinguish between positive and negative feedback, as well as criticism and constructive criticism. As always, she has continued to show consistent progress in utilizing each of the strategies weâ€™ve been discussing in our sessions so far to strengthen her executive functioning skills. This consistent improvement has been evident in the completion of assignments during our sessions, as well as Isadoraâ€™s homework. _x000a__x000a_Our current short-term goals for Isadora include establishing a solid system that involves utilizing her agenda, planning her week, completing homework, preparing for quizzes, and more, as well as improving her confidence in math. The overall goals remain to both apply these strategies and utilize these skills for future classes and grades. Since Isadora is achieving her goals, I recommend we continue with our one 60-minute class per week through the school yea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Isadora in her continued academic journey. _x000a__x000a_Best regards, _x000a__x000a_Colin C._x000a_colin.cody@revolutionprep.com_x000a_+19785187882"/>
    <n v="5"/>
  </r>
  <r>
    <n v="11019283"/>
    <d v="2026-04-07T00:00:00"/>
    <x v="41"/>
    <s v="Team St. Marie"/>
    <n v="96292"/>
    <s v="Hunter Burke"/>
    <s v="Hello Brian,_x000a__x000a_I wanted to share an update on Hunterâ€™s progress after working together for a little over three weeks and before his upcoming test date._x000a__x000a_During this time, we focused on the ACT English section, as this was the area he identified as his biggest need. Since he has been working with another tutor on math, this allowed us to fully dedicate our sessions to building his understanding of English concepts. Early on, we identified two main areas for improvement: conventions, which include punctuation and grammar, and the analytical questions. Of the two, conventions have been the higher priority, as they account for more mistakes but are also one of the most high yield areas for improvement on the ACT._x000a__x000a_Over our sessions, we broke down key punctuation and grammar rules and spent multiple sessions practicing and reinforcing them. More recently, we shifted into working on analytical questions and how to approach them strategically. Hunter has shown a strong ability to pick up concepts quickly during sessions, which is very encouraging._x000a__x000a_The main challenge moving forward is consistency outside of sessions. With rule based material like grammar, it is important to consistently review and practice in order to retain those concepts. Hunter has done some practice on his own, but he also mentioned that he could have been more consistent and did not complete all of the assigned work in some weeks. If he is able to build more consistent habits with his independent practice, I think he has a great opportunity to see meaningful improvement in this section._x000a__x000a_Hunter currently has 6 hours remaining on his account. My recommendation is that he first decide whether he plans to take the ACT again in June or July, or if he would prefer to wait and review his upcoming score before making that decision. If he does plan to test again, I would recommend beginning consistent preparation as soon as possible, ideally meeting at least once per week, and potentially increasing to two to three sessions per week for one hour as the test approaches. Additionally, I would be happy to assist him with end of year finals in any academic subject if that becomes a priority. He is also welcome to continue working with his other tutor for these areas if he prefers._x000a__x000a_Hunter has been very friendly, respectful, and easy to work with throughout our sessions. He has a great attitude and engages well with the material, and Iâ€™ve really enjoyed working with him. I hope he does very well moving forward and would be happy to assist him again in the future if needed!_x000a__x000a_Please feel free to reach out if you have any questions._x000a__x000a_Tim Schlotzhauer"/>
    <n v="3"/>
  </r>
  <r>
    <n v="11019284"/>
    <d v="2026-04-08T00:00:00"/>
    <x v="41"/>
    <s v="Team St. Marie"/>
    <n v="103097"/>
    <s v="Hannah Steele"/>
    <s v="Hi Betsy_x000a__x000a_I wanted to share an update on Hannahâ€™s progress now that we are about three weeks into working together and she has completed her first full practice test since we started._x000a__x000a_Coming into our sessions, Hannah set a strong goal of reaching a 1520, with a target of around a 780 or higher in math and a 740+ score in reading and writing. Over the past few weeks, we have focused primarily on math, with some additional work in reading and writing. On her most recent practice test, she improved her math score from a 720 to a 750, which is a great sign of early progress._x000a__x000a_What was especially encouraging from this test was that the areas we specifically worked on in both math and reading and writing showed clear improvement, while the areas we have not yet covered were the ones where she either stayed the same or missed questions. This is a very positive indicator that her effort and focus are directly translating into score gains, and that continued targeted practice should lead to further improvement._x000a__x000a_We reviewed the practice test together and identified the next set of focus areas for the coming weeks. The plan is to continue prioritizing math while incorporating some reading and writing work, and then have her take another full practice test in about three weeks to track progress and refine our approach further. As long as she continues to stay consistent with her homework and independent practice, I believe she has a strong chance of reaching her goal score._x000a__x000a_In terms of scheduling, we are currently meeting twice per week through the first week of June. For next week, we are set for Monday and Thursday, and then the schedule shifts to Monday and Tuesday for a few weeks before moving to Monday and Wednesday. I know she preferred having sessions more spaced out on days like Monday and Wednesday or Monday and Thursday, so I would encourage adjusting the schedule if possible to better space out sessions. This helps with retention, allows more time for practice between sessions, and generally leads to stronger progress._x000a__x000a_My recommendation is to continue meeting twice per week for 1 hour leading up to her next test date, and I will provide another update as we get closer and make any adjustments if needed._x000a__x000a_Hannah has been a lovely student to work with. She is engaged, motivated, and brings a great attitude to each session, which has made our work together both productive and enjoyable._x000a__x000a_Please feel free to reach out if you have any questions._x000a__x000a_Tim Schlotzhauer"/>
    <n v="3"/>
  </r>
  <r>
    <n v="11019332"/>
    <d v="2026-04-08T00:00:00"/>
    <x v="78"/>
    <s v="Team Plamondon"/>
    <n v="52766"/>
    <s v="Zairah Farid"/>
    <s v="Hi Team Zairah,_x000a__x000a_I hope youâ€™re having a great spring! Itâ€™s been great working with Zairah over the past couple of months. I wanted to touch base to share some of the progress weâ€™ve made so far and share my thoughts on the plan moving forward. _x000a__x000a_Firstly, Zairah is making a lot of progress with applying the strategies weâ€™ve learned in session to problems. She got 100% on her Algebra homework this week, as well as on her command of evidence homework. In session, sheâ€™s been able to identify what punctuation rule applies to all the punctuation questions weâ€™ve looked at. She has also done a great job of applying pattern matching to the summation notation questions weâ€™ve been working on for her math class. _x000a__x000a_Our current goal for the SAT is to break through some of Zairahâ€™s test anxiety and see the accuracy she shows in her homework appear on her practice tests, an official tests, as well. For her math class, weâ€™re continuing to work on getting the highest grade possible and build understanding of the underlying math concepts. After the last test, Weâ€™ve decided to focus more on Zairah getting reps of questions in, rather than working on new strategies every week. To facilitate this weâ€™ve moved from two, 60 min sessions in a week to one, 90 minute session, with ~30 min of the session to be focused on SAT and the remaining ~60 min to focus on math. _x000a__x000a_Please let me know if you have any questions or if there are any adjustments you would like to make to our plan. Iâ€™m happy to schedule a time to talk by phone if that would be helpful. I look forward to supporting Zairah in her continued academic journey. _x000a__x000a__x000a_Gale H._x000a_abigail.hermes@revolutionprep.com_x000a_+12169249507"/>
    <n v="3"/>
  </r>
  <r>
    <n v="11019349"/>
    <d v="2026-04-08T00:00:00"/>
    <x v="118"/>
    <s v="Team De Groot"/>
    <n v="87028"/>
    <s v="Cecilia Vin"/>
    <s v="Hi, Todd,_x000a__x000a_Itâ€™s been great working with you and Ceci over the past couple of months. I wanted to touch base to share some of the progress weâ€™ve made so far and my thoughts on the plan moving forward. _x000a__x000a_It has been a long-time goal of mine to get Ceci to become a regular reader, and I am very pleased that it finally seems to be working! She is now reading her independent reading book every week -- slowly, and not very much, but it's certainly a start! I believe that she is now fully &quot;bought in&quot; on the importance and benefits of reading, and she WANTS to want to read, which is already half the battle! I hope to see this positive trend continue. :)_x000a__x000a_I wrote last time that we would be switching our focus to grammar; Ceci is not yet at complete mastery of these topis, but I would say her skill level is now more &quot;advanced&quot; than &quot;beginner&quot;! Reading comprehension continues to go well; she usually gets between 3 and 5 out of 5 on her homework, which is the hardest level -- in other worse, seniors applying to the top schools are practicing with the same questions! I would like to see her get faster with the questions, though; this will be a goal for next time._x000a__x000a_In Math, Ceci continues to learn new topics such as the discriminant and exponential equations. She has recently begun regular mixed practice on an SAT Prep website that allows her to grade her own answers and therefore study her errors. She reports enjoying the work!_x000a__x000a_We have been meeting a little less regularly this spring due to many events in Ceci's busy life (including the trip to France!), so our practice test schedule is somewhat delayed, but I am hoping to get to the next one after a few more sessions. I know, though, that I won't be seeing her for another two weeks._x000a__x000a_My short-term goals for her are to go up another 60 points on this next practice test, to achieve a 5/5 on her grammar homework, and to get her time limit for her reading comprehension homework down to 20 minutes. I know that her final SAT goal is still to be determined as her college list is not yet finalized._x000a__x000a_Based on these goals, I recommend continuing our current rhythm of 60 minutes/week. Please let me know if you have any questions or if there are any adjustments you would like to make to our plan. Iâ€™m happy to schedule a time to talk if that would be helpful. _x000a__x000a_Thank you!_x000a_Maia"/>
    <n v="3"/>
  </r>
  <r>
    <n v="11019360"/>
    <d v="2026-04-08T00:00:00"/>
    <x v="48"/>
    <s v="Team Plamondon"/>
    <n v="94391"/>
    <s v="Henry Frasca"/>
    <s v="Good morning!_x000a__x000a_I am sending this message as a look ahead to what the program will look like for Henry. We had a great first session, and I really like working with him. _x000a__x000a_In our first session, we worked on refreshing Henry on core strategies for the reading/writing section. He did well, but feels rusty._x000a__x000a_In our coming sessions, we are going to focus on applying the strategies to more advanced questions. We'll begin with question specific strategies and move on to domain level reviews before having him take a practice test._x000a__x000a_As always, if you ever want to schedule a Zoom call or phone call to discuss anything having to do with the program, I will be more than willing to do so! Just let me know what times/days work for you, and I'll put you on the calendar!_x000a__x000a_Thank you!_x000a__x000a__x000a_Elijah R._x000a_elijah.ramirez@revolutionprep.com_x000a_+13614629743"/>
    <n v="1"/>
  </r>
  <r>
    <n v="11019504"/>
    <d v="2026-04-08T00:00:00"/>
    <x v="134"/>
    <s v="Team Haase-Alvey"/>
    <n v="94425"/>
    <s v="Avery Diem"/>
    <s v="Dear Kristen,_x000a__x000a_Itâ€™s been great working with you and Avery over the past couple of months. As we prepare for Avery's upcoming ACT, I wanted to share what weâ€™ve been working on so far and what to expect._x000a__x000a_Avery and I have focused the bulk of our review on the English section, with some work on the Math section. Avery has shown good improvement on her application of the TRAP strategy for the English problems, especially for punctuation and verbs questions. Weâ€™ve also worked a good bit on pronoun questions, as well as word choice. Avery has also shown good progress in effectively handling her time throughout each ACT English passage, doing her easiest questions first and saving the more challenging ones for the end of the passage. This has helped her maintain an average of 8-8.5 minutes per passage, which should serve her well on the official test._x000a__x000a_While a specific score isnâ€™t guaranteed, Avery has been diligent in working toward her goal of achieving a 33. Specifically, Averyâ€™s dedication to completing homework materials has been really encouraging. I also wanted to mention how important it is to consider the impact of the test zone on Avery's performance. Ensuring a good night's sleep throughout the week leading up to the test is crucial, as just the night before isn't enough. _x000a__x000a_Avery and I have one more session scheduled for after this ACT, in which I plan to discuss the test experience and her application of specific strategies. While I hope Avery will hit her goal score this time around, we can also tentatively plan to continue ACT prep at a velocity of one to two 60-minute sessions per week until the next ACT, if necessary. _x000a__x000a_All the best to Avery as she heads into this test! _x000a__x000a_Please let me know if you have any questions or if there are any adjustments you would like to make to our plan. Iâ€™m also able to schedule a time to talk by phone if that would be helpful. I am happy to support Avery in her continued academic journey._x000a__x000a_Best,_x000a_Carina S._x000a_carina.shanahan@revolutionprep.com_x000a_+15702932582"/>
    <n v="4"/>
  </r>
  <r>
    <n v="11019509"/>
    <d v="2026-04-08T00:00:00"/>
    <x v="55"/>
    <s v="Team Plamondon"/>
    <n v="55073"/>
    <s v="Zayba Zafar"/>
    <s v="Hi Zayba and ElaineMaria,_x000a__x000a_I hope you are having a great spring. It has been wonderful working with you and Zayba over the past several months, and I wanted to reach out with an update on her progress and an overview of our plan moving forward._x000a__x000a_Over the course of our work together, I have seen growth in Zaybaâ€™s familiarity with SAT question types and test structure, particularly in her understanding of how to approach SAT practice materials independently. She has demonstrated increased awareness of available strategies and resources, as well as improved comfort navigating digital tools used for test preparation. In recent sessions, we also reviewed expectations for practice exams and how those results can guide targeted concept review when we resume instruction._x000a__x000a_During our most recent session, Zayba shared that her current workload has increased significantly due to a combination of school responsibilities and a new job with her fatherâ€™s marketing company. Because of this, she expressed feeling overwhelmed and requested a temporary pause in regularly scheduled tutoring sessions so that she can work independently on assignments at her own pace._x000a__x000a_At this time, Zayba has **14.75 hours of tutoring credit remaining**, with three sessions previously scheduled (April 15, April 29, and May 6). We agreed that she would cancel these upcoming sessions and shift to an independent study plan for now. Zayba has access to extensive SAT preparation materials in her Google Drive folder, including subject-specific resources and full-length practice exams. Practice tests are the top recommended focus during this independent period, and she is able to complete assignments directly on PDFs using Kami._x000a__x000a_**Velocity Recommendation and Plan for Program Hours:**  _x000a_Given Zaybaâ€™s current schedule constraints and her target SAT date in **September or October 2026**, I recommend pausing live tutoring sessions at this time. Tutoring will resume toward the **end of summer or early fall**, at which point we can strategically use her remaining hours for focused review, practice exam analysis, and fine-tuning specific concepts based on her results. This timing will allow us to maximize the effectiveness of her remaining program hours as she approaches her test date._x000a__x000a_In the short term, Zaybaâ€™s goals include completing SAT practice exams independently, reviewing foundational content as needed (such as Advanced Math Level 1 materials), and building test familiarity through consistent exposure. The overall goal remains to prepare her for confident, strategic performance on the SAT. When tutoring resumes, our sessions will be structured around reviewing completed practice work, identifying patterns, and strengthening targeted skills to ensure she is fully supported leading into test day._x000a__x000a_Please feel free to reach out if you have any questions about this plan or would like to discuss it further. I am happy to schedule a phone call if that would be helpful. I look forward to continuing to support Zayba and resuming our work together as we get closer to her test date._x000a__x000a_video link of conversation: https://revolutionprep.zoom.us/rec/play/bHthUJDaPRkTdeEmlVCSVPihyXO_oGTyEd8DQqlDMODQowO3dJSAwDawhb5iX74OBYLd4mb_S7YxrGxq.hW3gwDc9sKNLXCAb_x000a__x000a_Warm regards,  _x000a__x000a_Diana H._x000a_diana.hoyer@revolutionprep.com_x000a_+12106391241"/>
    <n v="1"/>
  </r>
  <r>
    <n v="11019560"/>
    <d v="2026-04-08T00:00:00"/>
    <x v="15"/>
    <s v="Team Plamondon"/>
    <n v="102291"/>
    <s v="Tali Yazdian"/>
    <s v="Hi Afsoun!_x000a__x000a_It was great catching up with you over the phone. I wanted to reiterate our plan and talking points in writing to confirm that we're on theÂ same page and have a point of reference for Tali's progress during our call next month.Â _x000a__x000a_Our primary focus over the next few weeks will be to emphasize improving Tali's essays and reviewing content. Tonight, we will focus on Tali's LEQ, and we will review Chapter 14 next session. After that, we will create a review plan for Tali's history content, a schedule for her English assignments, and a work flow to maximize her momentum.Â _x000a__x000a_To achieve Tali's goal score of a 4 and keep her grade at a B, we will focus on improving her process with DBQs and LEQs. So far, Tali has incorporated the structure of counterargument and rebuttal into her essays well, but I would like to see more detail in her writing overall.Â  We will also check in on MCQs to ensure content retention and discuss context surrounding events to further strengthen Tali's essays._x000a__x000a_To reach these goals,Â I recommend we continue our velocity of at least one 60-minute session per week, with extra sessions for academic support as needed. Tali currently has 4 unscheduled hours in their account and 5 scheduled sessions left with me ending 5/3.Â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
    <n v="5"/>
  </r>
  <r>
    <n v="11019590"/>
    <d v="2026-04-08T00:00:00"/>
    <x v="114"/>
    <s v="Team Plamondon"/>
    <n v="84594"/>
    <s v="Sebastian Jones"/>
    <s v="Hello,_x000a__x000a_I hope you are well! This is just a brief update going over how tutoring has been!_x000a__x000a_As always, Sebastian has been good about setting up sessions as needed. In our most recent session, we did test corrections, particularly focused on finding extrema. We were able to make a lot of progress here in distinguishing the procedures in different situations (for example, if there's an interval or not, or whether we are given the derivative or not)._x000a__x000a_As far as hours go, we are down to 2.5 remaining hours. I think the way we've been using the hours has made sense for Sebastian, so I trust that he'll schedule out sessions if and when he needs them again._x000a__x000a_Also, congrats to Sebastian on being confirmed for Fairfield (if I'm not mistaken)!! That is awesome. He's gonna kill it in college!_x000a__x000a_That is about all I have for today! If you have any questions or thoughts on any of this, please do let me know!_x000a__x000a_Have a great week,_x000a__x000a_- Sonja_x000a__x000a_Sonja T._x000a_sonja.tomasko@revolutionprep.com_x000a_+16514284271"/>
    <n v="1"/>
  </r>
  <r>
    <n v="11019603"/>
    <d v="2026-04-08T00:00:00"/>
    <x v="9"/>
    <s v="Team Haase-Alvey"/>
    <n v="84326"/>
    <s v="Aryan Mundru"/>
    <s v="Dear Sivakanth, _x000a__x000a_It was great seeing you this week and I hope you are having a great Spring so far! Itâ€™s been wonderful working with you and Aryan over the past couple of months, and I wanted to touch base to share some of the progress weâ€™ve made recently. _x000a__x000a_I have seen significant improvements in Aryan's understanding of various chemical principles, such as how the properties of ionic or covalent compounds are correlated to element characteristics such as electronegativity. Aryan has shown consistent progress in applying his knowledge to increasingly complex subject matter, such as VSEPR models with rule-breaking octets. This consistent improvement has been evident in Aryanâ€™s strong engagement with the course, his inquisitive question-asking nature, and his increasing confidence in Chemistry. _x000a__x000a_Our current short-term goals for Aryan include preparing for an assessment on VSEPR, intermolecular forces, and molecule polarity. The overall goal remains supporting Aryanâ€™s growth as a Chemistry student while he works toward his target grade in the course. Based on Aryan's progress, I recommend maintaining a consistent weekly schedule of one 60-minute lesson per week. _x000a__x000a_Please let me know if you have any questions or if there are any adjustments you would like to make to our plan. Iâ€™m happy to schedule a time to talk by phone if that would be helpful. I look forward to supporting Aryan in his continued academic journey. _x000a__x000a_Best wishes, _x000a__x000a_Kailot Harris _x000a__x000a_ Kailot H._x000a_kailot.harris@revolutionprep.com_x000a_+16674150151"/>
    <n v="3"/>
  </r>
  <r>
    <n v="11019609"/>
    <d v="2026-04-08T00:00:00"/>
    <x v="9"/>
    <s v="Team Haase-Alvey"/>
    <n v="92519"/>
    <s v="Laasya Kanneganti"/>
    <s v="Dear Rama Krishna, _x000a__x000a_I hope you are having a great Spring! Itâ€™s been great working with you and Laasya over the past couple of months. I wanted to touch base to share some of the progress weâ€™ve made recently and share my thoughts on the plan moving forward. _x000a__x000a_I have seen significant improvements in Laasya's understanding of chemical phenomena and their roles in important natural processes. Laasya has shown consistent progress in determining the important information in a word problem, such as known and unknown quantities, and then translating that determination into a formula that relates the quantities. This consistent improvement has been evident in Laasyaâ€™s increasingly high confidence in Chemistry and her strong performance on in-class assessments. _x000a__x000a_Our current short-term goals for Laasya include building upon her current knowledge of acids and bases to include buffers and titrations. The overall goal remains supporting Laasya's growth as a Chemistry student while she works toward her target grade in the course. Based on Laasya's progress, I recommend maintaining a consistent weekly schedule of one 60-minute lesson per week. _x000a__x000a_Please let me know if you have any questions or if there are any adjustments you would like to make to our current plan. Iâ€™m happy to schedule a time to talk by phone if that would be helpful. I look forward to supporting Laasya in her continued academic journey. _x000a__x000a_Best wishes, _x000a__x000a_Kailot Harris _x000a__x000a_ _x000a__x000a_Kailot H._x000a_kailot.harris@revolutionprep.com_x000a_+16674150151"/>
    <n v="3"/>
  </r>
  <r>
    <n v="11019634"/>
    <d v="2026-04-08T00:00:00"/>
    <x v="18"/>
    <s v="Team Plamondon"/>
    <n v="90283"/>
    <s v="Alexa Barouh"/>
    <s v="Dear Alexa and Amanda,_x000a__x000a_I hope you are both having a great week. Itâ€™s been great working with you both over the past three weeks. I wanted to touch base to share some of the progress weâ€™ve made so far and share my thoughts on the plan moving forward._x000a__x000a_I have seen significant improvements in Alexaâ€™s grammar skills - particularly with comma usage - as well as in proportional reasoning and measures of central tendency. This consistent improvement has been evident in her test performance, with her English score increasing from a 33 to a 35 and her math score improving from a 27 to a 33. She has also shown much greater confidence when working through problems during our sessions._x000a__x000a_Our current goals for Alexa include maintaining these gains and continuing to refine her accuracy and efficiency. The overall goal remains achieving a 34 composite score on the ACT._x000a__x000a_Based on Alexaâ€™s progress, I recommend maintaining our current pace if she plans to take another test. Currently, Alexa has 2 hours remaining in her account and no sessions scheduled. Additionally, I generally recommend adding one hour per week for each AP subject my students are taking, especially in the month prior to AP exams._x000a__x000a_Please let me know if you have any questions or if there are any adjustments you would like to make to our plan. Iâ€™m happy to schedule a time to talk by phone if that would be helpful. I look forward to supporting Alexa in her continued academic journey._x000a__x000a_Thank you and stay safe,_x000a_Myles O._x000a_myles.oldroyd@revolutionprep.com_x000a_+15304434701"/>
    <n v="2"/>
  </r>
  <r>
    <n v="11019645"/>
    <d v="2026-04-08T00:00:00"/>
    <x v="33"/>
    <s v="Team Haase-Alvey"/>
    <n v="102915"/>
    <s v="Drew Harris"/>
    <s v="Dear Kristin,_x000a_It has been great working with you and Drew over the past few weeks. As we prepare for Drew's upcoming official ACT, I wanted to share what weâ€™ve been working on so far and what to expect._x000a__x000a_Drew and I have reviewed identifying two independent clauses for punctuation problems, interpreting the correct graphs and charts for inference science questions, and various approaches to ACT specific hard math problems. Their growth in understanding what to look for on each Standard English Convention problem is clear from increasing seven points on the English section to a 26 on the most recent practice test; Drew scored a 29 composite on that practice test. I applaud their consistent effort in class to be present with each question and apply the specific strategy we are focusing on._x000a__x000a_While a specific score isnâ€™t guaranteed, Drew has been diligent in working toward their goal of achieving a 29 composite score. Specifically, Drewâ€™s approach to the English section in general has greatly improved, and he improved his Reading and Science scores as well on the most recent practice test. It's important to consider the impact of the test zone on Drew's performance. Ensuring a good night's sleep throughout the week leading up to the test is crucial, as just the night before isn't enough. _x000a__x000a_I am looking forward to hearing how Drew performs on this test. Looking ahead, I recommend adding an additional 60-minute session each week starting the last week of April (he should have his results from this weekend by then) through the July ACT. This would give us an opportunity to continue working on increasing his confidence and ability on the harder problems to give him the best chance at achieving his goal._x000a__x000a_Please let me know if you have any questions or if there are any adjustments you would like to make to our plan. Iâ€™m also able to schedule a time to talk by phone if that would be helpful. It is a pleasure working with Drew, and I would be happy to support him in his continued academic journey._x000a__x000a_Best regards,_x000a_Zack R._x000a_zack.robertson@revolutionprep.com_x000a_+15098598579"/>
    <n v="4"/>
  </r>
  <r>
    <n v="11019646"/>
    <d v="2026-04-08T00:00:00"/>
    <x v="18"/>
    <s v="Team Plamondon"/>
    <n v="94613"/>
    <s v="Tatum Glynn"/>
    <s v="Dear Tatum and Elizabeth,_x000a__x000a_I hope you are both having a great week. Itâ€™s been great working with you both over the past month and a half. I wanted to touch base to share some of the progress weâ€™ve made so far and share my thoughts on the plan moving forward._x000a__x000a_I have seen significant improvements in Tatumâ€™s ability to interpret figures and analyze conflicting viewpoints in the science section, as well as in solving word problems and working with functions in the math section. This consistent improvement has been evident in her in-session performance and growing confidence when approaching more complex problems._x000a__x000a_Our current goals for Tatum include continuing to strengthen accuracy and efficiency across sections as she prepares for her upcoming test. The overall goal remains achieving a 34 composite score._x000a__x000a_Please let me know if you have any questions or if there are any adjustments you would like to make to our plan. Iâ€™m happy to schedule a time to talk by phone if that would be helpful. I look forward to supporting Tatum in her continued academic journey._x000a__x000a_Thank you and stay safe,_x000a_Myles O._x000a_myles.oldroyd@revolutionprep.com_x000a_+15304434701"/>
    <n v="1"/>
  </r>
  <r>
    <n v="11019657"/>
    <d v="2026-04-08T00:00:00"/>
    <x v="33"/>
    <s v="Team Haase-Alvey"/>
    <n v="100150"/>
    <s v="Andrew Fezza"/>
    <s v="Dear Margot,_x000a_It has been great working with you and AJ over the past couple weeks. As we prepare for AJ's upcoming official ACT, I wanted to share what weâ€™ve been working on so far and what to expect._x000a__x000a_AJ and I have reviewed identifying two independent clauses for punctuation problems, knowing when to focus on the specific question stem to identify the correct answer, and how to efficiently read passages for the main idea before returning to the passage as needed for detail questions. Although we only had two sessions together, I got the impression AJ increased his confidence with the ACT. I applaud his consistent effort in class to be present with each question and apply the specific strategy we are focusing on._x000a__x000a_While a specific score isnâ€™t guaranteed, AJ has been diligent in working toward their goal of achieving a 24+ composite score to qualify for the Bright Futures scholarship. Specifically, AJâ€™s approach to the English section in general has improved, and he improved his Reading strategy to now include reading the passage before answering the questions. It's important to consider the impact of the test zone on AJ's performance. Ensuring a good night's sleep throughout the week leading up to the test is crucial, as just the night before isn't enough. _x000a__x000a_I am looking forward to hearing how AJ performs on this test. Looking ahead, I recommend adding an additional 60-minute session each week starting the last week of April (he should have his results from this weekend by then) through the June ACT. This would give us an opportunity to continue working on increasing his confidence and ability to give him the best chance at achieving his goal._x000a__x000a_Please let me know if you have any questions or if there are any adjustments you would like to make to our plan. Iâ€™m also able to schedule a time to talk by phone if that would be helpful. It is a pleasure working with AJ, and I would be happy to support him in his continued academic journey._x000a__x000a_Best regards,_x000a_Zack R._x000a_zack.robertson@revolutionprep.com_x000a_+15098598579"/>
    <n v="4"/>
  </r>
  <r>
    <n v="11019686"/>
    <d v="2026-04-08T00:00:00"/>
    <x v="81"/>
    <s v="Team Plamondon"/>
    <n v="98351"/>
    <s v="Arjun Devineni"/>
    <s v="Dear Bharat,Â _x000a__x000a_I hope you are having a great spring. I've enjoyed working with Arjun and you the past couple of months. I wanted to reach out and share with you the progress we have made._x000a__x000a_I have seen significant improvements in Arjun's writing and also his attitude about writing.Â  When we first started focusing on writing, he didn't want to write.Â  When he did write, he would write only a few words and do it as quickly as possible.Â  But once he realized that the purpose of working on writing was to improve, he has worked harder and tried to become a better writer.Â  Â He has also improved his reading comprehension.Â  He does a good job comparing and contrasting characters in a story especially using Venn Diagrams. He is also doing a great job of identifying types of sentences, and he is now able to identify nouns, verbs, adjectives, and pronouns._x000a__x000a_I recommend we continue with our 60 minute lessons twice a week.Â _x000a_Please let me know if you have any questions or if there are any adjustments you would like to make to our plan. Iâ€™m happy to schedule a time to talk by phone if that would be helpful. I look forward to supporting Arjun in his continued academic journey._x000a__x000a_Best regards,_x000a__x000a_Jill W._x000a_jill.watson@revolutionprep.com_x000a_+19032491379"/>
    <n v="3"/>
  </r>
  <r>
    <n v="11019696"/>
    <d v="2026-04-08T00:00:00"/>
    <x v="19"/>
    <s v="Team De Groot"/>
    <n v="96820"/>
    <s v="Oliver Ridder"/>
    <s v="Hi Sara, _x000a__x000a_Happy Spring! Below is an update on Oliverâ€™s SAT prep followed by my recommendations for the future. Just to confirm, is Oliver planning on both the May 2nd and June 6th SATs, or just May? _x000a__x000a_Oliver scored a 1400 on the official March SAT (660 Reading/Writing, 740 Math), which shows real progress and is a result the solid work that Oliver has already put in. Among other things, we see Oliver able to score significantly better on the official test compared to his practice tests, which is quite rare. It does not seem that the official test day environment presented a huge distraction or extra pressure for him._x000a__x000a_Also, I will be asking Oliver to take a practice test asap. Iâ€™d like him to complete two practice tests before the May 2nd SAT._x000a__x000a_Going forward, I plan to focus back on strategies to work toward more consistency, and weâ€™ll be focused some review and practice with harder question types in Information &amp;amp; Ideas, Standard English Conventions, and Craft &amp;amp; Structure. It looks like our consistent work on Transitions paid off because the Expression of Ideas category was stronger than the other three. Weâ€™ll also do our best to push Oliverâ€™s Math score higher into the 700s if at all possible, including work with the harder/hardest iterations of Geometry and Algebra question types, among other things. _x000a__x000a_Sessions are currently scheduled out twice a week through Wednesday 4/29. The pace of two hours a week has been productive so far, so Iâ€™d recommend continuing with two hours a week. The stated goal score at the beginning of the tutoring program was 1400+, so he is right on the edge. Please let me know if Oliver would like to set a higher goal score. As we start to push closer to 1500+, 3 hours a week would make more sense. Of course, it is up to you guys how much you want to prioritize the SAT. But his official test is encouraging, so I wanted to mention best case scenario. _x000a__x000a_Thanks for reading! Iâ€™d be happy to discuss any of this further on the phone if youâ€™d like. Itâ€™s been a pleasure working with you both and I look forward to continuing to help Oliver work toward his goals. _x000a__x000a_Have a great rest of your week!_x000a__x000a_Best,_x000a__x000a_Daniel Severanceâ€¨Professional Tutor, Revolution Prepâ€¨daniel.severance@revolutionprep.com | www.revolutionprep.comâ€¨Customer Service: 877-738-7737 | Direct Line: 269-303-9396â€¨Better Results. Less Stress."/>
    <n v="3"/>
  </r>
  <r>
    <n v="11019712"/>
    <d v="2026-04-08T00:00:00"/>
    <x v="132"/>
    <s v="Team De Groot"/>
    <n v="102038"/>
    <s v="Preston Lee"/>
    <s v="Dear Judy,_x000a__x000a_Itâ€™s been great working with you and Preston over the past couple of months. As we prepare and reflect on Prestonâ€™s recent ACT exam, I wanted to share some updates and insights into his progress and what this test represents moving forward._x000a__x000a_I have seen significant improvements in Prestonâ€™s overall strategy use, confidence, and approach to both the English and Math sections. He has shown consistent progress in applying key strategies such as ICARE for reading, TRAP for grammar, and MAPS for math problem solving. This growth has been evident in his practice work, particularly with improved punctuation, stronger algebra and advanced math performance, and his ability to navigate more complex problem types with greater independence. Most importantly, Preston shared that he actively used these strategies on the official exam and felt relatively good overall, which is a strong indicator that his preparation is translating effectively to test day._x000a__x000a_For this exam, our goal is to continue progressing toward his long-term target of improving from a 29 to a 34. As this was his first official ACT, it serves as an important baseline and a strong starting point for future testing. While we cannot guarantee a specific score, Preston has built a solid foundation through consistent practice and targeted strategy work. We have also discussed the importance of managing the testing â€œzone,â€ including maintaining strong sleep habits leading up to the exam and using techniques to manage any test-related stress._x000a__x000a_I am looking forward to continuing to work with Preston after the test so that we can build on this momentum and work toward further improvements on the ACT. I recommend maintaining consistent sessions each week for 60 minutes, especially as we prepare for upcoming summer test dates. During our upcoming sessions, I plan to focus on strengthening geometry concepts (including functions and inverse relationships), introducing number theory, and reinforcing key math areas such as probability, fractions, and ratios. We will also continue refining his pacing and accuracy across all sections._x000a__x000a_While Preston still has hours on his account, I would like to note that we will be updating our tutoring rates on April 18, 2026. To help you get ahead and secure our current pricing for your future tutoring needs, I highly recommend connecting with your advisor toÂ purchaseÂ any desired additionalÂ hours before the change takes place._x000a__x000a_Please let me know if you have any questions or if there are any adjustments you would like to make to our plan. Iâ€™m also able to schedule a time to talk by phone if that would be helpful. I am happy to support Preston in his continued academic journey._x000a__x000a_Best regards,_x000a_Megan_x000a__x000a_Megan O._x000a_megan.osgood@revolutionprep.com_x000a_+12077140045"/>
    <n v="5"/>
  </r>
  <r>
    <n v="11019744"/>
    <d v="2026-04-08T00:00:00"/>
    <x v="151"/>
    <s v="Team St. Marie"/>
    <n v="97651"/>
    <s v="Carmyn Miller"/>
    <s v="Dear Dee,_x000a__x000a_I know this time of year is busy, and I appreciate you taking the time to review this email. As we continue the semester, I wanted to share an update on Carmynâ€™s progress and outline our plan moving forward._x000a__x000a_Over the past several sessions, Carmyn has been working on factoring, radicals, and graphs of functions. I have seen encouraging progress in her ability to factor expressions, particularly in recognizing common patterns and applying them correctly. She is becoming more confident when simplifying expressions and checking her work for accuracy._x000a__x000a_Carmyn has also been strengthening her understanding of radicals. She is improving in simplifying radical expressions and is beginning to make connections between radicals and other algebraic concepts. In addition, she has been working on graphing functions and is developing a better understanding of how equations translate into visual representations on a graph._x000a__x000a_Our current short-term goals for Carmyn include:_x000a__x000a_* Strengthening factoring skills and recognizing different factoring patterns_x000a_* Improving accuracy when simplifying and working with radicals_x000a_* Building confidence in graphing functions and interpreting graphs_x000a_* Developing stronger problem-solving strategies for multi-step algebra problems_x000a__x000a_Our overall goal remains to build a strong foundation in algebra so Carmyn can confidently approach more advanced concepts and improve overall performance._x000a__x000a_For the remainder of the semester, our plan includes continued practice with factoring, radicals, and graphing functions, along with mixed review to reinforce retention and strengthen her ability to apply concepts independently._x000a__x000a_Based on Carmynâ€™s progress, I recommend we continue with one 60-minute session per week through June 2026. This consistency will help reinforce key algebra concepts while supporting continued growth in accuracy and confidence._x000a__x000a_Please let me know if there are any schedule updates or additional goals you would like us to focus on. I look forward to continuing to support Carmynâ€™s progress._x000a__x000a_Best regards,_x000a__x000a_Madia B._x000a_madia.banda@revolutionprep.com_x000a_+17043527601"/>
    <n v="4"/>
  </r>
  <r>
    <n v="11019747"/>
    <d v="2026-04-08T00:00:00"/>
    <x v="151"/>
    <s v="Team St. Marie"/>
    <n v="95304"/>
    <s v="Claire Seeds"/>
    <s v="Dear Jonathon,_x000a__x000a_I know this time of year is busy, and I appreciate you taking the time to review this email. As we continue the semester, I wanted to share an update on Claireâ€™s progress and outline our plan moving forward._x000a__x000a_Over the past several sessions, Claire has been working on Geometry concepts with a focus on circles, properties of parallelograms, and triangles. She is making steady progress in her ability to apply key theorems and identify relationships within geometric figures._x000a__x000a_Claire has been strengthening her understanding of circles, including recognizing key components such as chords, radii, and arcs, and using these properties to solve problems. She is also improving in her ability to apply circle-related reasoning when analyzing diagrams._x000a__x000a_In addition, Claire has been working on properties of parallelograms. She is becoming more confident in identifying parallel sides, congruent angles, and using these relationships to solve for missing values. She is also showing growth in her understanding of triangle properties, including angle relationships and how they apply within geometric proofs and problem-solving scenarios._x000a__x000a_Our current short-term goals for Claire include:_x000a__x000a_* Strengthening understanding of circle properties (chords, arcs, and related angles)_x000a_* Improving accuracy when applying properties of parallelograms_x000a_* Building confidence in solving triangle-based geometry problems_x000a_* Developing stronger skills in analyzing diagrams and identifying geometric relationships_x000a__x000a_Our overall goal remains to build a strong conceptual understanding of Geometry so Claire can confidently apply geometric theorems and reasoning in more complex problem-solving situations._x000a__x000a_For the remainder of the semester, our plan includes continued practice with circles, parallelograms, and triangles, along with guided problem-solving and diagram analysis to reinforce understanding and accuracy._x000a__x000a_Based on Claireâ€™s progress, I recommend we continue with one -two 60-minute session per week through June 2026. This consistency will help reinforce key Geometry concepts while supporting continued growth in confidence and problem-solving skills._x000a__x000a_Please let me know if there are any schedule updates or additional goals you would like us to focus on. I look forward to continuing to support Claireâ€™s progress._x000a__x000a_Best regards,_x000a__x000a_Madia B._x000a_madia.banda@revolutionprep.com)_x000a_+1 (704) 352-7601"/>
    <n v="4"/>
  </r>
  <r>
    <n v="11019750"/>
    <d v="2026-04-08T00:00:00"/>
    <x v="28"/>
    <s v="Team Cross"/>
    <n v="95702"/>
    <s v="Louis Reed"/>
    <s v="Dear Claire, _x000a__x000a_I hope you are having a wonderful spring. Itâ€™s been such a pleasure working with you and Louis over the past year. I wanted to touch base once again to share some of the progress weâ€™ve made thus far and outline my thoughts on the plan moving forward. _x000a__x000a_First and foremost, itâ€™s been lovely to see the progress that Louis has made since our first few sessions together. Iâ€™ve seen tremendous improvements in his knowledge of multiplication and division facts, as well as his ability to identify and sound out words with affixes and multiple syllables. Heâ€™s been incredibly engaged in our sessions and constantly strives to improve each week. Heâ€™s doing an excellent job! _x000a__x000a_Since the last progress update, I have seen additional improvements in Louis's abilities to multiply two 2- to 3-digit numbers together, spell sight words, solve creative word problems from Math Kangaroo, divide numbers by multiples of 10, combine different parts of two- to three-syllable words, perform long division, convert improper fractions into mixed fractions (and vice versa), and identify compound words. As always, he has continued to show consistent progress in utilizing each of the strategies weâ€™ve been discussing in our sessions to strengthen his knowledge of multiple math operations and his ability to read longer words. This consistent improvement has been evident in the completion of assignments during our sessions. _x000a__x000a_Our current short-term goals for Louis include building his stamina when it comes to reading, as well as strengthening his knowledge of multiplication, division, and fractions. The overall goal remains to increase Louisâ€™s confidence in reading, writing, and math. Since Louis is achieving his goals, I recommend we continue with our one 60-minute session per week throughout the rest of the school year and summer. _x000a__x000a_Please let me know if you have any questions or if there are any adjustments you would like to make to our plan. Iâ€™m happy to schedule a time to talk by phone if that would be helpful. I look forward to supporting Louis in his continued academic journey. _x000a__x000a_Best regards, _x000a__x000a_Colin C._x000a_colin.cody@revolutionprep.com_x000a_+19785187882"/>
    <n v="5"/>
  </r>
  <r>
    <n v="11019763"/>
    <d v="2026-04-08T00:00:00"/>
    <x v="53"/>
    <s v="Team Plamondon"/>
    <n v="99245"/>
    <s v="Zidahn Kazi"/>
    <s v="Dear Heena,_x000a__x000a__x000a_I hope you are having a great spring. Itâ€™s been great working with you and Zidahn over the past couple of months. I wanted to touch base to share some of the progress weâ€™ve made so far and share my thoughts on the plan moving forward._x000a__x000a_I have seen significant improvements in Zidahn's comfortability with quadratic functions. He has shown consistent progress in understanding how to graph quadratic functions and how to find the vertex of these functions algebraically. This consistent improvement has been evident in his success on his homework assignments and exam review._x000a__x000a_Our current short-term goals for Zidahn include working on slowing down and checking his work. He moves very quickly which is great, but he moves so fast that it causes him to make a fair amount of errors. Slowing down and taking a little more time will help remedy this. The overall goal remains to keep his grade up in his math course. Based on Zidahn's progress, I recommend meeting once a week for 60 minutes. This will allow us to stay on top of new material while also previewing new material._x000a__x000a_Please let me know if you have any questions or if there are any adjustments you would like to make to our plan. Iâ€™m happy to schedule a time to talk by phone if that would be helpful. I look forward to supporting Zidahn in his continued academic journey._x000a__x000a_Best regards,_x000a_James F._x000a_james.falconer@revolutionprep.com_x000a_+12076156458"/>
    <n v="3"/>
  </r>
  <r>
    <n v="11019765"/>
    <d v="2026-04-08T00:00:00"/>
    <x v="53"/>
    <s v="Team Plamondon"/>
    <n v="82230"/>
    <s v="Vihaan Sarasam"/>
    <s v="Dear Aruna,_x000a__x000a_I hope you are having a great spring. Itâ€™s been great working with you and Vihaan over the past couple of months. I wanted to touch base to share some of the progress weâ€™ve made so far and share my thoughts on the plan moving forward._x000a__x000a_I have seen significant improvements in Vihaan's understanding of solving logarithmic and exponential equations. He has shown consistent progress in graphing these functions and understanding the inverse relationship between them. This consistent improvement has been evident in his success on his recent assignments._x000a__x000a_Our current short-term goals for Vihaan include understanding types of relationships between variables. The overall goal remains to keep his current grade up and prepare him for Honors Precalc. Based on Vihaan's progress, I recommend we keep meeting once a week for 60 minutes to stay on top of his current material. He is not somebody who needs 3 sessions a week, he is doing really well with his current material. One consistent weekly session will allow us to prepare for exams and cover any notes he has questions on in class._x000a__x000a_Please let me know if you have any questions or if there are any adjustments you would like to make to our plan. Iâ€™m happy to schedule a time to talk by phone if that would be helpful. I look forward to supporting Vihaan in his continued academic journey._x000a__x000a_Best regards,_x000a_James F._x000a_james.falconer@revolutionprep.com_x000a_+12076156458"/>
    <n v="3"/>
  </r>
  <r>
    <n v="11019828"/>
    <d v="2026-04-08T00:00:00"/>
    <x v="26"/>
    <s v="Team De Groot"/>
    <n v="98077"/>
    <s v="Amelia Liu"/>
    <s v="Dear Irene,_x000a__x000a_I hope you're having a warm and wonderful Spring season filled with new growth and nourishment! I wanted to share an update on Amelia's excellent progress as she prepares for her April 16th ACT exam._x000a__x000a_When we began working together in early February, Amelia established strong goalsâ€”targeting a 35+ ACT composite (from 34) and 1500+ SAT (from 1420). Amelia came to us as a high-scoring student with a history of strong results. What weâ€™ve primarily been doing is refining her approaches with section-specific strategies, familiarizing her with obscure yet important concepts, and reinforcing her already existing techniques and fundamental approaches to ACT exam questions._x000a__x000a_We started with ACT Reading, where Amelia learned about our iCARE strategy that has her first identify question types, cover answer choices, anticipate answers before viewing options, then eliminate distractors. This proactive approach puts Amelia in the driverâ€™s seat and prevents bias creep from misleading choices. We developed a shortest-to-longest question order strategy, tackling short and sweet questions first and saving more involved questions for last to build momentum._x000a__x000a_Amelia demonstrated high accuracy (9/10 correct) but initially needed to improve pacingâ€”completing passages in 16 minutes versus the 10-minute target. As her reading efficiency improved, we expanded into ACT Math, covering matrix operations, ellipse equations, and logarithms using a visual method to convert between logarithmic and exponential forms. The power rule became essential for moving exponents to coefficients, simplifying complex expressions. Core to math is the MAPS problem-solving strategy, where Amelia learned to Mark the problemâ€™s key elements and information, determine an Approach to use, developing a Plan to get to the solution, and then Solving the problem with her planned approach._x000a__x000a_Most recently, I introduced Amelia to our ACT Science strategy: SMILEâ€”Sequencing passages by type and complexity, Make notes, Identify information, Locate evidence, and Eliminate answers. Amelia's recent practice test showed a 35 composite (English 36, Math 36, Reading 35, Science 29), with Multiple Experiments passages identified as the primary opportunity area. Her previous practice test yielded a 36 for Science, yet Amelia indicated that a 29 was more in-line with her expectation._x000a__x000a_I recommend continuing with two 60-minute sessions per week as we approach her April 16th exam, allowing focused preparation across all test sections. We are currently booked for this session velocity through to Ameliaâ€™s April 16th exam date; however, since Amelia is also in Physics and Calculus, we could continue working together after the exam if she would like the support in those subjects, which I tutor as well._x000a__x000a_With the year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Amelia is a pleasure to work with, and I'm genuinely proud of the progress she's made. Her dedication, positive attitude, and strong work ethic have been key factors in her growth. Please don't hesitate to reach out if you'd like to discuss Ameliaâ€™s progress in more detail, explore options for continuing sessions, or if you have any questions about how best to support her moving forward. I'm also available by phone if you'd prefer to have a conversation directly._x000a__x000a_Warmly, _x000a_Brandon_x000a__x000a__x000a_Brandon E._x000a_brandon.engle@revolutionprep.com_x000a_+19708890867"/>
    <n v="5"/>
  </r>
  <r>
    <n v="11019829"/>
    <d v="2026-04-08T00:00:00"/>
    <x v="108"/>
    <s v="Team Haase-Alvey"/>
    <n v="88902"/>
    <s v="Presley Galle"/>
    <s v="Hi Matt,_x000a__x000a_I hope you're doing well! It's been a bit since Presley's last progress update, so I wanted to keep you updated on what we've been working on and his progress so far. _x000a__x000a_Presley and I have been primarily focused on cleaning up his skills with the most difficult level questions for punctuation, text structure/purpose, command of evidence, and rhetorical synthesis. Overall, his skills in all of these sections are well developed, he just needs to practice specific strategies for each question type. More recently, we have also been working on percentages and exponentials, with a focus on their usage in difficult level word problems. _x000a__x000a_Looking forward, I want to continue to challenge Presley with difficult questions for topics that he is missing 1-2 questions in. He is scoring in the 1400-1450 range consistently right now with a 1460 on 3/8 for an easier test and a 1410 on 3/25, which means he is missing roughly 7-12 questions per section. At this score, every question matters and Presley continues to impress me with his proactiveness in bringing new and novel questions to tutoring!  _x000a__x000a_He currently has 15.5 hours remaining and our furthest SAT session is scheduled for 5/17, so I recommend adding an additional 12 hours (8 more weeks) to ensure that he is set for the June exam with extra hours for additional sessions leading up to both May and June. We should continue to meet at a minimum of 1.5 hours for 1 session per week. _x000a__x000a_Please let me know if you have any questions or suggestions! I'm always happy to hop on a phone call to discuss Presley's progress. _x000a__x000a_Best, _x000a_Camryn T._x000a_camryn.to@revolutionprep.com_x000a_+15622044474"/>
    <n v="3"/>
  </r>
  <r>
    <n v="11019933"/>
    <d v="2026-04-09T00:00:00"/>
    <x v="113"/>
    <s v="Team De Groot"/>
    <n v="92968"/>
    <s v="Chase Gong"/>
    <s v="Dear Elaine,_x000a__x000a_I hope you are having a great spring. Itâ€™s been great working with you and Chase over the past couple of months. I wanted to reach out with a quick overview of the program so far and where itâ€™s headed._x000a__x000a_I have seen significant improvements in Chase's ability to cite his evidence and support it through a line of reasoning. He has also done well in being able to find the prompt of the FRQ and stay focused on it. He has shown consistent progress in speeding up when writing essays, as evident in his increased confidence with FRQs._x000a__x000a_Our current short-term goals for Chase include increasing his ability to find relevant evidence. The overall goal remains for him to score high on the AP exam. Based on Chase's progress, I recommend that we meet for two 60 minute session per week. This plan will best set him up for success and give us the needed time to focus on being able to expand on a piece of evidence and improve his commentary.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Chase in his continued academic journey._x000a__x000a_Best regards,_x000a_Tyler H._x000a_tyler.henry@revolutionprep.com_x000a_+18596974650"/>
    <n v="5"/>
  </r>
  <r>
    <n v="11019934"/>
    <d v="2026-04-09T00:00:00"/>
    <x v="113"/>
    <s v="Team De Groot"/>
    <n v="97578"/>
    <s v="Shantanav Ghose"/>
    <s v="Dear Shantanu,_x000a__x000a_I hope you are having a great spring season. Itâ€™s been great working with you and Shantanav over the past couple of months. I wanted to reach out with a quick overview of the program so far and where itâ€™s headed._x000a__x000a_I have seen significant improvements in Shantanav's application of the ICARE strategy to help him with eliminating answer choices. He has also made great strides improving the speed at which he can accurately answer questions. He has shown consistent progress in eliminating the wrong answers with a strong reason, as evident in his increased confidence with the ACT._x000a__x000a_Our current short-term goals for Shantanav include working on increaseing his understanding of grammar rules and usage. The overall goal remains for him to score a 33 or higher on the ACT. Based on Shantanav's progress, I recommend that we meet for 60 minutes every week. This plan will best set them up for success and give us the needed time to focus on applying the TRAP strategy._x000a__x000a_If you'd like to continue working together on achieving these goals, you can redeem more credits through your Bright Horizon's portal. After you redeem your credits, you will receive an email from Revolution Prep to add the hours to your account._x000a__x000a__x000a_Please let me know if you have any questions or if there are any adjustments you would like to make to our plan. Iâ€™m happy to schedule a time to talk by phone if that would be helpful. I look forward to supporting Shantanav in his continued academic journey._x000a__x000a__x000a_Best regards,_x000a__x000a_Tyler H._x000a_tyler.henry@revolutionprep.com_x000a_+18596974650"/>
    <n v="5"/>
  </r>
  <r>
    <n v="11019935"/>
    <d v="2026-04-09T00:00:00"/>
    <x v="113"/>
    <s v="Team De Groot"/>
    <n v="101049"/>
    <s v="Alysia Brezai"/>
    <s v="Dear Liviu,_x000a__x000a_I hope you are having a great spring season. Itâ€™s been great working with you and Alysia over the past couple of months. I wanted to reach out with a quick overview of the program so far and where itâ€™s headed._x000a__x000a_I have seen significant improvements in Alysia's use of the ICARE strategy to help her eliminate answer choices. She has also made great strides in her ability to use the TRAP strategy for a variety of different grammar questions. She has shown consistent progress in making sure that she has a strong reason for why an answer is incorrect, as evident in increased confidence on the ACT._x000a__x000a_Our current short-term goals for Alysia include helping her understand the how to determine the type of grammar that she is dealing with on the ACT. The overall goal remains for her to score a 35 on the ACT. Based on Alysia's progress, I recommend that she continue to meet with Zach or me for one 60 minute session a week. This plan will best set her up for success and give us the needed time to focus on utilizing the grammar that she already knows and helping her score higher on the English portion.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lysia in her continued academic journey._x000a__x000a_Best regards,_x000a_Tyler H._x000a_tyler.henry@revolutionprep.com_x000a_+18596974650"/>
    <n v="5"/>
  </r>
  <r>
    <n v="11019941"/>
    <d v="2026-04-09T00:00:00"/>
    <x v="113"/>
    <s v="Team De Groot"/>
    <n v="101090"/>
    <s v="Kylan Shah"/>
    <s v="Dear Purvi,_x000a__x000a_I hope you are having a great spring season. Itâ€™s been great working with you and Kylan over the past couple of months. I wanted to reach out with a quick overview of the program so far and where itâ€™s headed._x000a__x000a_I have seen significant improvements in Kylan's ability to decode specific vocabulary and be able to conceptualize the word to help him understand it more. He has also made great strides in his ability to read a text and parse out the important information. He has shown consistent progress in annotating as he reads to help him remember the information, as evident in his confidence when reading._x000a__x000a_Our current short-term goals for Kylan include helping him with his vocabulary and reading comprehension. The overall goal remains for him to score a high grade in his English class. Based on Kylan's progress, I recommend that we meet twice a week for 60 minutes until the end of the school year. This plan will best set him up for success and give us the needed time to focus on using context clues to help understand the Author's purpose when writing.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Kylan in his continued academic journey._x000a__x000a_Best regards,_x000a_Tyler H._x000a_tyler.henry@revolutionprep.com_x000a_+18596974650"/>
    <n v="5"/>
  </r>
  <r>
    <n v="11019962"/>
    <d v="2026-04-09T00:00:00"/>
    <x v="113"/>
    <s v="Team De Groot"/>
    <n v="102203"/>
    <s v="Yaswanth Doddapaneni"/>
    <s v="Dear Nireekshna,_x000a__x000a_I hope you are having a great Spring season. Itâ€™s been great working with you and Yaswanth over the past couple of months. I wanted to reach out with a quick overview of the program so far and where itâ€™s headed._x000a__x000a_I have seen significant improvements in Yaswanth's ability to rationalize why an answer is incorect and how to use DESMOS to check his answers. He ahs also made great strides in his ability to use all of the information that is given to him. He has shown consistent progress in applying the MAPS strategy, as evident in his increased confidence with the Math portion of the SAT._x000a__x000a_Our current short-term goals for Yaswanth include increasing his understanding of the different types of math that the SAT will throw at him. The overall goal remains for him to score a 1500 or higher on the SAT. Based on Yaswanth's progress, I recommend that we meet for two 60 minute session per week. This plan will best set him up for success and give us the needed time to focus on the concepts of Advanced Mathematics and how to apply the MAPS strategy to a wider variety of question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Yaswanth in his continued academic journey._x000a__x000a_Best regards,_x000a_Tyler H._x000a_tyler.henry@revolutionprep.com_x000a_+18596974650"/>
    <n v="5"/>
  </r>
  <r>
    <n v="11019964"/>
    <d v="2026-04-09T00:00:00"/>
    <x v="113"/>
    <s v="Team De Groot"/>
    <n v="97887"/>
    <s v="Anika Kashyap"/>
    <s v="Dear Anurag,_x000a__x000a_I hope you are having a great spring season. Itâ€™s been great working with you and Anika over the past couple of months. I wanted to reach out with a quick overview of the program so far and where itâ€™s headed._x000a__x000a_I have seen significant improvements in Anika's understanding of how to answer the questions on the SAT by only using what the text gives her. She has made great strides in her ability to rationalize why an answer choice is incorrect in order to eliminate it. She has shown consistent progress in applying the ICARE strategy to help her answer a variety of Reading questions, as evident in her increased confidence with the SAT._x000a__x000a_Our current short-term goals for Anika include helping her understand how to answer Inference questions effectively. The overall goal remains for her to score a 1500 or higher on the SAT. Based on Anika's progress, I recommend that we meet for one 60 minute session per week. This plan will best set her up for success and give us the needed time to focus on avoiding interpretation._x000a__x000a_If you'd like to continue working together on achieving these goals, you can redeem more credits through your Bright Horizon's portal. After you redeem your credits, you will receive an email from Revolution Prep to add the hours to your account._x000a__x000a__x000a_Please let me know if you have any questions or if there are any adjustments you would like to make to our plan. Iâ€™m happy to schedule a time to talk by phone if that would be helpful. I look forward to supporting Anika in her continued academic journey._x000a__x000a__x000a_Best regards,_x000a_Tyler H._x000a_tyler.henry@revolutionprep.com_x000a_+18596974650"/>
    <n v="5"/>
  </r>
  <r>
    <n v="11019979"/>
    <d v="2026-04-09T00:00:00"/>
    <x v="67"/>
    <s v="Team De Groot"/>
    <n v="99325"/>
    <s v="Isabella Almanza"/>
    <s v="Dear Rodolfo, _x000a__x000a_I hope you are doing well and having a great start to April. Itâ€™s been great working with you and Isabella over the past couple of months. I wanted to share an update on the progress weâ€™ve made and outline the plan moving forward._x000a__x000a_Isabella has shown strong progress in her understanding of punctuation rules, including commas, semicolons, colons, dashes, and apostrophes. She has also improved in her use of the TRAP strategy, especially when it comes to carefully eliminating incorrect answer choices. In Math, she has made progress using strategies such as backsolving and plug-and-chug, which have helped her approach problems more efficiently. These improvements are evident in her increased accuracy and confidence during sessions. Additionally, her English score has improved from a 16 to a 20, which is a great step forward._x000a__x000a_Moving forward, we will begin working on annotating reading passages and using the iCARE strategy to answer questions more effectively. Our short-term goal is to strengthen her algebra skills, while the long-term goal remains achieving a 22 on the ACT._x000a__x000a_Based on Isabellaâ€™s progress and the goals we are working toward, I recommend increasing our velocity to two 60-minute sessions per week. This will provide more consistent practice and help reinforce both Math and English strategies._x000a__x000a_Please let me know if you have any questions or would like to discuss anything further. Iâ€™m happy to schedule a time to talk if that would be helpful. I look forward to continuing to support Isabella in reaching her goals._x000a__x000a_Best regards, _x000a__x000a_Brandon L._x000a_brandon.lora@revolutionprep.com_x000a_+13528187694"/>
    <n v="3"/>
  </r>
  <r>
    <n v="11019984"/>
    <d v="2026-04-09T00:00:00"/>
    <x v="67"/>
    <s v="Team De Groot"/>
    <n v="100715"/>
    <s v="Elizabeth Newman"/>
    <s v="Dear Lori,_x000a__x000a_I hope your April is off to a great start. Itâ€™s been great working with you and Elizabeth over the past couple of months. I wanted to touch base to share some of the progress weâ€™ve made so far and share my thoughts on the plan moving forward._x000a__x000a_I have seen significant improvements in Elizabethâ€™s understanding of punctuation rules and her application of the TRAP strategy when approaching SAT Writing questions. She has also made strong progress in Math, particularly with linear equations and systems of equations. This consistent improvement has been evident in her increased confidence and faster problem-solving during our sessions. Additionally, she has now reached the 2A section of the SAT Reading and Writing, which is a great milestone._x000a__x000a_Moving forward, we will begin working on additional math topics such as exponential and quadratic functions to continue building her skill set. Our current short-term goal is to move her into the 2A Math module, while the long-term goal remains achieving an 1150 on the SAT. Based on Elizabethâ€™s steady progress, I recommend maintaining our current velocity of one 60-minute session per week._x000a__x000a_Please let me know if you have any questions or if there are any adjustments you would like to make to our plan. Iâ€™m happy to schedule a time to talk by phone if that would be helpful. I look forward to supporting Elizabeth in her continued academic journey._x000a__x000a_Best regards,_x000a__x000a_Brandon L._x000a_brandon.lora@revolutionprep.com_x000a_+13528187694"/>
    <n v="3"/>
  </r>
  <r>
    <n v="11019986"/>
    <d v="2026-04-09T00:00:00"/>
    <x v="67"/>
    <s v="Team De Groot"/>
    <n v="100912"/>
    <s v="Bren Hrobsky"/>
    <s v="Dear Kate,_x000a__x000a_I hope your April is off to a great start. Itâ€™s been great working with you and Bren over the past couple of months. I wanted to touch base to share some of the progress weâ€™ve made so far and share my thoughts on the plan moving forward._x000a__x000a_I have seen significant improvements in Brenâ€™s understanding of punctuation rules and her use of the TRAP strategy when approaching SAT Writing questions. She has also made strong progress with the iCARE strategy, particularly when answering reading questions such as words in context and rhetorical synthesis. In Math, Bren has improved in using Desmos more efficiently to solve problems. This consistent growth has been evident in her increased confidence and stronger reasoning during our sessions._x000a__x000a_Our current short-term goal is to move Bren into the 2A module for the Reading and Writing section. The long-term goal remains achieving a 1200 on the SAT. Based on Brenâ€™s progress and continued momentum, I recommend maintaining our current velocity of two 90-minute sessions per week to ensure consistent practice and continued skill development._x000a__x000a_Please let me know if you have any questions or if there are any adjustments you would like to make to our plan. Iâ€™m happy to schedule a time to talk by phone if that would be helpful. I look forward to supporting Bren in her continued academic journey._x000a__x000a_Best regards,_x000a__x000a_Brandon L._x000a_brandon.lora@revolutionprep.com_x000a_+13528187694"/>
    <n v="3"/>
  </r>
  <r>
    <n v="11019998"/>
    <d v="2026-04-09T00:00:00"/>
    <x v="132"/>
    <s v="Team De Groot"/>
    <n v="91315"/>
    <s v="Lily Sewell"/>
    <s v="Dear Katie,_x000a__x000a_Itâ€™s been great working with you and Lily over the past couple of months. As we reflect on Lilyâ€™s two recent ACT exams, I wanted to share some updates on her progress and what to expect as we await results._x000a__x000a_I have seen significant improvements in Lilyâ€™s confidence, consistency, and ability to apply strategies across all sections of the test. She has shown consistent progress in applying key strategies such as SMILE for science, MAPS for math, and ICARE for reading and quantitative analysis. This growth is directly tied to the work weâ€™ve done in sessionsâ€”including improvement with content skills like sequence and pattern formulas, identifying science inferences, and applying these strategies under timed conditions. Most recently, Lily has been able to combine SMILE and MAPS effectively while also recognizing and implementing test-day strategies, which is a major step forward in her overall test readiness._x000a__x000a_This consistent improvement has been clearly reflected in her practice performance. We have seen measurable gains in both math and reading scores on recent practice tests. In science, Lily has made great progress in maintaining strategy consistency and approaching inference-based questions with more clarity and confidence. Additionally, she has done an excellent job building endurance through identifying test fatigue strategies, including pacing, staying mentally engaged, and using simple but effective techniques like fueling and short resets during longer sections. Outside of test prep, her academic performanceâ€”earning all Asâ€”further reinforces her strong work ethic and ability to apply what she learns._x000a__x000a_For these exams, our goal is for Lily to break above the 30 threshold on an official ACT so that she can superscore with strong reading and math sections. While we cannot guarantee a specific score, she has worked incredibly hard toward this goal through structured practice, targeted skill-building, and full application of strategies in realistic testing conditions. Given her measurable improvements in math and reading, her increased consistency in science, and her ability to apply strategies under timed pressure, we are very hopeful to see score improvement between these two exams._x000a__x000a_I am looking forward to hearing how Lily performs on these tests. Looking ahead, I'm happy to continue to support Lily however needed for academics or test prep. It has been such a joy working with her and witnessing her self confidence grow! I know she can accomplish anything she sets her mind to! _x000a__x000a_While we do not plan to meet for additional ACT support, I would like to note that we will be updating our tutoring rates on April 18, 2026. To help you get ahead and secure our current pricing for any future tutoring needs, I highly recommend connecting with your advisor toÂ purchaseÂ any desiredÂ hours before the change takes place._x000a__x000a_Please let me know if you have any questions or if there are any adjustments you would like to make to our plan. Iâ€™m also able to schedule a time to talk by phone if that would be helpful. I am happy to support Lily in her continued academic journey._x000a__x000a_Best regards,_x000a_Megan_x000a__x000a_Megan O._x000a_megan.osgood@revolutionprep.com_x000a_+12077140045"/>
    <n v="2"/>
  </r>
  <r>
    <n v="11020006"/>
    <d v="2026-04-09T00:00:00"/>
    <x v="58"/>
    <s v="Team Haase-Alvey"/>
    <n v="95694"/>
    <s v="Luke O'Brien"/>
    <s v="Hi Lisa-Adelle,_x000a__x000a_It was great working with Luke this week! Since it has been a few weeks, it seemed a good opportunity to have our next progress update. Accordingly, I've summarizing some notes regarding his progress and goals, as well as recommendations based on those notes for his program. As always, please feel free to reach out to schedule a phone call for us to discuss these notes directly._x000a__x000a_Since our last progress update in February, Luke has only completed one more practice exam, despite having a new practice exam on the assignments list that was due for our 29 March session. It is very much worth noting that the February practice exam returned an anticipated score range of 1250â€“1350, which is excellent growth from his prior range of 1030â€“1120. We have sought to improve his strategies broadly with methods like MAPS for SAT Math, improving his problem solving procedures in general, while exploring a variety of high-yield topics like punctuation, solving equations, and command of evidence problems. With these targets, I've been looking forward to his next practice exam to gauge his improvement, but the delays in him completing the exam has given me little definitive knowledge of his growth._x000a__x000a_The recently assigned practice exam was to be his first SAT practice exam, as the last two were PSAT practice exams. This shift in the sort of practice exam being completed is essential for his preparations to the May SAT exam, and further delays will continue to impact his performance negatively. Additionally, he has continued to leave few markings in this homework resources, so, without the data from practice exams, I cannot know how well he is performing on questions, aside from the relatively few glances I can get during sessions. Luke and I have discussed both matters thoroughly, so I am hopeful to see more in the upcoming assignments, including the completion of an SAT practice exam._x000a__x000a_With the May SAT exam being an early opportunity for him, I understand that it does not need to be approached with the same severity as we would for a Junior taking the same exam. However, my general recommendation for a program under these circumstances would be to add a second 60-minute session to the schedule for the weeks leading up to the exam, giving us more opportunities to explore material and discuss strategies, especially if it is unclear to me how well those explorations are going outside of session. Currently, the best time in my schedule to support a second 60-minute session is Wednesdays at 5:00 PM CDT. Alternatively, we could migrate the Sunday sessions to an earlier time and extend its length._x000a__x000a_Luke, as a reminder, the assignments list is updated! Make sure to access it through your bookmark or this link (https://docs.google.com/document/d/1O3ZNtuLgBlOPpGBrSduWMrC-cIosZRSR34hy63QUpBQ/edit?usp=sharing). It includes Bluebook SAT #8, replacing RevPrep SAT 12SD as the assigned practice exam. I have included thorough instructions for how to access the practice exam and your results from it. After or during the exam, you must also copy your answers into a provided spreadsheet, and I would like you to work on error logging the lowest performing Module 1 from the exam before our session._x000a__x000a_Our next session is on Sunday, 12 April, at 3:00 PM CDT._x000a__x000a_Please contact me if you have any questions or updates, and good luck on the practice exam!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Tuesdays, and Wednesdays."/>
    <n v="3"/>
  </r>
  <r>
    <n v="11020013"/>
    <d v="2026-04-09T00:00:00"/>
    <x v="129"/>
    <s v="Team Haase-Alvey"/>
    <n v="75796"/>
    <s v="Will Perrine"/>
    <s v="Hi Chandra,_x000a__x000a_It was great meeting with Will this week. Here is our parent update video: https://revolutionprep.zoom.us/rec/play/UgDw2c8CinAhK9Iqu4oh9Um5pT64y6l2kkE5ORedoHVAFKKkyo5qdo-xmmZNh8O1HrDNAhDF8GAqGaix.2EYlic2S3po1d8YT I also wanted to share an update on Willâ€™s progress over the past few weeks._x000a__x000a_Coming back from break, Will did a nice job with follow-through during that first week. However, in the week after, he had more difficulty sticking to our Google Doc assignments schedule. He didnâ€™t complete the work scheduled for Monday that week and only partially completed what we planned for the rest of the week. We spent time reflecting on this, and Will shared that it can be hard for him to stay motivated when tasks feel too challenging without a break. Based on that, weâ€™ve started incorporating shorter, more manageable â€œeasierâ€ tasks between more demanding ones to help him build momentum and stay engaged._x000a__x000a_This past week, Iâ€™ve already seen some improvement in his follow-through. We also spent time breaking down his studying for his cumulative Biology final into smaller, more manageable steps. Iâ€™m hopeful that this structure will help him stay on track, and I plan to check in on his progress next week._x000a__x000a_In terms of current grades, Will currently has Câ€™s in Biology, Geometry, and World History. He mentioned that two World History assignments were turned in late and should bring his grade up once updated. His late Geometry assignment, however, will not be adjusted. In English, he currently has a 68%, though this is based on just one test, so that grade should become more representative as additional assignments are inputted. In Spanish, he has a 40%, but there are three late classwork assignments that have not yet been added to the gradebook, which should improve that grade. He is currently earning Aâ€™s in Food Prep and Intensive Reading. Will told me that Geometry is the only class where late work is penalized. In his other classes, late work can still receive full credit based on accuracy._x000a__x000a_From an executive functioning standpoint, our primary focus is helping Will consistently follow his Google Doc plan and submit assignments on time. I will continue to check in periodically to ensure assignments are being completed and turned in as expected._x000a__x000a_On the academic content side, weâ€™ve been working on Geometry by color-coding theorems and figures to help him better recognize patterns and connections. This strategy seems to be helping as the material becomes more challenging. More broadly, weâ€™re emphasizing foundational skills and study strategies that he can apply across all subjects._x000a__x000a_In preparation for the FAST exam in about a month, Iâ€™ve also been assigning CommonLit reading passages. Will is doing well with the multiple-choice questions. For free-response questions, weâ€™re working on making sure he carefully reads the prompt and fully answers what is being asked, especially when responses require more detailed explanations (ie. 5â€“10 sentences)._x000a__x000a_We will continue with our three one-hour sessions each week, focusing on strengthening Willâ€™s consistency with completing and turning in assignments, as well as refining his study strategies for Geometry, Biology, and his other classes._x000a__x000a_Please let me know if you have any questions! Iâ€™m happy to schedule a time to talk by phone if that would be helpful._x000a__x000a_Best,_x000a_Melanie Leong | Tutor | Revolution Prep_x000a_Main Office: (877) 738-7737 | Direct Line: (714) 497-3413_x000a_Email: melanie.leong@revolutionprep.com | Web: www.revolutionprep.com_x000a_Better Grades. Higher Scores. Lower Stress. Revolution Prep."/>
    <n v="3"/>
  </r>
  <r>
    <n v="11020016"/>
    <d v="2026-04-09T00:00:00"/>
    <x v="94"/>
    <s v="Team Plamondon"/>
    <n v="84519"/>
    <s v="Ainsley Mulligan"/>
    <s v="Hi Ainsley and Kate,_x000a__x000a_I hope you are having a great week! I wanted to provide a progress update and outline our plan moving forward as we prepare for Ainsleyâ€™s upcoming AP exams. Ainsley currently has 12.5 hours scheduled, and her current session velocity looks excellentâ€”we are meeting frequently enough to build momentum while still allowing time for independent practice and retention._x000a__x000a_Ainsley is in a unique position academically, as she has performed well in her courses but has not been provided with structured instruction, particularly in AP European History. Based on our diagnostic work, she demonstrated a stronger foundational understanding than expected, but also clear gaps in content knowledgeâ€”especially in Unit 1 (Renaissance and Reformation), which will serve as our starting point._x000a__x000a_Moving forward, our primary goal is to build comprehensive content knowledge for AP Euro while reinforcing skills across her other AP courses as needed. AP Euro will remain the priority given its earlier test date, with targeted support in APES and AP Psychology as those exams approach._x000a__x000a_Our approach is structured around a â€œhigh velocity, low intensityâ€ model. This means Ainsley will complete short, consistent daily assignments to improve retention and avoid burnout. Research and experience both support that frequent exposure is far more effective than large, infrequent study sessions, particularly for content-heavy courses like AP Euro._x000a__x000a_To support this, all materials will be centralized in a OneNote hub, which will include:_x000a_   - Unit summaries and cheat sheets (Fiveable)_x000a_   - Practice questions and past AP-style items (CrackAP)_x000a_   - Vocabulary development (Quizlet)_x000a_   - Full content review and practice exams (Barronâ€™s)_x000a__x000a_Homework will be assigned daily in small, manageable batches and delivered via email, ensuring accessibility and consistency. Sessions will focus primarily on building conceptual understanding, clarifying difficult topics, and reinforcing connections between historical events, while independent work will emphasize repetition and retention._x000a__x000a_In our sessions, we will:_x000a_   - Systematically work through AP Euro units, beginning with Unit 1 and progressing chronologically_x000a_   - Reinforce key themes (political, economic, social, cultural developments)_x000a_   - Practice multiple-choice strategies and stimulus-based analysis_x000a_   - Gradually incorporate FRQs, SAQs, and DBQs as we approach the exam_x000a__x000a_As we get closer to testing, we will likely increase session frequency slightly and incorporate timed practice to ensure Ainsley is comfortable with pacing and exam conditions._x000a__x000a_Overall, Ainsley is in a strong position to achieve her goal of a 4 or 5 on the AP Euro exam. With consistent effort and our current plan, I am very confident in her ability to close content gaps and perform at a high level._x000a__x000a_Please let me know if there are any specific goals, concerns, or scheduling adjustments you would like to discuss. I am very excited to continue working with Ainsley and support her through this process :)_x000a__x000a__x000a_Thanks!_x000a_Cara _x000a__x000a__x000a__x000a_Cara R._x000a_cara.mclaughlin@revolutionprep.com_x000a_+16056596774"/>
    <n v="1"/>
  </r>
  <r>
    <n v="11020017"/>
    <d v="2026-04-09T00:00:00"/>
    <x v="94"/>
    <s v="Team Plamondon"/>
    <n v="85006"/>
    <s v="Holly Benton"/>
    <s v="Hi Holly and Yvette,_x000a__x000a_I hope you are both having a great day! I wanted to provide a progress update and outline our plan moving forward as we prepare for Hollyâ€™s upcoming test in May. Holly continues to demonstrate strong progress across both sections, particularly in math strategy and foundational grammar, and I am very pleased with the work she has been doing in our sessions._x000a__x000a_At this time, Holly has 9 hours remaining with 2 unscheduled, which gives us a great opportunity to be strategic with scheduling. I would like to work with you to schedule those final two sessions before her test date in May to maximize retention and confidence going into the exam._x000a__x000a_We have completed a full review of Hollyâ€™s 12SD practice test and used it to identify key areas for refinement. Over the next two sessions, I would like to focus on targeted concept review to strengthen performance in the areas that will yield the greatest score improvement._x000a__x000a_For Reading &amp;amp; Writing, we will focus on:_x000a_   - Words in Context (precision in meaning and usage)_x000a_   - Rhetorical Synthesis (connecting ideas across passages)_x000a_   - Punctuation and grammar rules in more complex sentence structures_x000a__x000a_For Math, we will focus on:_x000a_   - Effective and consistent use of Desmos as a primary problem-solving tool_x000a_   - Foundational trigonometry (SOHCAHTOA and triangle relationships)_x000a__x000a_Following these two sessions, I would like Holly to take Bluebook Practice Test 4. This will provide an accurate measure of her current performance and help us make any final adjustments before her official test._x000a__x000a_Overall, Holly is in a strong position. Our focus now is refinement, reinforcement, and increasing practice test exposure to ensure consistency under timed conditions. Please let me know your availability so we can schedule the final sessions._x000a__x000a_I am very excited about Hollyâ€™s progress and confident in her continued growth :)_x000a__x000a__x000a_Thanks!_x000a_Cara_x000a__x000a__x000a__x000a_Cara R._x000a_cara.mclaughlin@revolutionprep.com_x000a_+16056596774"/>
    <n v="1"/>
  </r>
  <r>
    <n v="11020018"/>
    <d v="2026-04-09T00:00:00"/>
    <x v="94"/>
    <s v="Team Plamondon"/>
    <n v="99175"/>
    <s v="Maddox Hinze"/>
    <s v="Hi Brenda and Maddox,_x000a__x000a_I hope you are both having a great week :) I wanted to provide a progress update and outline our plan moving forward for Maddoxâ€™s German learning. Maddox has a strong start so far, and I am very excited to continue building his foundation. At this stage, maintaining our current velocity of two sessions per week is ideal and will allow for steady, consistent progress._x000a__x000a_My approach to language learning is high velocity, low intensity, meaning Maddox will complete short, consistent practice daily rather than long, infrequent sessions. He should plan for 15â€“30 minutes of practice, 1â€“2 times per day. Consistency is key, as language learning relies heavily on repetition and exposure._x000a__x000a_Learning Structure &amp;amp; Resources:_x000a_We will primarily be using the Komm Mit textbook, with Treffpunkt Deutsch as a supplementary resource. Maddoxâ€™s Google Classroom contains PDFs of all textbooks and workbooks, links to all online platforms, and all necessary login information._x000a__x000a_Key platforms we will use include Lingolia for grammar instruction and structured practice, Conjuguemos for verb conjugation, spelling, and reinforcement through games and quizzes, and Quizlet for vocabulary memorization and review._x000a__x000a_While much of the work is digital, I strongly encourage handwritten practice. Maddox can print worksheets or complete writing tasks by hand and submit photos, as writing significantly improves retention._x000a__x000a_Teaching Approach &amp;amp; Expectations:_x000a_Language acquisition requires active memorization and repetition. As I tell all students, I cannot memorize for them. (Believe me I wish I could!) So memorization and practice ultimately depends on the student. _x000a__x000a_A key distinction in language acquisition is that recognition of a word typically takes 7â€“20 exposures, while productionâ€”being able to use the word independently in speech or writingâ€”can take 200â€“400 exposures. Because of this, daily repetition is essential, and progress depends on consistent engagement._x000a__x000a_Course Outline (Beginner German):_x000a_We are currently working on foundational skills, including introductions, basic conversational phrases, and core vocabulary. We will continue building this vocabulary while beginning present tense verb conjugation, starting with the verb sein, and developing basic sentence structure._x000a__x000a_From there, we will expand into common verbs and broader vocabulary, focusing on sentence formation and syntax. A major component of German that we will begin introducing is the case system, including nominative, accusative, and dative cases, which determine how words function within a sentence. This is often one of the more challenging aspects for students._x000a__x000a_As Maddox progresses, we will incorporate reading, listening, speaking, and writing practice. Sessions will primarily focus on grammar and understanding structure, while periodically shifting to speaking, reading, or listening-focused work._x000a__x000a_We will also work on pronunciation and German orthography. German includes many compound nouns and consonant-heavy structures, so spelling and pronunciation will require consistent practice. As a child, I learned French, so my German accent sounds more Alsatian. I will provide listening materials with a standard German accent to support his understanding of different accents and pronunciation._x000a__x000a_Additionally, we will incorporate cultural learning through short readings, videos, and discussion. I also believe it is important to learn both standard German and common slang, as both are relevant in real-world communication._x000a__x000a_As Maddox progresses, and if you are comfortable, I can occasionally bring in my friends, who are native German speakers, to join sessions. This provides valuable conversational practice, exposure to different accents, and additional cultural context._x000a__x000a_Progress Tracking:_x000a_I assess progress using the CEFR (Common European Framework of Reference) scale and have structured assessments available to track growth over time._x000a__x000a_Moving Forward:_x000a_We will maintain our current session velocity of two times per week and focus on daily practice to reinforce learning and improve retention._x000a__x000a_I am truly looking forward to continuing this work with Maddox. My background in linguistics, translation, and interpretation makes this not just my profession, but something I love teaching :)_x000a__x000a_Please feel free to share any short- or long-term goals, including travel or specific language needs, so I can tailor instruction accordingly! If you have any suggestions or changes for the teaching plan please feel free to share them!_x000a__x000a_Iâ€™m excited to help Maddox succeed in German!_x000a__x000a_Thanks :)_x000a_Cara _x000a__x000a__x000a__x000a_Cara R._x000a_cara.mclaughlin@revolutionprep.com_x000a_+16056596774"/>
    <n v="3"/>
  </r>
  <r>
    <n v="11020019"/>
    <d v="2026-04-09T00:00:00"/>
    <x v="120"/>
    <s v="Team Haase-Alvey"/>
    <n v="95900"/>
    <s v="Najia Akhzarati"/>
    <s v="Dear Susan,_x000a__x000a_I hope you are having a great spring season. Itâ€™s been great working with you and Najia over the past couple of months. I wanted to reach out with a quick overview of her progress so far._x000a__x000a_I have seen significant improvements in Najiaâ€™s ability to apply exponent rules (including negative exponents and scientific notation), factor polynomials and trinomials using multiple methods, and analyze key literary elements such as characterization and plot in her reading. She has also shown consistent progress in maintaining her performance in Algebra I._x000a__x000a_Based on Najiaâ€™s goals and her current progress, I recommend maintaining our current schedule of two 60-minute sessions per week through the end of the school year. We will continue using one session each week to stay ahead of her Algebra coursework and reinforce accuracy with polynomial operations, factoring, and exponent rules, and the second session to build her confidence and skills in English or reinforce her progress in Algebra as needed._x000a__x000a_Our current short-term goals for Najia include improving accuracy and efficiency with factoring and exponent applications in math, as well as strengthening her ability to analyze figurative language, identify themes, and prepare for Socratic discussions in English. The overall goal remains maintaining a strong grade in Algebra I while increasing her confidence and participation in English. This plan will best set her up for success by allowing us to reinforce math concepts while also practicing structured discussion skills, use of textual evidence, and clear organization of ideas for her English class._x000a__x000a_Najia also shared that she is planning to take Geometry over the summer. I would be happy to continue supporting her with two sessions per week during that time to help her stay on track and build a strong foundation in the course._x000a__x000a_Please let me know if you have any questions or if there are any adjustments you would like to make to our plan. Iâ€™m happy to schedule a time to talk by phone if that would be helpful. I look forward to supporting Najia in her continued academic journey._x000a__x000a_Best regards,_x000a_Ana H._x000a_ana.heiser@revolutionprep.com_x000a_+14695703730"/>
    <n v="5"/>
  </r>
  <r>
    <n v="11020022"/>
    <d v="2026-04-09T00:00:00"/>
    <x v="17"/>
    <s v="Team De Groot"/>
    <n v="83999"/>
    <s v="Luke Jordan"/>
    <s v="Dear Team Luke,_x000a__x000a_I wanted to share an update on Lukeâ€™s continued progress as we move through the spring semester. He has been doing an excellent job maintaining focus and consistency, and the structure weâ€™ve built together is clearly paying off._x000a__x000a_In Geometry, Luke has made substantial progress and we have now entered Chapter 5, which places him roughly halfway through the course material. This is a major milestone. Over the past few months, weâ€™ve built a strong foundation in angles, triangle relationships, the Rule of 180, and geometric reasoning, and we are now transitioning into more advanced applications that require combining multiple concepts in a single problem. Luke is showing increased confidence with multi-step problem solving, and he is becoming much more comfortable translating diagrams into equations and logical steps. His ability to explain why a solution worksâ€”not just how to get itâ€”is a particularly strong sign of real understanding._x000a__x000a_In English and Reading Comprehension, Luke has also made impressive gains. Weâ€™ve continued developing his skills in grammar, sentence structure, punctuation, and identifying complete versus incomplete thoughts, while also strengthening his reading comprehension. Luke is doing a much better job identifying main ideas, supporting details, and the overall structure of passages, which is critical for both academic success and standardized assessments. His writing is becoming clearer and more organized, and he is showing greater independence when revising and editing sentences._x000a__x000a_One of the biggest strengths of Lukeâ€™s program right now is consistency. Because we are meeting regularly and covering material across subjects in a structured way, he is able to retain information more effectively and build on prior knowledge each week. This is especially important given the scope of both the math and English curricula we are working through._x000a__x000a_Recommended Plan Moving Forward_x000a__x000a_Continue with 6 hours of instruction per week, which is already scheduled through June_x000a_Progress steadily through the remaining Geometry curriculum, with continued emphasis on multi-step reasoning and application_x000a_Maintain focus on grammar, writing clarity, and reading comprehension, integrating these skills into all English work_x000a_Begin aligning completed coursework with NYS diploma requirements once finalized, to ensure everything remains on track_x000a_Reinforce retention through consistent review and cumulative practice across both subjects_x000a__x000a_At this point, no major changes are neededâ€”Luke is on a very strong trajectory. The current schedule allows us to move at an appropriate pace, revisit concepts when needed, and ensure that nothing is rushed or overlooked._x000a__x000a_Luke continues to be a pleasure to work with. He is engaged, hardworking, and increasingly confident in his abilities. With the structure we have in place and his continued effort, Iâ€™m confident he will finish the semester in a very strong position academically._x000a__x000a_Please feel free to reach out with any questions or updates!_x000a__x000a_Warm regards,_x000a__x000a_Sean U._x000a_sean.ulfik@revolutionprep.com_x000a_+18455412219"/>
    <n v="4"/>
  </r>
  <r>
    <n v="11020023"/>
    <d v="2026-04-09T00:00:00"/>
    <x v="58"/>
    <s v="Team Haase-Alvey"/>
    <n v="99174"/>
    <s v="Isabella Kasper"/>
    <s v="Hi Catherine,_x000a__x000a_It was great working with Isabella this week! Since it has been a few weeks, it seemed a great time to send another progress update. Accordingly, I have summarized some notes regarding her progress and goals, as well as recommendations based on those notes. As always, please reach out to schedule a phone call if you would like to discuss any of these notes directly._x000a__x000a_After a few weeks of delay, Isabella has completed a new practice exam. This one marked her highest practice exam score for English at 26, but she reported motivational difficulties in Reading, returning her lowest practice exam score at 21, and she encountered similar difficulties in Math, returning a score of 20. From practice exams, her current super score is a 26, which is 3 points below her initial goal score but 3 points above her official ACT score. To facilitate the growth in English, we have targeted punctuation and grammar skills and strategies, as well as strategies for Student-As-Editor problems._x000a__x000a_This recent experience on the practice exam and her general loss of motivation and enthusiasm for the ACT has led her to want to explore the SAT exam more, adding the June SAT exam to her scheduled exams. While she typically has a good time with the ACT's Reading passages, she is interested in exploring more the SAT's small passages that have only one question per passage. Discussing the options to how this decision may impact the program, she has decided to keep the program focused towards preparing for the June ACT exam, while taking opportunities to explore SAT-style questions and approaches when they differ from ACT ones._x000a__x000a_Additionally, Isabella's completion of homework materials has still not seen the necessary increase in pursuit of her goal score. When she does complete work, it is often to the degree that is necessary for growth, including necessary corrections or notes indicating her difficulties, but the amount of this work needs to increase to keep us moving towards her goal at an effective pace._x000a__x000a_If homework assignments cannot be completed to a greater degree, then I recommend adding more sessions to our schedule, encourage more progress through in-session work instead of out-of-session work. Currently, we can accommodate such a change by extending each session by 30 minutes, making them 90-minute sessions, or by adding a 60-minute session to an available slot on Sundays._x000a__x000a_Isabella, as a reminder, the assignments list is updated! Make sure to access it through your bookmark or this link (https://docs.google.com/document/d/1EMnlyH1PVYUtlJvTCW-WTtbBDNAe_dIBZDBRfk9sm8A/edit?usp=sharing). It includes the English practice assignments from last week and error logging the Math test from the recent practice exam. The intent of this error logging process to give you an out-of-exam opportunity to explore those exercises so that the ones we target in session are the ones that truly require the in-session conversation._x000a__x000a_Our next session is on Tuesday, 14 April, at 4:3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Tuesdays, and Wednesdays."/>
    <n v="2"/>
  </r>
  <r>
    <n v="11020025"/>
    <d v="2026-04-09T00:00:00"/>
    <x v="43"/>
    <s v="Team De Groot"/>
    <n v="101391"/>
    <s v="Teya Ozgen"/>
    <s v="Dear Tiffany, _x000a__x000a_I hope you are having a great spring. It's been great working with you and Teya over the past couple of months. I wanted to reach out with a quick overview of the program so far and where it's headed. _x000a__x000a_I have seen significant improvements in Teya's understanding of the vocabulary terms for each psychology specialization and of the concepts of biological and cognitive psychology. She has shown consistent progress in understanding the assigned chapters in the textbook, as evidenced by her confidence during sessions and with the material. _x000a__x000a_Our current short-term goal for Teya is to finish the concept review for the exam so she can start practicing both the multiple-choice questions and FRQs. The overall goal remains for Teya to achieve a 4 or 5 on her AP Psychology exam. Based on Teya's progress, I recommend we continue with our 60-minute sessions until her exam, so we can continue to review the concepts she is struggling with as she prepares. This plan will best set them up for success and give us the time we need to focus on developmental, social, and clinical psychology. _x000a__x000a_Please let me know if you have any questions or would like to make any adjustments to our plan. I'm happy to schedule a phone call if that would be helpful. I look forward to supporting Teya in their continued academic journey. _x000a__x000a_Best regards, _x000a__x000a_Karleigh A._x000a_karleigh.arrington@revolutionprep.com_x000a_+15705786904"/>
    <n v="3"/>
  </r>
  <r>
    <n v="11020028"/>
    <d v="2026-04-09T00:00:00"/>
    <x v="17"/>
    <s v="Team De Groot"/>
    <n v="68882"/>
    <s v="Chaz Wilson"/>
    <s v="Dear Team Chaz,_x000a__x000a_Itâ€™s been great continuing to work with Chaz over the past few months. He brings a strong work ethic and a positive attitude to our sessions, and Iâ€™ve seen steady improvement in his understanding of core SAT English concepts. Through consistent review, heâ€™s done a nice job maintaining and rebuilding his grasp of key grammar and punctuation rules, including verb, noun, and pronoun agreement, as well as commas, colons, and dashes. His retention has improved compared to earlier in the year, especially because weâ€™ve had the opportunity to revisit and reinforce these topics together regularly._x000a__x000a_That said, one of the biggest limitations right now is the lack of updated practice test data. Chaz has not completed a full-length Revolution Prep SAT practice test since September 2025, which means weâ€™re currently working without a clear, data-driven picture of his most recent strengths and areas for growth. While our sessions have been productive, having a fresh, timed practice test is essential for identifying exactly which question types are still causing difficulty and for refining our lesson plan accordinglyâ€”especially as we prepare for the June SAT._x000a__x000a_In our recent sessions, weâ€™ve continued to focus heavily on English and Reading, including sentence structure, transitions, and evidence-based reasoning. Chaz is becoming more comfortable recognizing patterns in questions and applying strategies in real time. Moving forward, weâ€™ll continue building on this by incorporating more advanced reading comprehension work, pacing strategies, and higher-difficulty grammar questions to ensure heâ€™s fully prepared for test day._x000a__x000a_To maximize progress between now and the June SAT, I strongly recommend that Chaz complete a full-length, timed SAT practice test as soon as possible, and then continue taking one every two weeks. These tests are the single most effective tool for improving scoresâ€”they build endurance, reinforce timing strategies, and give us the data needed to target instruction precisely._x000a__x000a_In terms of scheduling, I recommend that we continue meeting three times per week for 60 minutes per session. This level of consistency is important for reinforcing retention, covering new material, and reviewing practice test results in depth. Iâ€™ve noticed that there are several upcoming weeks where we are only scheduled once, which may slow progress. I encourage scheduling additional sessions in advance to ensure we maintain a consistent rhythm leading up to the exam._x000a__x000a_Recommendations and Next Steps:_x000a__x000a_Continue three 60-minute sessions per week through the June SAT_x000a__x000a_Schedule and complete a full-length SAT practice test as soon as possible_x000a__x000a_Begin taking practice tests every two weeks to build endurance and gather data_x000a__x000a_Maintain focus on grammar, transitions, and reading comprehension strategies_x000a__x000a_Ensure sessions are scheduled consistently each week to avoid gaps in preparation_x000a__x000a_Chaz has done a great job staying engaged and rebuilding his foundation. With consistent scheduling and the addition of regular practice tests, Iâ€™m confident we can translate that effort into measurable score improvement over the next couple of months._x000a__x000a_Warm regards,_x000a__x000a_Sean U._x000a_sean.ulfik@revolutionprep.com_x000a_+18455412219"/>
    <n v="4"/>
  </r>
  <r>
    <n v="11020029"/>
    <d v="2026-04-09T00:00:00"/>
    <x v="43"/>
    <s v="Team De Groot"/>
    <n v="101134"/>
    <s v="Lylah Burrage"/>
    <s v="Dear Jen, _x000a__x000a_I hope you are having a wonderful week! Since I assigned Lylah's first practice test, we've been tutoring, and I wanted to share a quick refresh on their progress and what we can expect next. While we are working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_x000a__x000a_Over the past couple of months, I've seen meaningful growth in her ability to learn to use DESMO, apply test-taking strategies like MAPS, and solve systems of equations. In particular, Lylah is becoming more confident in determining which strategy is most effective for algebra problems on the SAT and has made clear strides in interpreting word problems. I've also noticed steady improvement in her willingness to try new strategies on math questions, especially in areas that were previously more challenging, such as linear word problems. Her effort and willingness to apply new tools are really starting to pay off. _x000a__x000a_To set Lylah up for success, it's important that her practice test closely mirrors official testing conditions. A quiet environment and completing the test in one sitting will give us the most accurate data to guide our next steps. After the test, I'll carefully review the results and debrief the experience with Lylah. I'll follow up with you in my next update with key takeaways, progress highlights, and a clear plan for what we'll focus on moving forward. _x000a__x000a_Based on our discussions and Lylah's progress, I recommend we continue with our weekly 60-minute sessions until Lylah's SAT. We will continue to review the concepts she struggles with most to reinforce test-taking strategies and how to approach math problems and reading passages on the SAT. This plan will best set her up for success on the official test in May and give us the time we need to focus on improving her skills in algebra and geometry. _x000a__x000a_Please let me know if you have any questions or would like to make any adjustments to our plan. I'm happy to schedule a phone call if that would be helpful. I am excited to continue supporting Lylah in reaching their goals. _x000a__x000a_Best regards, _x000a__x000a_Karleigh A._x000a_karleigh.arrington@revolutionprep.com_x000a_+15705786904"/>
    <n v="4"/>
  </r>
  <r>
    <n v="11020030"/>
    <d v="2026-04-09T00:00:00"/>
    <x v="132"/>
    <s v="Team De Groot"/>
    <n v="93695"/>
    <s v="Sophie Fransen"/>
    <s v="Dear Michael and Stacey,_x000a__x000a_I hope you are having a great spring season. Itâ€™s been great working with you and Sophie over the past couple of months. I wanted to touch base to share some of the progress weâ€™ve made so far and share my thoughts on the plan moving forward._x000a__x000a_I have seen significant improvements in Sophieâ€™s understanding of core AP Chemistry concepts and her ability to make connections across topics. She has shown consistent progress in mastering foundational skills, beginning with atomic structure and properties, and building through bonding patterns, mixtures, and acid-base relationships. More recently, she has been able to connect these ideas to more advanced concepts such as oxidation states and properties of mixtures. This consistent improvement has been evident in her confidence as well as her strong performance on assessments, including earning a 92 on her recent chemistry test before corrections, which is a great reflection of both her understanding and preparation._x000a__x000a_One important note from recent AP-style practice is that Sophie is currently scoring around a 2 on multiple-choice sections. While this gives us a helpful baseline, itâ€™s important to recognize that there are still several units she has yet to learn and reinforce in her class. Additionally, many of the units we have already covered together are areas where she is strongest, which is encouraging. As we continue working through upcoming content, our focus will be on building consistency and accuracy across all topics, ensuring she feels confident applying her knowledge in a variety of question types._x000a__x000a_One of the most notable aspects of Sophieâ€™s progress has been her determination and work ethic. She has approached each session with focus and a willingness to tackle challenging material, even while balancing a demanding schedule that includes training for a half-marathon. Her commitment to improving foundational gaps has made a significant difference, and it is clear that she is taking ownership of her learning in a very positive way._x000a__x000a_Our current short-term goals for Sophie include continuing to strengthen her understanding of core chemistry concepts, particularly applying her knowledge to more complex problem-solving scenarios and reinforcing connections between topics. The overall goal remains building confidence and mastery in AP Chemistry as she continues progressing toward her academic and career interests in the medical field. I recommend maintaining consistent sessions so we can continue reinforcing these foundations and gradually introduce more advanced applications and AP style questions to ensure long-term retention and success. _x000a__x000a_With the AP exam around the corner, increasing session velocity to two times per week can ensure Sophie enters the exam confident. I recommended adding the below to your account to ensure we stay on track._x000a__x000a_â€¢ 5 Hours of Distinguished Tutoring for Sophie Fransen with Megan Osgood_x000a__x000a_If you'd like to continue working together on achieving these goals, you can easily use this link to add these hours to your account today: https://my.revolutionprep.com/s/nVu0H2gypN._x000a__x000a_Please let me know if you have any questions or if there are any adjustments you would like to make to our plan. Iâ€™m happy to schedule a time to talk by phone if that would be helpful. I look forward to supporting Sophie in her continued academic journey._x000a__x000a_Best regards,_x000a_Megan_x000a__x000a_Megan O._x000a_megan.osgood@revolutionprep.com_x000a_+12077140045"/>
    <n v="4"/>
  </r>
  <r>
    <n v="11020031"/>
    <d v="2026-04-09T00:00:00"/>
    <x v="30"/>
    <s v="Team Plamondon"/>
    <n v="53506"/>
    <s v="Huntley Machen"/>
    <s v="Hi Dusty,_x000a_Itâ€™s been a pleasure working with Huntley, and I wanted to reach out with a quick update on how well heâ€™s doing this spring._x000a__x000a_Weâ€™ve come a long way since last year when our primary focus was simply building consistency. I am thrilled to hear that his hard work is paying offâ€”Huntley mentioned in our last session that he finished the recent period with an A in geometry and that his test scores have been A's and increasing from test to test! He also shared that he completed a major project in lieu of a traditional test grade, which seems to have gone very well._x000a__x000a_To keep this momentum going as we approach the end of the school year, I have two main recommendations:_x000a__x000a_ Consistency: Continuing to celebrate and reinforce the habits that got him to this &quot;A&quot; grade. Quite a few of my young male students can let their guard down after they see some good success, so we want to make sure that his grade doesn't slip. _x000a__x000a_ A weekly 1 hour meeting: I recommend a consistent meeting schedule through the end of the semester. This will give him a dedicated space to clear up any tricky concepts before they pile up, especially as we begin preparing for the cumulative final exam. Anytime that he doesn't have new work that he has questions on, we can review older materials. _x000a__x000a_I'm so proud of the progress heâ€™s made. Take a look at the schedule to see if there are consistent times that work. I have also included our advisor Rich on this email, he can help you get more hours (or possibly transfer some of Chloe's, if she doesn't need them for SAT or AP exam prep). _x000a__x000a_Best regards,_x000a_Christian C._x000a_christian.collins@revolutionprep.com_x000a_+13035190358"/>
    <n v="4"/>
  </r>
  <r>
    <n v="11020047"/>
    <d v="2026-04-09T00:00:00"/>
    <x v="132"/>
    <s v="Team De Groot"/>
    <n v="94751"/>
    <s v="Caroline Hoover"/>
    <s v="Dear Elizabeth,_x000a__x000a_I hope you are having a great spring season. Itâ€™s been great working with you and Caroline over the past couple of months. I wanted to touch base to share some of the progress weâ€™ve made so far and share my thoughts on the plan moving forward._x000a__x000a_I have seen significant improvements in Carolineâ€™s ability to understand and connect key AP Biology concepts, as well as her overall approach to studying and test preparation. She has shown consistent progress in building foundational knowledgeâ€”starting with DNA replication and the cell cycle, then moving through genetics, inheritance patterns, and more recently transcription and translation. In addition to content mastery, Caroline has done an excellent job developing stronger study habits, including creating effective materials and improving her reading note strategies. This consistent improvement has been evident in her performance, including a 95 on a recent problem set and an 80% on her biology exam, along with maintaining strong grades overall with all As and Bs._x000a__x000a_We have also recently begun incorporating ACT preparation into our sessions, and Caroline is off to a great start. She shared that she felt very good about her recent ACT on 4/06, particularly in the reading and science sections. She also noted that grammar and punctuation strategies were helpful within the english section. This is a strong indicator that she is already beginning to apply what weâ€™ve worked on effectively in a testing environment._x000a__x000a_Our current short-term goals for Caroline include continuing to reinforce and connect AP Biology units to ensure she is fully prepared for the upcoming AP exam, while also building confidence and consistency in ACT strategies. The overall goal remains helping her feel confident and prepared across both her AP exam and future ACT testing. Based on Carolineâ€™s progress, I recommend continuing to balance both AP Biology review and ACT prep in our sessions, especially as we approach the AP exam and continue building momentum for future ACT dates. I suggest meeting twice each week for 60 minutes through the AP exam, which we have already began adding into the schedule. _x000a__x000a_I suggest adding the below to your account to ensure we stay on track throughout the AP exam and future ACT exams. _x000a__x000a_â€¢ 12 Hours of Distinguished Tutoring for Caroline Hoover with Megan Osgood_x000a__x000a_If you'd like to continue working together on achieving these goals, you can easily use this link to add the hours to your account today: https://my.revolutionprep.com/s/vF0RYzRemw. Please note that we will be updating our tutoring rates on April 18, 2026. To help you get ahead and secure our current pricing for your future tutoring needs, I highly recommend taking advantage of this time toÂ purchaseÂ additionalÂ hours before the change takes place._x000a__x000a_Please let me know if you have any questions or if there are any adjustments you would like to make to our plan. Iâ€™m happy to schedule a time to talk by phone if that would be helpful. I look forward to supporting Caroline in her continued academic journey._x000a__x000a_Best regards,_x000a_Megan_x000a__x000a_Megan O._x000a_megan.osgood@revolutionprep.com_x000a_+12077140045"/>
    <n v="5"/>
  </r>
  <r>
    <n v="11020057"/>
    <d v="2026-04-09T00:00:00"/>
    <x v="132"/>
    <s v="Team De Groot"/>
    <n v="86365"/>
    <s v="Natalie Haghdoust"/>
    <s v="Dear Raza and Mellie,_x000a__x000a_I hope you are having a great spring season. Itâ€™s been great working with you and Natalie over the past couple of months. I wanted to touch base to share some of the progress weâ€™ve made so far and share my thoughts on the plan moving forward._x000a__x000a_I have seen significant improvements in Natalieâ€™s ability to understand and apply key concepts across both Biology and Statistics. She has shown consistent progress in building foundational skills, including explaining the phases of the cell cycle, interpreting Venn diagrams, working with two-way tables, and setting up probability trees. This consistent improvement has been evident in her growing confidence when approaching multi-step problems and her ability to break down more complex questions into manageable steps._x000a__x000a_With AP exams approaching, it is especially important that we continue reinforcing these concepts while focusing on applying them to AP-style questions. Success on these exams requires not only content knowledge but also the ability to interpret questions, manage time effectively, and apply strategies under pressure. Natalie is in a strong position to continue improving in these areas, and our sessions will emphasize practicing with AP-level material and refining her test-taking approach._x000a__x000a_Our current short-term goals for Natalie include strengthening her accuracy with probability-based questions, reinforcing Biology concepts, and increasing her confidence with AP-style problem solving. The overall goal remains to ensure she feels fully prepared and confident going into her AP exams. Based on Natalieâ€™s progress, I recommend maintaining consistent weekly 60 minute sessions to continue reinforcing these skills and building momentum leading into test dates._x000a__x000a_I recommend adding the below to your account to ensure we stay on track._x000a__x000a_â€¢ 5 Hours of Distinguished Tutoring for Natalie Haghdoust with Megan Osgood_x000a__x000a_If you'd like to continue working together on achieving these goals, you can easily use this link to add these hours to your account today: https://my.revolutionprep.com/s/89IEARUQRW._x000a__x000a_Please note that we will be updating our tutoring rates on April 18, 2026. To help you get ahead and secure our current pricing for your future tutoring needs, I highly recommend connecting with your advisor to purchase additional hours before the change takes place. Additionally, any unused hours this year can continue to be used in college, providing long-term flexibility and support._x000a__x000a_Please let me know if you have any questions or if there are any adjustments you would like to make to our plan. Iâ€™m happy to schedule a time to talk by phone if that would be helpful. I look forward to supporting Natalie in her continued academic journey._x000a__x000a_Best regards,_x000a_Megan_x000a__x000a_Megan O._x000a_megan.osgood@revolutionprep.com_x000a_+12077140045"/>
    <n v="5"/>
  </r>
  <r>
    <n v="11020070"/>
    <d v="2026-04-09T00:00:00"/>
    <x v="132"/>
    <s v="Team De Groot"/>
    <n v="100528"/>
    <s v="Ella Reynolds"/>
    <s v="Dear Polly,_x000a__x000a_Itâ€™s been great working with you and Ella over the past couple of months. As we prepare for Ella's upcoming ACT, I wanted to share some updates and information about what to expect._x000a__x000a_I have seen significant improvements in Ellaâ€™s approach to both the math, English, and science sections of the ACT. She has shown consistent progress in using MAPS for math,  recognizing punctuation rules, and implementing the SMILE strategy for science. This consistent improvement has been evident in her strong practice test performance, increased confidence, and ability to apply strategies effectively across sections. Notably, her official school ACT scores (Reading 34, Math 25, Science 26, English 25) highlight a strong reading foundation and growing consistency in other areas._x000a__x000a_In addition to content improvements, Ella has made meaningful strides in her test-taking approach. While she has experienced some moments of frustration, we have worked on strategies to manage this productivelyâ€”such as taking concise notes, using evidence to guide answers, and confidently moving on when needed. These skills, along with her ability to make educated guesses (as seen on her recent test), are strong indicators of continued testing growth._x000a__x000a_For this upcoming exam, our goal is to build on her current scores and work toward increasing her composite score by improving consistency in math, English, and science while maintaining her strength in reading. While we cannot guarantee a specific score, we have worked diligently towards this goal through targeted strategy work, timed practice, and reinforcement of key concepts like exponents, geometry, science reasoning, and punctuation rules. It's important to consider the impact of the test zone on Ellaâ€™s performance. Ensuring a good night's sleep throughout the week leading up to the test is crucial, as just the night before isn't enough. We have also discussed strategies to manage test anxiety, which can impact scores._x000a__x000a_I am looking forward to continuing to work with Ella after the test so that we can work towards further improvements on the ACT. I recommend maintaining consistent sessions for 60 minutes each week, and potentially increasing frequency leading into her next test date in July, in order to reinforce strategies and content. During our upcoming sessions, I plan to continue working on science consistency, matrix problems, advanced math strategies, and maintaining her strong English performance._x000a__x000a_Please let me know if you have any questions or if there are any adjustments you would like to make to our plan. Iâ€™m also able to schedule a time to talk by phone if that would be helpful. I am happy to support Ella in her continued academic journey._x000a__x000a_Best regards,_x000a_Megan_x000a__x000a_Megan O._x000a_megan.osgood@revolutionprep.com_x000a_+12077140045"/>
    <n v="3"/>
  </r>
  <r>
    <n v="11020107"/>
    <d v="2026-04-09T00:00:00"/>
    <x v="120"/>
    <s v="Team Haase-Alvey"/>
    <n v="98550"/>
    <s v="Chloe Hill"/>
    <s v="Dear Stacy,_x000a__x000a_I hope you are having a great spring season. Itâ€™s been great working with you and Chloe over the past couple of months. I wanted to reach out with a quick overview of the program so far and where itâ€™s headed._x000a__x000a_I have seen significant improvements in Chloeâ€™s understanding and application of geometric theorems, particularly with quadrilaterals (including rectangles, trapezoids, and kites), as well as her ability to apply formulas for surface area and volume of three-dimensional figures. She has also made strong progress in working with scale factors for similarity and using special right triangle ratios to solve for missing side lengths and angle measures._x000a__x000a_Based on Chloeâ€™s goals and her current progress, I recommend maintaining our current schedule of one 60-minute session per week through the end of the school year. We will continue using this time to reinforce key Geometry concepts, improve accuracy and efficiency, and build toward end-of-year assessments._x000a__x000a_Our current short-term goals for Chloe include strengthening her understanding of area formulas for a variety of polygons, increasing her speed and accuracy when applying geometric theorems, and continuing to build confidence with special right triangle relationships. The overall goal remains strong performance in Geometry and readiness for final assessments. This plan will best set her up for success by allowing us to review and solidify cumulative concepts while continuing to practice multi-step problem solving._x000a__x000a_Chloe currently has 10 unscheduled hours on her account, which can be used over the summer to begin preparing for the SAT if you'd like! This will allow us to transition into SAT-focused work and build early familiarity with key math concepts and test-taking strategies._x000a__x000a_Please let me know if you have any questions or if there are any adjustments you would like to make to our plan. Iâ€™m happy to schedule a time to talk by phone if that would be helpful. I look forward to supporting Chloe in her continued academic journey._x000a__x000a_Best regards,_x000a_Ana H._x000a_ana.heiser@revolutionprep.com_x000a_+14695703730"/>
    <n v="4"/>
  </r>
  <r>
    <n v="11020116"/>
    <d v="2026-04-09T00:00:00"/>
    <x v="53"/>
    <s v="Team Plamondon"/>
    <n v="97857"/>
    <s v="Jin Quon"/>
    <s v="Dear Michael,_x000a__x000a_I hope you are having a great spring. Itâ€™s been great working with you and Jin over the past couple of months. I wanted to touch base to share some of the progress weâ€™ve made so far and share my thoughts on the plan moving forward._x000a__x000a_I have seen significant improvements in Jin's ability to clear and succinctly convey important information about topics. He has shown consistent progress in setting up thesis statements, analyzing documents and recapping important information from previous units. This consistent improvement has been evident in his success on our unit reviews._x000a__x000a_Our current short-term goals for Jin include continuing to review all previous units before the AP exam. The overall goal remains to prepare him for the APUSH exam. Based on Jin's progress, I recommend we keep our future sessions scheduled. This will give us a good final push leading up to his AP exams._x000a__x000a_Please let me know if you have any questions or if there are any adjustments you would like to make to our plan. Iâ€™m happy to schedule a time to talk by phone if that would be helpful. I look forward to supporting Jin in his continued academic journey._x000a__x000a_Best regards,_x000a_James F._x000a_james.falconer@revolutionprep.com_x000a_+12076156458"/>
    <n v="1"/>
  </r>
  <r>
    <n v="11020121"/>
    <d v="2026-04-09T00:00:00"/>
    <x v="148"/>
    <s v="Team Haase-Alvey"/>
    <n v="98225"/>
    <s v="Raider Agan"/>
    <s v="Hello Shana,_x000a__x000a_I hope this message finds you doing well! I wanted to share a brief update on Raiderâ€™s progress._x000a__x000a__x000a_Strengths:_x000a__x000a__x000a_In Reading &amp;amp; Writing, Raider is progressing well with using the Eliminate-3 strategy and making predictions for words in context questions. He is also showing improvement in identifying pronouns (1st, 2nd, and 3rd person), using his â€œgrammar ear,â€ and avoiding half-truth answer choices. His ability to approach questions strategically continues to strengthen._x000a__x000a__x000a_In Math, Raider is demonstrating strong progress with geometry, algebra, and problem-solving/data analysis. He is building confidence in applying mathematical concepts and working through multi-step problems more effectively._x000a__x000a__x000a_Areas of Focus:_x000a__x000a__x000a_We will continue to work on avoiding careless errors across both sections. In Reading &amp;amp; Writing, upcoming sessions will focus on standard English conventions, sentence boundaries, subject-verb agreement, identifying independent and dependent clauses, pronoun clarity, parallelism, text structure and purpose, rhetorical synthesis, and strengthening the use of context clues (including prefixes) for words in context questions._x000a__x000a__x000a_In Math, we will focus on setting up equations more consistently, strengthening advanced math concepts, refining geometry skills, and using the Desmos calculator more strategically to improve efficiency and accuracy._x000a_Raider is making strong progress, and improving consistency and attention to detail will be key for continued score growth._x000a__x000a__x000a_Next Steps:_x000a__x000a__x000a_We will continue reinforcing high-yield strategies, strengthening foundational concepts, and building Raiderâ€™s confidence as he prepares for upcoming SAT opportunities._x000a__x000a__x000a_Session Structure &amp;amp; Frequency:_x000a__x000a__x000a_We are currently meeting weekly for one or two 60 minute sessions. This structure has been highly effective in supporting Raiderâ€™s steady progress, and continued consistency will help maintain momentum. Based on my formal/informal observations and practice test data, Raider has all the higher order thinking skills needed to reach his goal score of 1400 with continued practice and proper guidance. With this said, I recommend continuing our sessions for the remainder of the school year and summer and purchasing a minimum of 12 hours to continue our work together. Additionally, I recommend registering Raider for the June 6 and August 22 SAT exams.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_x000a_Notable Data:_x000a__x000a__x000a_Revolution Prep Practice Test: 990 (470 Reading &amp;amp; Writing, 520 Math)_x000a_Bluebook Practice Test #7: 1060 (500 Reading &amp;amp; Writing, 560 Math)_x000a_Bluebook Practice Test #9: 1260 (590 Reading &amp;amp; Writing, 670 Math)_x000a__x000a__x000a_Raider is making encouraging progress, and I am proud of his effortâ€”especially the significant score increase across recent practice tests. With continued focus, I am confident he will continue to improve his scores._x000a__x000a__x000a_Please feel free to reach out with any questions or to discuss next steps!_x000a__x000a__x000a_Kind regards,_x000a_Jimmy,_x000a__x000a__x000a_Jimmy W._x000a_jimmy.works@revolutionprep.com_x000a_+14109266111"/>
    <n v="1"/>
  </r>
  <r>
    <n v="11020124"/>
    <d v="2026-04-09T00:00:00"/>
    <x v="53"/>
    <s v="Team Plamondon"/>
    <n v="99957"/>
    <s v="Brooklyn McNinney"/>
    <s v="Dear Thanyanee,_x000a__x000a_I hope you are having a great day! I wanted to touch base regarding Brooklyn's recent attendance and participation in our tutoring sessions._x000a__x000a_Firstly, I have seen significant improvements in Brooklyn's reading comprehension skills. She has shown consistent progress in identifying main ideas and picking out details from passages, and this progress is commendable._x000a__x000a_However, Iâ€™ve noticed that there have been some inconsistencies in Brooklyn's attendance. She has frequently shown up late to our sessions, and has missed our last couple of sessions, which can make it challenging to achieve the goals weâ€™ve set. As a reminder, our goal is is to prepare her for the SHSAT, and maintaining a consistent schedule is crucial for Brooklyn to reach this goal._x000a__x000a_Moving forward, I suggest we revisit the current schedule to find days and times that might work better for Brooklyn. I recommend meeting once a week for an hour to help her prepare for the SHSAT. If adjusting the schedule isn't possible, increasing the time spent studying outside of session can help keep Brooklyn on track._x000a__x000a_Please let me know if you have any questions or if there are any adjustments you would like to make to our plan. Iâ€™m happy to schedule a time to talk by phone if that would be helpful. I am here to support Brooklyn and ensure she has the best possible chance to succeed._x000a__x000a_Best regards,_x000a_James F._x000a_james.falconer@revolutionprep.com_x000a_+12076156458"/>
    <n v="3"/>
  </r>
  <r>
    <n v="11020125"/>
    <d v="2026-04-09T00:00:00"/>
    <x v="53"/>
    <s v="Team Plamondon"/>
    <n v="99956"/>
    <s v="Ava McNinney"/>
    <s v="Dear Thanyanee,_x000a__x000a_I hope you are having a great day! I wanted to touch base regarding Ava's recent attendance and participation in our tutoring sessions._x000a__x000a_Firstly, I have seen significant improvements in Ava's editing and punctuation skills. She has shown consistent progress in understanding how to use commas and transition words, and this progress is commendable._x000a__x000a_However, Iâ€™ve noticed that there have been some inconsistencies in Ava's attendance. She has frequently started sessions late, which can make it challenging to achieve the goals weâ€™ve set. As a reminder, our goal is to prepare her for the SHSAT, and maintaining a consistent schedule is crucial for Ava to reach this goal._x000a__x000a_Moving forward, I suggest we revisit the current schedule to find days and times that might work better for Ava. I recommend we meet once a week for 60 minutes. She is doing well and should only need one hour a week consistently to improve. If adjusting the schedule isn't possible, increasing the time spent studying outside of session can help keep Ava on track._x000a__x000a_Please let me know if you have any questions or if there are any adjustments you would like to make to our plan. Iâ€™m happy to schedule a time to talk by phone if that would be helpful. I am here to support Ava and ensure she has the best possible chance to succeed._x000a__x000a_Best regards,_x000a_James F._x000a_james.falconer@revolutionprep.com_x000a_+12076156458"/>
    <n v="3"/>
  </r>
  <r>
    <n v="11020139"/>
    <d v="2026-04-09T00:00:00"/>
    <x v="148"/>
    <s v="Team Haase-Alvey"/>
    <n v="94430"/>
    <s v="Robert Russell"/>
    <s v="Hello Michael,_x000a__x000a__x000a_I hope this message finds you doing well! I wanted to share a brief update on Robertâ€™s progress._x000a__x000a__x000a_Strengths:_x000a__x000a__x000a_In Reading &amp;amp; Writing, Robert is progressing well with annotating with purpose, using the Eliminate-3 strategy, and avoiding careless errors. He is also showing strong improvement with grammar concepts, including semicolons, colons, commas, and dash usage. His ability to approach passages strategically and narrow down answer choices is becoming more consistent._x000a__x000a__x000a_In Math, Robert is demonstrating solid progress with interpreting word problems involving linear, quadratic, and exponential relationships. He is building confidence in setting up problems and applying the appropriate mathematical concepts._x000a__x000a__x000a_Areas of Focus:_x000a__x000a__x000a_We must continue to work on transitions, central ideas and details, and words in context questions in the Reading &amp;amp; Writing section. Additional focus areas include interpreting textual evidence, avoiding half-truth answer choices, and strengthening overall comprehension accuracy._x000a__x000a__x000a_In Math, we must focus on ratios and proportions, identifying question types more efficiently, and reinforcing the components of key equations (linear, quadratic, and exponential). We will also continue working on sentence boundary concepts such as complex lists and identifying independent and dependent clauses to support overall accuracy._x000a__x000a__x000a_Robert is making steady progress, and improving consistency and precision will be key to continued score growth._x000a__x000a__x000a_Next Steps:_x000a__x000a__x000a_We must continue reinforcing high-yield strategies, strengthening foundational reading and math concepts, and building Robertâ€™s confidence as he prepares for future SAT opportunities._x000a__x000a__x000a_Session Structure &amp;amp; Frequency:_x000a__x000a__x000a_Historically, we have met weekly for one to two 60 minute sessions. This structure has been effective in supporting Robertâ€™s steady progress, and continued consistency will help maintain momentum. With this said, I think Robert still has significant room for growth. With this said, I recommend continuing our sessions for the remainder of the school year and summer. Based on my formal/informal observations and practice test data, Robert has all the higher order thinking skills needed to reach his goal score of 1200+ with continued practice and proper guidance. I recommend purchasing a minimum of 12 hours to continue our work together. Additionally, I recommend registering Robert for the June 6 and August 22 SAT exams.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_x000a_Notable Data:_x000a__x000a__x000a_December 6 SAT: 1060 (530 Reading and Writing/530 Math)_x000a__x000a__x000a_Robert is making encouraging progress, and I am proud of his effort. With continued focus and attention to detail, I am confident he will continue to improve his scores._x000a__x000a__x000a_Please feel free to reach out with any questions or to discuss next steps!_x000a__x000a__x000a_Kind regards,_x000a_Jimmy_x000a__x000a__x000a_Jimmy W._x000a_jimmy.works@revolutionprep.com_x000a_+14109266111"/>
    <n v="5"/>
  </r>
  <r>
    <n v="11020140"/>
    <d v="2026-04-09T00:00:00"/>
    <x v="1"/>
    <s v="Team Haase-Alvey"/>
    <n v="92256"/>
    <s v="Phoebe St Louis"/>
    <s v="Greetings All,_x000a__x000a_I hope you are having a wonderful time as the weather warms up and spring is fully upon us. Itâ€™s been great working with Phoebe over the past few months. I wanted to touch base to share some of the progress weâ€™ve made so far and share my thoughts on the plan moving forward._x000a__x000a_I have seen significant improvements in Phoebe's ability to handle different types readings from narratives to poems. Significant improvements has also been made with addition and subtraction. She has also shown great ability to recognize and utilize patterns._x000a__x000a_Our current short-term goals for Phoebe include refining addition and subtraction to the point of successful regrouping. The overall goal for a remains to excel in math and reading. Based on Phoebe's progress, I recommend one 1-hour sessions a week. This time will be spent delving into the meaning of multiplication and operation relations .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
    <n v="3"/>
  </r>
  <r>
    <n v="11020144"/>
    <d v="2026-04-09T00:00:00"/>
    <x v="152"/>
    <s v="Team Haase-Alvey"/>
    <n v="87791"/>
    <s v="Drithi Embar"/>
    <s v="Dear Reshma,_x000a__x000a_I hope you are having a wonderful spring!  I wanted to reach out and share some of DJ's recent progress and discuss our plan moving forward._x000a__x000a_Iâ€™m pleased to report that DJâ€™s performance on her recent practice exam was much improved!  Where she had answered 51% of questions correctly on her previous test, she scored 78% on the most recent exam, showing improvement of her understanding of grammar and vocabulary in Spanish. I am so proud of the hard work DJ has put in to achieve this growth!_x000a__x000a_While we want to celebrate this success, we also know that there is still work to do in improving DJâ€™s ability to read, write, and speak in Spanish.  In particular, DJ is still struggling to complete her homework on time for each class, which is slowing her progress towards further growth.  I recommend that DJ set up a scheduled time each week to complete her Spanish homework and to devote to her Spanish studies so that she has the highest possible chance of success and is able to be prepared for Spanish 3 in the upcoming school year._x000a__x000a_In order to help DJ achieve her goals, I recommend that we proceed tutoring through the remainder of the school year at a velocity of 3 hours per week in order to give DJ enough time to study and practice her Spanish.  Once the school year is over, I recommend that we increase our velocity to 4 hours per week in order to intensify our studies ahead of 8th grade.  This way, she will be able to learn and practice the Spanish concepts she will need to know in Spanish 3._x000a__x000a_Please let me know if you have any questions or if you have any additional insights that might be helpful for me to consider in my work with DJ. Iâ€™m happy to schedule a time to talk by phone as well. I am committed to helping DJ work towards her long-term goals!_x000a__x000a_Best regards, _x000a__x000a_Raymond E._x000a_raymond.elliot@revolutionprep.com_x000a_+18145471064"/>
    <n v="3"/>
  </r>
  <r>
    <n v="11020146"/>
    <d v="2026-04-09T00:00:00"/>
    <x v="152"/>
    <s v="Team Haase-Alvey"/>
    <n v="99023"/>
    <s v="Aubrey Castillo"/>
    <s v="Dear Lisa,_x000a__x000a_I hope you are having a wonderful spring!  I wanted to touch base to share some of the progress Aubrey has made so far and share my thoughts on the plan moving forward._x000a__x000a_Aubreyâ€™s Spanish reading comprehension skills, especially her vocabulary, ability to gain meaning through context clues, and her ability to find the main idea of the text, have all improved greatly over the past couple of months, which is wonderful to see!  Her growth has been reflected in her performance in class, and her ability to handle more complex and longer readings._x000a__x000a_However, Iâ€™ve noticed that there have been some inconsistencies in Aubreyâ€™s attendance. She has frequently arrived late to and missed tutoring sessions without notice, which can make it challenging to achieve the goals weâ€™ve set. As a reminder, our goal is for Aubrey to achieve Spanish fluency, and maintaining a consistent schedule is crucial for her to reach this goal._x000a__x000a_Based on Aubrey's progress, I recommend that we proceed with tutoring throughout the school year at a velocity of 1 hour per week, maintaining our current pace to ensure that Aubrey is able to continually grow and improve.  In the summer, I recommend that we increase our velocity to 2 hours per week to allow Aubrey to take advantage of the time between school years to improve and grow.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ubrey in her continued academic journey!_x000a__x000a_Warmly, _x000a__x000a_Raymond E._x000a_raymond.elliot@revolutionprep.com_x000a_+18145471064"/>
    <n v="5"/>
  </r>
  <r>
    <n v="11020147"/>
    <d v="2026-04-09T00:00:00"/>
    <x v="152"/>
    <s v="Team Haase-Alvey"/>
    <n v="97506"/>
    <s v="Ariella Fayer"/>
    <s v="Dear Irina and Ilya,_x000a__x000a_I hope you are having a wonderful spring!  I appreciate you taking the time to review this email. I wanted to take a moment to share some updates about Ariellaâ€™s recent progress and outline our plans moving forward._x000a__x000a_Over the past few months, I have seen significant improvements in Ariellaâ€™s understanding of the different parts of speech (including prepositions, conjunctions, nouns, and verbs), as well as her ability to complete longer and more complex division problems.  In particular, she has shown consistent progress in her ability to learn and incorporate new concepts into her existing knowledge, which is wonderful to see. _x000a__x000a_Our current short-term goals for Ariella include improving her understanding of the parts of speech, as well as improving her confidence with division. The overall goal remains to strengthen Ariellaâ€™s math and reading skills such that she can succeed and excel on tests and in class, both this year and in future classes. Based on Ariella's progress, I recommend that we proceed with tutoring at our current velocity of 1 - 1.5 hours per week throughout the school year, which will give Ariella consistency and multiple chances to study a topic in one week.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am looking forward to continuing my work with Ariella and in these next steps of her academic journey!_x000a__x000a_Best regards,_x000a__x000a_Raymond E._x000a_raymond.elliot@revolutionprep.com_x000a_+18145471064"/>
    <n v="5"/>
  </r>
  <r>
    <n v="11020149"/>
    <d v="2026-04-09T00:00:00"/>
    <x v="1"/>
    <s v="Team Haase-Alvey"/>
    <n v="99658"/>
    <s v="Artemis Nze"/>
    <s v="Greetings All,_x000a__x000a_I hope you are having a wonderful time as the weather warms up and spring is fully upon us. Itâ€™s been great working with Artemis over the past few months. I wanted to touch base to share some of the progress weâ€™ve made so far and share my thoughts on the plan moving forward._x000a__x000a_I have seen significant improvements in Artemis 's ability to handle different types readings from narratives to poems. Significant improvements has also been made with number identification. She has also shown great ability to recognize and utilize patterns._x000a__x000a_Our current short-term goals for Artemis include refining addition and subtraction to the point of double digits. The overall goal for a remains to excel in math and reading. Based on Artemis's progress, I recommend one 1-hour sessions a week. This time will be spent delving into the meaning of regrouping and how to do it.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
    <n v="3"/>
  </r>
  <r>
    <n v="11020152"/>
    <d v="2026-04-09T00:00:00"/>
    <x v="1"/>
    <s v="Team Haase-Alvey"/>
    <n v="83633"/>
    <s v="Trenton Noel"/>
    <s v="Greetings All,_x000a__x000a_I hope you are having a wonderful time as the weather warms up and spring is fully upon us. Itâ€™s been great working with Trenton over the past few months. I wanted to touch base to share some of the progress weâ€™ve made so far and share my thoughts on the plan moving forward._x000a__x000a_I have seen significant improvements in Trenton's ability to handle different types of multiplication and division problems. Significant improvements has also been made with number identification and types of numbers. He has also shown great ability to recognize and utilize patterns._x000a__x000a_Our current short-term goals for Trenton include refining double digit multiplication and place value. The overall goal for a remains to excel in math. Based on Trenton's progress, I recommend one 1-hour sessions a week. This time will be spent delving into double digit multiplication and long division.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
    <n v="3"/>
  </r>
  <r>
    <n v="11020154"/>
    <d v="2026-04-09T00:00:00"/>
    <x v="152"/>
    <s v="Team Haase-Alvey"/>
    <n v="82529"/>
    <s v="Liam Chow"/>
    <s v="Dear Raymond,_x000a__x000a_I hope this message finds you well!  I wanted to touch base to share some of the progress Liam has made so far and share my thoughts on the plan moving forward._x000a__x000a_Liamâ€™s English and writing skills, including his ability to form an argument, his ability to support quotes with explanations, and his overall word choice have all improved over the past few weeks, which is wonderful to see!  His skills have been reflected in his consistent efforts to improve his writing week over week and to learn the fundamentals of why certain phrases or sentence structures are better than others.  His curious nature, desire to learn, and willingness to accept constructive criticism are all commendable! _x000a__x000a_Our current short-term goals for Liam include improving his conclusion sentences and adding more information after quotes.  The overall goal remains for Liam to improve his writing, English and language arts skills. Based on Liam's progress, I recommend that we proceed with tutoring throughout the school year at a velocity of 2 to 3 hours per week, maintaining our current pace to ensure that Liam is able to continually grow and improve._x000a__x000a_Please let me know if you have any questions or if there are any adjustments you would like to make to our plan. Iâ€™m happy to schedule a time to talk by phone if that would be helpful. I look forward to supporting Liam in his continued academic journey!_x000a__x000a_Warmly, _x000a__x000a_Raymond E._x000a_raymond.elliot@revolutionprep.com_x000a_+18145471064"/>
    <n v="4"/>
  </r>
  <r>
    <n v="11020157"/>
    <d v="2026-04-09T00:00:00"/>
    <x v="54"/>
    <s v="Team Plamondon"/>
    <n v="85632"/>
    <s v="Pierce Parachini"/>
    <s v="Hi Diane,_x000a__x000a_I wanted to send a quick progress update for Pierce to make sure I was keeping you in the loop._x000a__x000a_Pierce and I have been able to work on pre-calculus and the SAT more or less equally since the start of February. In pre-calculus, we've worked on end behavior and x-intercepts of polynomials (including understanding how the multiplicity of polynomials' roots affects the shape of their graphs), evaluating logarithms, rewriting logarithms as exponentials, identifying exponential growth and decay, and writing exponential models. When I last checked in with Pierce, he had an A in the class, which is fantastic!_x000a__x000a_For the SAT, Pierce and I finished looking at applying strategies to avoid common errors on the math section and began working on applying Question Before Passage, iCARE, and TRAP on the reading and writing section. Pierce unfortunately has not been consistent in completing assigned homework between sessions, though, and I remain concerned about him reaching his goal score without committing time to practice outside of sessions. Our more irregular schedule over the past few months also means that we've had less time to practice these skills in-session as well. Pierce did complete one of the outstanding worksheets in his HW subfolder for this week, and I asked him to please complete the remaining worksheets for next week._x000a__x000a_Pierce took an in-school practice exam in mid-February and scored a 1210 on it. He said he'll be taking another practice exam this weekend. I asked him to please check if he can somehow keep the questions from the test in case there are any he wants to go over together next week._x000a__x000a_In order to continue helping Pierce maintain a strong average in pre-calculus and continue working toward his SAT goal score of 1500, I recommend we maintain our current session schedule through the end of the school year. If possible, I'd also recommend Pierce and I continue sessions over the summer to continue work on the SAT. I will check in with Pierce next week about registering for the May and/or June exams as well._x000a__x000a_Like before, I'll continue to encourage Pierce to maintain as much consistency with the test prep as I can and stress that his goal score cannot be reached without dedication and consistency in the long run._x000a__x000a_I hope this all helps, but let me know if you have any questions!_x000a_Alexa P._x000a_alexa.pinera@revolutionprep.com_x000a_+13022653917"/>
    <n v="1"/>
  </r>
  <r>
    <n v="11020169"/>
    <d v="2026-04-09T00:00:00"/>
    <x v="18"/>
    <s v="Team Plamondon"/>
    <n v="99365"/>
    <s v="Leonardo Ibarra"/>
    <s v="Dear Leonardo and Javier,_x000a__x000a_I hope you are both having a great week. Itâ€™s been great working with you both over the past six weeks. I wanted to touch base to share some of the progress weâ€™ve made so far and share my thoughts on the plan moving forward._x000a__x000a_I have seen significant improvements in grammar, exponents, quadratics, word problems, and multiple text reading. This consistent improvement has been evident in Leonardoâ€™s in-session work, homework completion, and practice test performance. Most notably, he has achieved a perfect 36 on both the Reading and Science sections, along with a best score of 29 in English and 30 in Math._x000a__x000a_Our current goals for Leonardo include continuing to strengthen performance in English and Math to support reaching a composite score of 32. The overall goal remains achieving that 32 benchmark._x000a__x000a_Based on Leonardoâ€™s progress, I recommend meeting at least once per week if another test is planned. This will help maintain momentum and continue refining strategies, particularly in the remaining sections. Currently, Leonardo has 6.5 hours remaining in his account, and we are scheduled through the April 12th test date. Additionally I can assist Leonardo in APUSh and AP Physics 1 as the AP exams begin to approach. _x000a__x000a_Please let me know if you have any questions or if there are any adjustments you would like to make to our plan. Iâ€™m happy to schedule a time to talk by phone if that would be helpful. I look forward to supporting Leonardo in his continued progress._x000a__x000a_Thank you and stay safe,_x000a_Myles O._x000a_myles.oldroyd@revolutionprep.com_x000a_+15304434701"/>
    <n v="3"/>
  </r>
  <r>
    <n v="11020176"/>
    <d v="2026-04-09T00:00:00"/>
    <x v="1"/>
    <s v="Team Haase-Alvey"/>
    <n v="94290"/>
    <s v="Naomi Margoosian"/>
    <s v="Greetings All,_x000a__x000a_I hope you are having a wonderful time as the weather warms up and spring is fully upon us. Itâ€™s been great working with Naomi over the past few months. I wanted to touch base to share some of the progress weâ€™ve made so far and share my thoughts on the plan moving forward._x000a__x000a_I have seen significant improvements in Naomi's ability to handle different types of graphing problems. Significant improvements have also been made with circles, hyperbola, ellipses, and general complex polynomials. She has also shown great ability to recognize and utilize patterns._x000a__x000a_Our current short-term goals for Naomi include refining transformations skills regarding the afore mentioned graph types. The overall goal remains to excel in math and get an A in class. Based on Naomi's progress, I recommend one 1-hour sessions a week. This time will be spent delving into the the identification each equation part and how transformations affect it.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
    <n v="3"/>
  </r>
  <r>
    <n v="11020179"/>
    <d v="2026-04-09T00:00:00"/>
    <x v="13"/>
    <s v="Team St. Marie"/>
    <n v="76069"/>
    <s v="Hannah Chong"/>
    <s v="Dear Susan,_x000a__x000a_I hope you are having a great spring. Itâ€™s been great working with you and Hannah over the past couple of months. I wanted to touch base to share some of the progress weâ€™ve made so far and share my thoughts on the plan moving forward._x000a__x000a_I have seen significant improvements in Hannah's ability to comprehend AP physics word problems and apply the correct formula across different units. She has been arriving to sessions prepared and readily sharing learning materials and/or questions. Hannah's confidence and fluency of physics objectives has improved. We are currently working on Unit 7, which is all about simple harmonic motion!_x000a__x000a_Our current short-term goals for Hannah include improving comprehension of overall physics topics. The overall goal remains maintaining Hannah's grade &quot;A&quot; in Physics (great job, Hannah!) and helping her prepare for May's AP Physics exam. Based on Hannah's progress, I recommend increasing the velocity to two physics sessions per week to ensure sufficient coverage for AP Physics exam preparation._x000a__x000a_Please let me know if you have any questions or if there are any adjustments you would like to make to our plan. Iâ€™m happy to schedule a time to talk by phone if that would be helpful. I look forward to supporting Hannah in her continued academic journey._x000a__x000a_Lana K._x000a_lana.kargetta@revolutionprep.com_x000a_+19106915048"/>
    <n v="3"/>
  </r>
  <r>
    <n v="11020183"/>
    <d v="2026-04-09T00:00:00"/>
    <x v="13"/>
    <s v="Team St. Marie"/>
    <n v="87608"/>
    <s v="Tailyn Smith"/>
    <s v="Dear Brittany,_x000a__x000a_I hope you are having a great spring. Itâ€™s been great working with you and Tailyn over the past few weeks. I wanted to touch base to share some of the progress weâ€™ve made so far and share my thoughts on the plan moving forward._x000a__x000a_I have seen improvements in Tailyn's ability to plot negative integers, read a number-line correctly, and multiply/divide fractions. We had also started writing prompts with Tailyn. This consistent improvement has been evident in in-session practice. _x000a__x000a_Our current short-term goals for Tailyn include supporting her with grade-level math and reading objectives. The overall goal remains improving fluency and maintaining/increasing her grade. Based on Tailyn's progress, I highly recommend scheduling the remaining 5 sessions on Tailyn's account to maintain consistency, at a velocity of one session per week._x000a__x000a_Please let me know if you have any questions or if there are any adjustments you would like to make to our plan. Iâ€™m happy to schedule a time to talk by phone if that would be helpful. I look forward to supporting Tailyn in her _x000a_continued academic journey._x000a__x000a_Best regards,_x000a__x000a_Lana K._x000a_lana.kargetta@revolutionprep.com_x000a_+19106915048"/>
    <n v="3"/>
  </r>
  <r>
    <n v="11020186"/>
    <d v="2026-04-09T00:00:00"/>
    <x v="13"/>
    <s v="Team St. Marie"/>
    <n v="91110"/>
    <s v="Breydie Rosales"/>
    <s v="Dear Stefany,_x000a__x000a_I hope you are having a great spring. Itâ€™s been great working with you and Breydie over the past couple of months. I wanted to touch base to share some of the progress weâ€™ve made so far and share my thoughts on the plan moving forward._x000a__x000a_I have seen significant improvements in Breydie's fluency of biology topics, ranging from cell division to evolution. This improvement has been evident in maintaining or increasing test scores and in-session engagement._x000a__x000a_Our current short-term goals for Breydie include improving comprehension in AP Biology objectives. The overall goal remains maintaining or increasing the letter grade, and now we have begun preparing for the AP Biology exam in May. Based on Breydie's progress, I recommend increasing the velocity to two sessions per week to allow for sufficient coverage for AP exam preparation. I also highly recommend that Breydie avoids missing any sessions as we are approaching the busy AP exam season._x000a__x000a_Please let me know if you have any questions or if there are any adjustments you would like to make to our plan. Iâ€™m happy to schedule a time to talk by phone if that would be helpful. I look forward to supporting Breydie in her continued academic journey._x000a__x000a_Best regards,_x000a__x000a_Lana K._x000a_lana.kargetta@revolutionprep.com_x000a_+19106915048"/>
    <n v="3"/>
  </r>
  <r>
    <n v="11020190"/>
    <d v="2026-04-09T00:00:00"/>
    <x v="14"/>
    <s v="Team De Groot"/>
    <n v="100168"/>
    <s v="Isabel Oria"/>
    <s v="Dear Nicole,_x000a__x000a_Itâ€™s been wonderful working with Isabel over the past several months as we prepared for her upcoming ACT. I wanted to share an update on her progress and what to expect as she heads into the exam._x000a__x000a_Isabel has been making strong progress throughout our sessions, particularly in the Reading and Science sections, which have been our main areas of focus. One area where she has shown especially meaningful improvement is in her ability to approach questions more strategically rather than relying on instinct, using structured methods to guide her thinking and eliminate incorrect answer choices._x000a__x000a_In the Science section, Isabel has been developing greater confidence using the SMILE strategy to navigate charts, experiments, and conflicting viewpoints passages. She has done a great job learning how to locate key information efficiently and stay focused on what the question is asking, even when the passages feel dense or complex._x000a__x000a_We have also been strengthening her approach to the Reading section, particularly with longer passages. In our most recent sessions, Isabel has been working on slowing down her initial read, annotating more effectively, and identifying passage purpose and structure before answering questions. She has shown strong effort in building these habits and is becoming more comfortable working through more challenging passages step by step._x000a__x000a_In addition, we spent time reinforcing grammar and punctuation concepts using the TRAP strategy, as well as reviewing key math concepts to support overall test performance. Isabel has done a great job applying rules and explaining her reasoning, which is helping build consistency across sections._x000a__x000a_Isabelâ€™s biggest strength as a student is her persistence and willingness to work through challenging problems, even when they take more time. That persistence is a key factor in continued improvement, especially at her score level._x000a__x000a_For the upcoming ACT, our focus is for Isabel to apply the strategies she has been practicing and manage her time effectively across each section. Recognizing familiar question types will help her stay consistent, particularly on longer reading passages and more complex science questions._x000a__x000a_Isabel is continuing to build the skills needed to reach her goal with consistency over time. Iâ€™m looking forward to hearing how Isabelâ€™s test goes, and in our upcoming sessions, we can review her results together and decide what would be most helpful to focus on moving forward._x000a__x000a_Please feel free to reach out if you have any questions. I wish Isabel the very best of luck this weekendâ€”she has been working hard and is well prepared._x000a__x000a_Best regards,â€¨_x000a_Rain Real_x000a_rain.real@revolutionprep.com_x000a_+14793105262"/>
    <n v="1"/>
  </r>
  <r>
    <n v="11020197"/>
    <d v="2026-04-09T00:00:00"/>
    <x v="13"/>
    <s v="Team St. Marie"/>
    <n v="94243"/>
    <s v="Sarielle Vinci"/>
    <s v="Dear [Parent/Guardian's Name],_x000a__x000a_I hope this email finds you well. I wanted to touch base regarding Sarielle's recent progress and discuss a plan moving forward._x000a__x000a_First, I have seen significant improvements Sarielle's skills of adding and subtracting fractions. She has shown consistent progress during in-session practice problems and engagement, and this progress is commendable._x000a__x000a_However, overall, weâ€™re not seeing the score increase I had hoped to see for Sarielle by this point. There are many reasons this could be the case, but from my observations and previous experience, I think this is likely related to a need to complete homework more consistently and a lack of math practice between sessions. It is also important for Sarielle to come to sessions prepared, with assignments or homework ready to review, so that we can make the most out of these tutoring session._x000a__x000a_As a reminder, our long-term goal is increasing Sarielle's performance and confidence in math class, and addressing this issue is crucial for Sarielle to reach this goal. To work towards that long term goal, I would like us to prioritize the short-term goal of homework completion. With that in mind, I recommend we do the following: communicate with me ahead of session times which math topics Sarielle is learning; assign online homework/modules to assist with retaining math concepts; and add in support with study skills. If you can share with me Sarielle's grades, test scores, or assessments, that would be very helpful for my lesson planning._x000a__x000a_Please let me know if you have any questions or if you have any additional insights that might be helpful for me to consider in my work with Sarielle. Iâ€™m happy to schedule a time to talk by phone as well. I am committed to helping Sarielle work towards her long-term goals._x000a__x000a_Best regards,_x000a__x000a_Lana K._x000a_lana.kargetta@revolutionprep.com_x000a_+19106915048"/>
    <n v="1"/>
  </r>
  <r>
    <n v="11020218"/>
    <d v="2026-04-09T00:00:00"/>
    <x v="33"/>
    <s v="Team Haase-Alvey"/>
    <n v="93169"/>
    <s v="CC Carr"/>
    <s v="Dear Stacey,_x000a_It has been great working with you and CC over the past couple of months. As we prepare for CC's upcoming official ACT, I wanted to share what weâ€™ve been working on so far and what to expect._x000a__x000a_CC and I have reviewed more of the hardest math problems she might see, several Desmos strategies for the digital test next week, and how to approach the science section since that will be on her exam at school. I applaud their consistent effort in class to be present with each question and apply the specific strategy we are focusing on._x000a__x000a_While a specific score isnâ€™t guaranteed, CC has been diligent in working toward their goal of achieving a 31+ composite score. We are also hopeful for both of these tests since CC should feel much better than her last exam. _x000a__x000a_Since CC is making great progress towards achieving her goals, I recommend we continue with our one 60 minute class this week before her ACT at school, and then we can see what these results are to determine if CC should do any more sessions after that._x000a__x000a_Please let me know if you have any questions or if there are any adjustments you would like to make to our plan. Iâ€™m also able to schedule a time to talk by phone if that would be helpful. It is a pleasure working with CC, and I would be happy to support her continued academic journey._x000a__x000a_Cheers,_x000a_Zack R._x000a_zack.robertson@revolutionprep.com_x000a_+15098598579"/>
    <n v="3"/>
  </r>
  <r>
    <n v="11020225"/>
    <d v="2026-04-09T00:00:00"/>
    <x v="129"/>
    <s v="Team Haase-Alvey"/>
    <n v="74592"/>
    <s v="Rebecca Frost"/>
    <s v="Hi Sandra,_x000a__x000a_I wanted to share an update on Rebeccaâ€™s progress in PreCalc over the past few weeks, along with some recommendations as we look ahead to the summer._x000a__x000a_Over our recent sessions, weâ€™ve continued to emphasize the importance of taking consistent, thorough notes in class. Rebeccaâ€™s teacher has provided structured packets for Units 6 and 7, which has been helpful in giving her a clearer framework to follow. That said, Rebecca still needs to make a more consistent effort to write down the notes her teacher goes over, even when sheâ€™s feeling tired or &quot;bored&quot; in class. In our sessions, weâ€™ve been reviewing her notes together to ensure she understands the material, and Iâ€™ve been encouraging her to slow down and work through problems step by step. While itâ€™s tempting to move quickly, taking a more methodical approach will help her avoid small errors and build stronger accuracy._x000a__x000a_Unit 6, which focused on trigonometry and periodic functions, was more challenging for her. Because of this increase in difficulty, itâ€™s especially important that she comes to sessions with a solid baseline understanding from class so we can prioritize practice and application rather than spending most of our time introducing new concepts. She has been doing a good job completing practice during our sessions and generally working through homework on her own, but she does need to follow through on submitting assignmentsâ€”she currently has one Unit 6 assignment that has not yet been turned in._x000a__x000a_Rebecca also mentioned that she is beginning to think about her course selections for next year. Based on her progress so far, Iâ€™ve recommended AP PreCalc. She already has a foundation in much of the Unit 1â€“3 material that appears on the AP exam, which puts her in a good position. Unit 4 may be more challenging, though it is not directly tested on the AP exam. Taking AP PreCalc (and the corresponding AP exam) would also be a strong addition to her college applications. To be eligible, she will need to finish this year with at least an 88% in PreCalc, which she currently has and we are working on keeping. If she does not meet that threshold at the end of the year, her alternative would be Honors Statistics._x000a__x000a_Looking ahead, I recommend that we continue with two one-hour sessions per week focused on PreCalc through the end of the school year. Then, over the summer, we shift our focus to SAT preparation in advance of the August test. My recommendation would be four one-hour sessions per week. Rebecca and I talked about this in our session and she's on board. During that time, we would cover all tested math domains (Algebra, Advanced Math, Problem Solving &amp;amp; Data Analysis, and Geometry &amp;amp; Trigonometry) as well as key strategies, including effective use of the Desmos calculator, when to solve by hand, and how to approach different question types efficiently. We would also spend time on the Reading &amp;amp; Writing section, reviewing grammar and punctuation rules, identifying main ideas, analyzing relationships between graphs and text, making inferences, and applying strategic approaches like process of elimination and answer prediction._x000a__x000a_Iâ€™d love to find a time to talk through this plan. Iâ€™ll reach out via text tomorrow to coordinate a time that works!_x000a__x000a_Thanks,_x000a_Melanie Leong | Tutor | Revolution Prep_x000a_Main Office: (877) 738-7737 | Direct Line: (714) 497-3413_x000a_Email: melanie.leong@revolutionprep.com | Web: www.revolutionprep.com_x000a_Better Grades. Higher Scores. Lower Stress. Revolution Prep."/>
    <n v="4"/>
  </r>
  <r>
    <n v="11020231"/>
    <d v="2026-04-09T00:00:00"/>
    <x v="49"/>
    <s v="Team De Groot"/>
    <n v="91370"/>
    <s v="Nola Milton"/>
    <s v="Dear Lyndsey,_x000a__x000a_I hope you are having a great spring. Itâ€™s been great working with you and Nola over the past couple of months. I wanted to touch base to share some of the progress weâ€™ve made so far and share my thoughts on the plan moving forward._x000a__x000a_I have seen significant improvements in Nola's math skills. She has shown consistent progress in understanding logarithms and how to convert between the logarithmic and exponential form of an equation. This consistent improvement has been evident in her confidence during our sessions. I was especially impressed by how quickly she learned how to convert between degrees and radians. It is wonderful that she is very engaged and positive in our sessions._x000a__x000a_Our current short-term goals for Anna include developing stronger study habits to prepare for future exams and quizzes. The overall goal remains achieving a strong grade in the class. Based on her progress, I think she would benefit from increasing our velocity to 2 hours every week so we can stay on top of her coursework and finish the semester strong. The content in this course scaffolds, so some extra time together to review older content would be extremely beneficial._x000a__x000a_If you'd like to continue working together on achieving these goals, you can easily use this link to add the hours to your account today: https://my.revolutionprep.com/s/I3v8Oq0qeO._x000a__x000a_Please let me know if you have any questions or if there are any adjustments you would like to make to our plan. Iâ€™m happy to schedule a time to talk by phone if that would be helpful. I look forward to supporting Nola in her continued academic journey._x000a__x000a_Best regards,_x000a__x000a_Blake M._x000a_blake.maly@revolutionprep.com_x000a_+13039476593"/>
    <n v="1"/>
  </r>
  <r>
    <n v="11020234"/>
    <d v="2026-04-09T00:00:00"/>
    <x v="49"/>
    <s v="Team De Groot"/>
    <n v="101358"/>
    <s v="Anna Suarez"/>
    <s v="Dear Marco,_x000a__x000a_I hope this email finds you well. I wanted to touch base regarding Anna's recent progress and discuss a plan moving forward._x000a__x000a_First, I have seen significant improvements in Annaâ€™s factoring skills and deductive reasoning. She has shown consistent progress in applying sum/difference of cubes formulas, and this progress is commendable._x000a__x000a_However, overall, weâ€™re not seeing the grade increase I had hoped to see for Anna by this point. There are many reasons this could be the case, but from my observations and previous experience, I think this is likely related to not using the time we have in session as productively as we could. To make our sessions more effective, I would encourage Anna to be ready on time so that we donâ€™t lose 5-10 minutes at the beginning of each meeting. I will also provide her with more practice problems to study with outside of our sessions._x000a__x000a_As a reminder, our long-term goal is earning a strong grade in the class, and addressing this issue is crucial for Anna to reach this goal. To work towards that long term goal, I would like us to prioritize the short-term goal of developing stronger study habits. With that in mind, I recommend we add hours to the program so that we can discuss her homework assignments and also come up with strategies to better prepare for tests. If we continue at one hour per week, I would emphasize that showing up on time is crucial._x000a__x000a_If you'd like to continue working together on achieving these goals, you can easily use this link to add these hours to your account today: https://my.revolutionprep.com/s/2mBpCd8ine._x000a__x000a_Please let me know if you have any questions or if you have any additional insights that might be helpful for me to consider in my work with Anna.  Iâ€™m happy to schedule a time to talk by phone as well. I am committed to helping Anna work towards her long-term goals._x000a__x000a_Best regards,_x000a__x000a_Blake M._x000a_blake.maly@revolutionprep.com_x000a_+13039476593"/>
    <n v="2"/>
  </r>
  <r>
    <n v="11020235"/>
    <d v="2026-04-09T00:00:00"/>
    <x v="49"/>
    <s v="Team De Groot"/>
    <n v="100423"/>
    <s v="Giselle Rashid"/>
    <s v="Dear Angela,_x000a__x000a_I hope you are having a great spring. Itâ€™s been great working with you and Giselle over the past couple of months. I wanted to touch base to share some of the progress weâ€™ve made so far and share my thoughts on the plan moving forward._x000a__x000a_I have seen significant improvements in Giselleâ€™s math skills. She has shown consistent progress in identifying the properties of polynomials and sketching them. This consistent improvement has been evident in her confidence during our previous sessions. _x000a__x000a_The overall goal for Giselle remains achieving a strong grade in the class. I see that we are starting weekly sessions again next week, which is great. I would encourage Giselle to come prepared with concepts she would like to discuss and/or specific problem sets that we could work on together. In our session next week, we will establish some short-term goals that will help us achieve a higher grade in the class._x000a__x000a_Please let me know if you have any questions or if there are any adjustments you would like to make to our plan. Iâ€™m happy to schedule a time to talk by phone if that would be helpful. I look forward to supporting Giselle in her continued academic journey._x000a__x000a_Best regards,_x000a__x000a_Blake M._x000a_blake.maly@revolutionprep.com_x000a_+13039476593"/>
    <n v="1"/>
  </r>
  <r>
    <n v="11020250"/>
    <d v="2026-04-09T00:00:00"/>
    <x v="7"/>
    <s v="Team Cross"/>
    <n v="59771"/>
    <s v="Christina Greene"/>
    <s v="Hi everyone,_x000a__x000a__x000a_Checking in with some further thoughts as we creep toward the end of the school year and the organic 2 final. Happy to answer any questions via email or set up a time to chat, just let me know!_x000a__x000a__x000a_Weâ€™re definitely in the thick of things for this semester, with the chapters on different types of carbonyl reactions and alpha hydrogen reactions. Keeping all of these straight will be a big key for the test, as well as making sure youâ€™ve got a good set of notes to use both for this test and the final. I think some of the patterns are starting to get more familiar in terms of recognizing common nucleophiles and how a base catalyzed vs acid catalyzed reaction will play out slightly differently._x000a__x000a__x000a_Looking forward, the last few units seem to be mostly focused toward an intro to biochemistry, which may be a heavier load on memorizing molecules but without tons of new reaction pathways. Iâ€™m also happy to help with biochem next semester once you finalize your schedule!_x000a__x000a__x000a_Feel free to make any changes to the schedule in the next few weeks to meet in times that fit better before tests/finals/etc. There are still plenty of hours left on the account that can be scheduled whenever you like._x000a__x000a__x000a_Have a great weekend!_x000a__x000a__x000a_Julie B._x000a_julie.byrom@revolutionprep.com_x000a_+15129250963"/>
    <n v="1"/>
  </r>
  <r>
    <n v="11020251"/>
    <d v="2026-04-09T00:00:00"/>
    <x v="123"/>
    <s v="Team De Groot"/>
    <n v="100869"/>
    <s v="Patrick Fitzpatrick"/>
    <s v="Hi Nicole,_x000a__x000a_I hope you're well. It's been great working with Patrick these last few weeks. I wanted to share an update on Patrickâ€™s recent progress._x000a__x000a_Areas of Success:_x000a_Patrick is making meaningful strides, particularly on the verbal side. His most recent practice test reflects a 30-point increase, which is a strong indicator that his effort is translating into results. Heâ€™s showing improved awareness of key punctuation concepts and is becoming more comfortable identifying elements like non-essential phrases. This growing recognition is an important step forward and gives us a solid foundation to build on._x000a__x000a_Areas of Opportunity:_x000a_The primary area of focus now is developing a more thorough mastery of punctuation rules. While Patrick is beginning to recognize these patterns, he still needs to solidify his understanding and apply the rules more consistently. In particular, weâ€™ll be working on identifying complete sentences, subjects and verbs, and correcting run-ons and comma splices. Strengthening these fundamentals will be key to unlocking further score gains._x000a__x000a_Recommendation:_x000a_With the May 2nd exam approaching, I recommend that we continue meeting for one hour each week. This will allow us to stay focused on reinforcing these core concepts through targeted practice. After the exam, we can evaluate his results and determine whether additional testing would be beneficial in reaching his goals._x000a__x000a_Iâ€™m encouraged by Patrickâ€™s progress and confident that with sustained effort, he can continue to improve._x000a__x000a_Iâ€™d be happy to discuss this in more detail over a call or Zoom at any time._x000a__x000a_All best,_x000a_Brian C._x000a_brian.cohen@revolutionprep.com_x000a_+17349453810"/>
    <n v="4"/>
  </r>
  <r>
    <n v="11020252"/>
    <d v="2026-04-09T00:00:00"/>
    <x v="7"/>
    <s v="Team Cross"/>
    <n v="90742"/>
    <s v="Ella Hughes"/>
    <s v="Hi everyone,_x000a__x000a__x000a_Just checking in as weâ€™re getting back from break and heading into the end of the school year with thoughts on recent sessions with Ella. As always, Iâ€™m happy to answer any questions via email or set up a time to chat!_x000a__x000a__x000a_Ella did really well with the material before break on using the first and second derivatives to find minimum, maximum, and inflection points of different functions. The table of variations method that their teacher had them use took a bit of getting used to, but ultimately I think it turned out to be a solid tool for keeping the information organized and gave them a way to break down the process for these problems._x000a__x000a__x000a_The current unit in class is building off of the previous one, now requiring them to put the information together to actually sketch the graph of the function. Overall, this shouldnâ€™t be too bad as mainly an extension of the previous material. After this, theyâ€™ll be moving on to integrals, which can be a bit tricky as they learn new rules and sometimes it can be hard to keep derivatives and integrals straight once you know how to do both. Ella and I have regular weekly sessions scheduled through the first week of May, which should give us an opportunity to check in as they get future assignments and correct course as necessary._x000a__x000a__x000a_Itâ€™s been great working with Ella again this semester, and I look forward to our next session on Monday at 5pm ET!_x000a__x000a__x000a_Julie B._x000a_julie.byrom@revolutionprep.com_x000a_+15129250963"/>
    <n v="1"/>
  </r>
  <r>
    <n v="11020268"/>
    <d v="2026-04-09T00:00:00"/>
    <x v="123"/>
    <s v="Team De Groot"/>
    <n v="70321"/>
    <s v="Evan Cochran"/>
    <s v="Hi Brian,_x000a__x000a_I hope you're well. It's been a pleasure working with Evan these past couple weeks. I wanted to share a quick update on Evanâ€™s progress in our sessions._x000a__x000a_Areas of Success:_x000a_Evan is doing an excellent job staying engaged and focused during our time together. He asks thoughtful, targeted questions that reflect a strong and growing understanding of the material, and he isnâ€™t hesitant to seek clarification when needed. Itâ€™s also clear that heâ€™s putting in significant effort outside of sessionsâ€”reviewing class slides and utilizing additional resources like Quizletsâ€”which allows him to come in well-prepared with specific, productive questions. Given the volume and complexity of information in anatomy, this level of preparation is especially impressive and is helping him build both memorization and deeper conceptual understanding of each body system._x000a__x000a_Areas of Opportunity:_x000a_As the material continues to build, one area of opportunity is to further reinforce his understanding through visual learning tools. Exploring 3D models, diagrams, and video resources could help bring some of the more abstract or text-heavy concepts to life and deepen retention._x000a__x000a_Recommendation:_x000a_I recommend that we continue meeting as scheduled for 60 minute sessions between exams to support Evan throughout the semester. Our sessions will focus on reinforcing key concepts and developing structured study plans to ensure he is well-prepared for upcoming assessments._x000a__x000a_Iâ€™d be happy to discuss his progress or next steps in more detail over a call or Zoom at any time._x000a__x000a_All best,_x000a_Brian_x000a_brian.cohen@revolutionprep.com_x000a_734.945,3810"/>
    <n v="2"/>
  </r>
  <r>
    <n v="11020291"/>
    <d v="2026-04-09T00:00:00"/>
    <x v="153"/>
    <s v="Team Haase-Alvey"/>
    <n v="99818"/>
    <s v="Marcus Rose"/>
    <s v="Dear Gerard and Marcus,_x000a__x000a_I hope you are having a great start to Spring. Itâ€™s been great working with you and Marcus over the past month.  I have seen significant improvements in Marcus' abstract and spatial reasoning skills. They have shown consistent progress in his ability to solve complex problems with little support other than being a thought-partner._x000a__x000a_If there is anything else I can do to support Marcus, please let me know.  I wish Marcus the best, and am confident that Marcus will achieve his score goal._x000a__x000a_Best regards,_x000a__x000a_Mark D._x000a_mark.duncan@revolutionprep.com_x000a_+14156490556"/>
    <n v="1"/>
  </r>
  <r>
    <n v="11020293"/>
    <d v="2026-04-09T00:00:00"/>
    <x v="123"/>
    <s v="Team De Groot"/>
    <n v="86912"/>
    <s v="Fred Faulkner"/>
    <s v="Hi Holly,_x000a__x000a_I hope you're well. It's been great reconnecting with Fred in session, though we've only had one meeting since his hiatus. I wanted to share a quick update on his program as we get re-engaged with SAT prep._x000a__x000a_Areas of Success:_x000a_Fred is a pleasure to work with and came into our last session with a strong, focused attitude. He demonstrates a solid aptitude for understanding and applying punctuation rules, which is an encouraging sign. This is an area where he can make relatively quick gains, and heâ€™s already shown the ability to translate these concepts into correct answers on practice questions._x000a__x000a_Areas of Opportunity:_x000a_At this stage, the primary constraint is time. With only one session before his April 22nd exam (Fred is unable to meet this coming weekend due to his MUN trip to Dartmouth), our ability to make large-scale improvements is naturally limited. That said, weâ€™ve identified punctuation as a key area to target for immediate score gains, and Iâ€™ve assigned a full practice test to help us further isolate the most impactful areas to focus on in our remaining time._x000a__x000a_Recommendation:_x000a_I recommend that we meet for one hour next week as scheduled leading up to the April 22nd exam. Looking ahead, I strongly suggest continuing prep for a future test dateâ€”ideally June or Augustâ€”when weâ€™ll have more time to build skills more comprehensively. Given the demands of the school year, August may offer a more focused window for preparation while still allowing Fred to stay balanced academically._x000a__x000a_Iâ€™d be happy to discuss this plan further over a call or Zoom at any time._x000a__x000a_All best,_x000a_Brian C._x000a_brian.cohen@revolutionprep.com_x000a_+17349453810"/>
    <n v="4"/>
  </r>
  <r>
    <n v="11020294"/>
    <d v="2026-04-09T00:00:00"/>
    <x v="153"/>
    <s v="Team Haase-Alvey"/>
    <n v="92412"/>
    <s v="Maxwell Buerge"/>
    <s v="Dear Trisha and Maxwell,_x000a__x000a_I hope you are having a great start to Spring. Itâ€™s been great working with you and Maxwell over the past couple of months. _x000a__x000a_I have seen significant improvements in Maxwell's abstract and spatial reasoning skills. They have shown consistent progress in his ability to solve complex problems with little support other than being a thought-partner._x000a__x000a_If there is anything else I can do to support Maxwell, please let me know.  I wish Maxwell the best, and am confident that Maxwell will achieve his score goal._x000a__x000a_Best regards,_x000a__x000a_Mark D._x000a_mark.duncan@revolutionprep.com_x000a_+14156490556"/>
    <n v="1"/>
  </r>
  <r>
    <n v="11020296"/>
    <d v="2026-04-09T00:00:00"/>
    <x v="153"/>
    <s v="Team Haase-Alvey"/>
    <n v="94341"/>
    <s v="Claire Chih"/>
    <s v="Dear Aichen and Claire,_x000a__x000a_I hope you are having a great start to Spring. Itâ€™s been great working with you and Claire over the past couple of months.  I have seen significant improvements in Claire's abstract and spatial reasoning skills. They have shown consistent progress in her ability to solve complex problems with little support other than being a thought-partner._x000a__x000a_If there is anything else I can do to support Claire, please let me know.  I wish Claire the best, and am confident that she will achieve her score goal!_x000a__x000a_Best regards,_x000a__x000a_Mark D._x000a_mark.duncan@revolutionprep.com_x000a_+14156490556"/>
    <n v="1"/>
  </r>
  <r>
    <n v="11020300"/>
    <d v="2026-04-09T00:00:00"/>
    <x v="153"/>
    <s v="Team Haase-Alvey"/>
    <n v="98142"/>
    <s v="Yichen Liu"/>
    <s v="Dear Bing and Yichen,_x000a__x000a_I hope you are having a great start to Spring. Itâ€™s been great working with you and Yichen over the past couple of months.  I have seen significant improvements in Yichen's abstract and spatial reasoning skills. They have shown consistent progress in his ability to solve complex problems with little support other than being a thought-partner._x000a__x000a_If there is anything else I can do to support Yichen, please let me know.  I wish Yichen the best, and am confident in Yichen's ability to master mathematics._x000a__x000a_Best regards,_x000a__x000a_Mark D._x000a_mark.duncan@revolutionprep.com_x000a_+14156490556"/>
    <n v="1"/>
  </r>
  <r>
    <n v="11020304"/>
    <d v="2026-04-09T00:00:00"/>
    <x v="153"/>
    <s v="Team Haase-Alvey"/>
    <n v="91287"/>
    <s v="Elliot Saux"/>
    <s v="Dear Kelly and Elliot,_x000a__x000a_I hope you are having a great start to Spring. Itâ€™s been great working with you and Elliot over the past couple of months.  I have seen significant improvements in Elliot's abstract and spatial reasoning skills. They have shown consistent progress in his ability to solve complex problems with little support other than being a thought-partner._x000a__x000a_If there is anything else I can do to support Elliot, please let me know.  I wish Elliot the best, and am confident in Elliot's ability to master mathematics._x000a__x000a__x000a_Best regards,_x000a__x000a_Mark D._x000a_mark.duncan@revolutionprep.com_x000a_+14156490556"/>
    <n v="1"/>
  </r>
  <r>
    <n v="11020308"/>
    <d v="2026-04-09T00:00:00"/>
    <x v="61"/>
    <s v="Team Cross"/>
    <n v="97834"/>
    <s v="Mehar Kaushal"/>
    <s v="Hi Chetan,_x000a__x000a_I hope you are having a great day. I wanted to share an updated overview of Meharâ€™s progress and the skills we have been developing in our recent sessions._x000a__x000a_Mehar continues to show strong focus and effort, and it has been wonderful to see her growth both in her skills and in her confidence. Over the past few weeks, we have expanded our work across a range of key NJSLA-aligned topics. She has practiced identifying and naming fractions, finding fractional parts of a set, and forming and recognizing equivalent fractions. We have also worked on adding and subtracting like fractions, as well as solving fraction-based word problems and comparing fractions with increasing accuracy._x000a__x000a_In addition, Mehar has been building her data interpretation skills by working with bar graphs and line plots, including more advanced problems involving fractional data. She has shown improvement in carefully interpreting information and using it to answer questions accurately. We also spent time reviewing her practice tests, making corrections to strengthen her understanding and reinforce key concepts._x000a__x000a_For geometry and measurement, Mehar practiced finding the area and perimeter of irregular rectangular shapes by decomposing them into smaller rectangles. She has also been working on time concepts, including reading and drawing clocks to the nearest minute, interpreting time-related phrases, and using number lines to solve elapsed time problems._x000a__x000a_A major focus across all areas has been strengthening her approach to harder problems like bar graphs with missing axis numbers and multi-step problems in general. For multistep word problems, Mehar has been using drawings and visual models to identify important information and determine which operations are needed. We also reinforced her understanding of multiplication and division through equal groups and visual representations, which has supported her problem-solving in word problems._x000a__x000a_We have also been working intentionally on building Meharâ€™s confidence and persistence for these harder problem types. We introduced the PACER strategy to help her slow down, analyze problems carefully, and resist the urge to guess until she first tries the problem. She has shown meaningful growth in applying these steps, taking time to think through more challenging questions. We've additionally been reinforcing a growth mindset, encouraging her to move away from statements like â€œIâ€™m not good at ___â€ and instead believe in herself and focus on effort and progress. It has been great to see her beginning to persist more in our recent sessions._x000a__x000a_Overall, Mehar is making strong progress in her problem-solving skills and is beginning to build greater confidence when approaching challenging work. With continued practice, I am confident she will continue to improve her confidence, accuracy, and persistence with more complex problems._x000a__x000a_I recommend continuing with our current schedule of 60 to 120 minutes per week to maintain momentum and support her continued growth as we approach the upcoming exam._x000a__x000a_Please feel free to reach out anytime if you have any questions or would like to adjust the plan. It has been a pleasure working with Mehar, and Iâ€™m excited to continue supporting her progress._x000a__x000a_Warm regards,_x000a_Casey Y._x000a_casey.young@revolutionprep.com_x000a_+17272512559"/>
    <n v="3"/>
  </r>
  <r>
    <n v="11020313"/>
    <d v="2026-04-09T00:00:00"/>
    <x v="13"/>
    <s v="Team St. Marie"/>
    <n v="95644"/>
    <s v="Advik Sureka"/>
    <s v="Dear Abhijeet, _x000a__x000a_I hope you are having a great spring. Itâ€™s been great getting to know you and Advik in March. I wanted to touch base to share some of the progress weâ€™ve made so far and share my thoughts on the plan moving forward._x000a__x000a_During our last session, Advik and I worked on writing numbers in expanded form, place value, and multiplication problems -- all objectives that exceeded Advik's grade level. I was very impressed by Advik's math skills and the engagement he showed in session._x000a__x000a_Our current goals for Advik include supporting him in grade-level objectives and building upon his math skills with higher-level mathematics. Advik is a very bright student and could benefit significantly from continued tutoring. Based on Advik's progress, I recommend maintaining the velocity of at least one session per week through the end of the school yea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dvik in his continued academic journey._x000a__x000a_Best regards,_x000a__x000a_Lana K._x000a_lana.kargetta@revolutionprep.com_x000a_+19106915048"/>
    <n v="5"/>
  </r>
  <r>
    <n v="11020320"/>
    <d v="2026-04-09T00:00:00"/>
    <x v="61"/>
    <s v="Team Cross"/>
    <n v="86166"/>
    <s v="Lia Giang"/>
    <s v="Hi An,_x000a__x000a_I hope youâ€™re having a great day. I wanted to share an updated progress report and give you an overview of what Lia has been working on in our recent sessions._x000a__x000a_Lia continues to make strong progress in her foundational math skills and has been building both accuracy and confidence across several key areas. Recently, we have been focusing on three-digit addition and subtraction with regrouping, as well as money word problems that involve decimal subtraction, place value alignment, and correct decimal placement. She is becoming more precise and efficient with these skills._x000a__x000a_A major focus of our sessions has been word problems, including translating written scenarios into mathematical expressions and identifying the correct operations. Lia is doing a great job recognizing when to use addition or subtraction and applying that understanding to solve a variety of problems, including those involving money and elapsed time. She did need some support with an elapsed time problem that involved finding an end time, but once we broke the time into manageable parts, she was able to solve it successfully._x000a__x000a_We have also begun working more deeply with fractions. Lia initially found it challenging to represent one fourth using a figure divided into eight pieces, so we explored equivalent fractions using visual models. By shading one out of every four pieces and comparing it to two out of eight, she was able to see clearly how one fourth is equivalent to two eighths. Since then, she has continued building her understanding by identifying fractions as part of a whole and as part of a set, using area models and bar models to support her thinking._x000a__x000a_In addition, we have introduced early division concepts through fact families and visual models. Lia is beginning to understand these relationships, though she has shared that division problems from school can feel challenging. We will continue to build her confidence in this area through structured practice and visual strategies._x000a__x000a_In the short term, our goal is to continue supporting Lia in division foundations, multi-step word problems, and equivalent fractions. Our long-term goal remains to build her confidence and fluency in foundational math skills so she can approach problems independently, apply strategies flexibly, and clearly explain her thinking._x000a__x000a_To support these goals, I recommend we maintain our current velocity of 60 minutes per week._x000a__x000a_Please feel free to reach out if you have any questions or would like to discuss Liaâ€™s progress in more detail. Iâ€™m always happy to connect by phone if that would be helpful. I look forward to continuing to support her growth._x000a__x000a_Best regards,_x000a_Casey Y._x000a_casey.young@revolutionprep.com_x000a_+17272512559"/>
    <n v="3"/>
  </r>
  <r>
    <n v="11020325"/>
    <d v="2026-04-09T00:00:00"/>
    <x v="13"/>
    <s v="Team St. Marie"/>
    <n v="97569"/>
    <s v="Shriya Ram"/>
    <s v="Dear Praveena,_x000a__x000a_I hope you are having a great spring. Itâ€™s been great working with you and Shriya over the past couple of months. I wanted to touch base to share some of the progress weâ€™ve made so far and share my thoughts on the plan moving forward._x000a__x000a_I have seen significant improvements in Shriya's understanding of different biology topics, from cell division to viral life cycles. She has shown consistent progress by engaging in sessions and explaining biology topics in her own words. This consistent improvement has been evident in test scores of &quot;A's&quot;. Great job, Shriya!_x000a__x000a_Our current short-term goals for Shriya include supporting her with biology objectives from class. The overall goal remains to increase the grade to A or A+, which is Shriya's current letter gade. Based on Shriya's progress, I recommend maintaining the velocity of one session per week. Please let me know if you need assistance scheduling the remaining sessions; it is best to get those on the calendar as soon as possible because slots fill up quickly!_x000a__x000a_Please let me know if you have any questions or if there are any adjustments you would like to make to our plan. Iâ€™m happy to schedule a time to talk by phone if that would be helpful. I look forward to supporting Shriya in her continued academic journey._x000a__x000a_Best regards,_x000a__x000a_Lana K._x000a_lana.kargetta@revolutionprep.com_x000a_+19106915048"/>
    <n v="3"/>
  </r>
  <r>
    <n v="11020333"/>
    <d v="2026-04-09T00:00:00"/>
    <x v="15"/>
    <s v="Team Plamondon"/>
    <n v="25875"/>
    <s v="Liam Selch"/>
    <s v="Hi Tessa!_x000a__x000a_It was great catching up with you over the phone. I wanted to reiterate our plan and talking points in writing to confirm that we're on theÂ same page and have a point of reference for Liam's progress during our next call.Â _x000a__x000a_Our primary focus over the next few weeks will be to emphasize Liam's portfolio. Our current expectation is 14-16 fully finished pieces, which breaks down to three pieces a month. We also discussed using material from the most recent Frankenstein adaptation, museums, and pet portraits.Â  Based my conversations with DigiPen Admissions and my online searches for example portfolios, Liam should focus on the following things within their work:_x000a__x000a_* Original works, not reworks of other intellectual property_x000a_* Students often neglect the &quot;real-life&quot; drawing-- focus extra effort here_x000a_* Demonstrate readiness, skill, and motivation (extra finished pieces and attention to detail will be helpful here)_x000a_* Form and proportion_x000a_* Silhouettes_x000a_* Shading and depth_x000a__x000a_Final note: Feedback from a local atelier or CreatureArtTeacher were specifically recommended._x000a__x000a_For the application process, Liam will not be penalized at DigiPen for not having a language or test score. Instead, we should focus on a personal statement that showcases Liam's personality and secure letters of recommendation that will be sent directly to the colleges.Â _x000a__x000a_To achieve Liam's goal score of a completed portfolio in time for early action/early decision applications, we will focus on maintaining a schedule of an hour of work per night and 12-5 PM on weekends. We have made room for communication with friends from 5-7 PM._x000a__x000a_To reach these goals,Â I recommend we continue our velocity as currently scheduled, with additional sessions as necessary for academic support.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_x000a_samantha.wetz@revolutionprep.com_x000a_+18308221001"/>
    <n v="1"/>
  </r>
  <r>
    <n v="11020347"/>
    <d v="2026-04-09T00:00:00"/>
    <x v="120"/>
    <s v="Team Haase-Alvey"/>
    <n v="100519"/>
    <s v="Therese Ohene-Ologo"/>
    <s v="Dear Evelyn,_x000a__x000a_I hope you are having a great day! I wanted to touch base regarding Thereseâ€™s recent attendance and participation in our tutoring sessions._x000a__x000a_Firstly, I have seen meaningful improvements in Thereseâ€™s understanding of exponent rules (including multiplying, dividing, and powers of powers), her ability to work with function notation and composite functions, and her application of multiple strategies for solving quadratic equations, including the quadratic formula and recognizing patterns like the difference of squares. She has also made progress in identifying and converting between different forms of quadratic equations. When she is able to fully engage in sessions and complete practice, this progress is clear and encouraging._x000a__x000a_However, Iâ€™ve noticed some inconsistencies in Thereseâ€™s attendance and session readiness. There have been times where sessions were missed, started late, or where homework or practice tests were not fully completedâ€”often due to factors outside of her control, such as technology issues or scheduling conflicts. While these challenges are understandable, they can make it more difficult to build momentum and consistently reinforce new skills. As a reminder, our goal is for Therese to reach a 1450 on the SAT, and maintaining a consistent schedule and preparation routine will be key to achieving that goal._x000a__x000a_Based on Thereseâ€™s goals, I recommend continuing with our current plan of regular weekly sessions leading up to the June SAT. To help improve consistency and maximize the benefit of our time together, I strongly recommend scheduling sessions at a fixed, consistent time each week as much as possible. This will make it easier for Therese to keep that time reserved and come prepared for each session. During this time, we will continue focusing on core SAT math concepts, including quadratic functions, function interpretation, and algebraic problem solving, as well as targeted Reading and Writing skills such as punctuation and grammar application._x000a__x000a_Looking ahead, I also recommend planning for Therese to take the SAT again in August or September. This will allow her to use the summer monthsâ€”when there are typically fewer academic demandsâ€”to continue building her skills and work more consistently toward her goal score. With a more stable schedule and fewer external disruptions, this additional time can make a significant difference in her confidence and performance._x000a__x000a_Moving forward, establishing a consistent weekly session time or taking steps such as writing session times in a planner or setting calendar reminders, will be impactful in supporting Thereseâ€™s progress. This plan will help ensure we can build continuity between sessions, reinforce key strategies, and give her the structure she needs to succeed. If adjusting the schedule is challenging, additional independent practice between sessions will also be important to help maintain progress._x000a__x000a_Please let me know if you have any questions or if there are any adjustments you would like to make to our plan. Iâ€™m happy to schedule a time to talk by phone if that would be helpful. I am here to support Therese and ensure she has the best possible chance to succeed._x000a__x000a_Best regards,_x000a_Ana H._x000a_ana.heiser@revolutionprep.com_x000a_+14695703730"/>
    <n v="4"/>
  </r>
  <r>
    <n v="11020348"/>
    <d v="2026-04-09T00:00:00"/>
    <x v="53"/>
    <s v="Team Plamondon"/>
    <n v="72942"/>
    <s v="Simon Sakthivel"/>
    <s v="Dear Kartik,_x000a__x000a_I hope you are having a great spring. Itâ€™s been great working with you and Simon over the past couple of months. I wanted to reach out with a quick overview of the program so far and where itâ€™s headed._x000a__x000a_I have seen significant improvements in Simon's understanding of polynomials. He has shown consistent progress in graphing and manipulating polynomials, as evident in their his success on these homework assignments and assessments._x000a__x000a_Our current short-term goals for Simon include understanding how to manipulate and simplify rational functions, especially within inverse problems. The overall goal remains to keep his math grade up. Based on Simons progress, I recommend we keep meeting twice a week for 60 minutes. This plan will best set him up for success and give us the needed time to focus on both his new material and reviewing old concepts that need review. The rational functions he has been working with have been a struggle, so spending more time in the future on these will be helpful in the long run._x000a__x000a_Please let me know if you have any questions or if there are any adjustments you would like to make to our plan. Iâ€™m happy to schedule a time to talk by phone if that would be helpful. I look forward to supporting Simon in his continued academic journey._x000a__x000a__x000a_Best regards,_x000a_James F._x000a_james.falconer@revolutionprep.com_x000a_+12076156458"/>
    <n v="3"/>
  </r>
  <r>
    <n v="11020350"/>
    <d v="2026-04-09T00:00:00"/>
    <x v="1"/>
    <s v="Team Haase-Alvey"/>
    <n v="100163"/>
    <s v="Sasha Williams"/>
    <s v="Greetings All,_x000a__x000a_I hope you are having a wonderful time as the weather warms up and spring is fully upon us. Itâ€™s been great working with Sasha over the past few weeks. I wanted to touch base to share some of the progress weâ€™ve made so far and share my thoughts on the plan moving forward and the current tests._x000a__x000a_I have seen significant improvements in Sasha's ability to handle words in context and inference based questions. Significant improvements has also been made with non-linear equations and exponential equations. She has also shown great ability to utilize the TRAP strategy to mark and start problems with greater efficiency. This consistent improvement has been evident in in session._x000a__x000a_Our current short-term goals for Sasha include getting refining central idea and text purpose based questions. The overall goal for a remains to increase our score to a 1500+. Sasha's most recent test score of 1490 is very impressive and very much in line with the progress we have made. Based on Sasha's progress, I recommend one 1-hour sessions a week. This time will be spent delving into some higher order math and craft and structure._x000a__x000a_Feel free to reach out if you have any questions or requests, and if there is anything else I can do to help. You can always contact me directly by text message or e-mail._x000a__x000a_I hope you are having a wonderful day!_x000a__x000a_Tyler G._x000a_tyler.greer@revolutionprep.com_x000a_+17085895029"/>
    <n v="3"/>
  </r>
  <r>
    <n v="11020367"/>
    <d v="2026-04-09T00:00:00"/>
    <x v="37"/>
    <s v="Team Plamondon"/>
    <n v="99402"/>
    <s v="Eli Bednarcik"/>
    <s v="Dear Sierra,_x000a__x000a_I hope you are having a great spring. Itâ€™s been great working with you and Eli over the past couple of months. I wanted to reach out with a quick overview of the program so far and where itâ€™s headed._x000a__x000a_I have seen significant improvements in Eli's ability to analyze a passage, expand his writing ideas, and find strong synonyms for words to strengthen his writing. He has shown consistent progress in writing paragraphs, as evident in his five paragraph essay about steak._x000a__x000a_Since Eli is achieving his goals, I recommend we continue with our one or two 60 minute classes per week through the school year. We will continue to review the most current concepts from class to stay ahead of the fast pace of the course._x000a__x000a_Our current short-term goals for Eli include reading comprehension and analyzing text. The overall goal remains improving his overall grade and doing better on tests. Based on Eli's progress, as mentioned before, keeping his session frequency is recommended. This plan will keep him on the path to succes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Eli in his continued academic journey._x000a__x000a_Best regards,_x000a__x000a_Syrae J._x000a_syrae.jennings@revolutionprep.com_x000a_+14435008367"/>
    <n v="5"/>
  </r>
  <r>
    <n v="11020375"/>
    <d v="2026-04-09T00:00:00"/>
    <x v="37"/>
    <s v="Team Plamondon"/>
    <n v="94301"/>
    <s v="Aliya Meyers"/>
    <s v="Dear Julie,_x000a__x000a_I hope you are having a great spring. Itâ€™s been great working with you and Aliya over the past couple of months. I wanted to reach out with a quick overview of the program so far and where itâ€™s headed._x000a__x000a_I have seen significant improvements in Aliya's ability to formulate her thoughts in writing, notice areas for improvement, and expand her ideas. She has shown consistent progress in revising her writing as evident in her satire and USC essay. _x000a__x000a_Based on Aliya's goals, I recommend adding an additional 30 minutes per week for a total of two half hour sessions until the end of the school year. We will use one class each week to focus on the revising writing, and the other class to work on sentence level strengthening and vocabulary, increasing her ability to apply those skills to her essays. _x000a__x000a_Our current short-term goals for Aliya include completing and revising classwork writing assignments. The overall goal remains improving her grade. Based on Aliya's progress, as mentioned before, I recommend adding another 30 minute session per week. This plan will best set her up for success and give us the needed time to focus on building her sentences to improve their flow and content to then further build and strengthen the language used in her paragraph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Aliya in her continued academic journey._x000a__x000a_Best regards, _x000a__x000a_Syrae J._x000a_syrae.jennings@revolutionprep.com_x000a_+14435008367"/>
    <n v="5"/>
  </r>
  <r>
    <n v="11020381"/>
    <d v="2026-04-09T00:00:00"/>
    <x v="37"/>
    <s v="Team Plamondon"/>
    <n v="99648"/>
    <s v="James McVay"/>
    <s v="Dear Sami,_x000a__x000a_I hope you are having a great spring. Itâ€™s been great working with you and James over the past couple of months. I wanted to reach out with a quick overview of the program so far and where itâ€™s headed._x000a__x000a_I have seen significant improvements in James's ability to solve triangles, apply the pythagorean theorem, graph functions, and solve polygons. He has shown consistent progress in completing chapters (examples and problems) in his Geometry book, as evident in his ability to grasp concepts and apply that new knowledge to solve various questions. _x000a__x000a_Since James is achieving his goals, I recommend we continue with our one 60 minute class per week through the school year. We will continue to review the most current concepts from class to stay ahead of the fast pace of the course._x000a__x000a_Our current short-term goals for James include scoring well on his Geometry tests. The overall goal remains improving his overall math grade and keeping his grade consistent through the school year. Based on James's progress, as mentioned prior, I recommend keeping his current session frequency. This plan will keep him on the path of success.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James in his continued academic journey._x000a__x000a_Best regards,_x000a__x000a_Syrae J._x000a_syrae.jennings@revolutionprep.com_x000a_+14435008367"/>
    <n v="5"/>
  </r>
  <r>
    <n v="11020421"/>
    <d v="2026-04-09T00:00:00"/>
    <x v="59"/>
    <s v="Team Haase-Alvey"/>
    <n v="76342"/>
    <s v="Antonio Amurao"/>
    <s v="Dear Roderick,_x000a__x000a_I hope you're having a great day! It's been great working with you and Anton over the past several months. As we get closer to his upcoming AP test, I wanted to reach out with some observations on his progress so far and my thoughts on next steps moving forward._x000a__x000a_Anton is making excellent progress with remembering derivative rules, calculating critical points on functions, and understanding and applying the Mean Value Theorem! He's also shown strong growth in calculating derivatives using the chain rule over our past several sessions, which has been excellent to see. He's brought up his calculus grade substantially in recent weeks, which really reflects well on his hard work!_x000a__x000a_We currently don't have additional sessions scheduled; however, I recommend meeting for 2 hours per week for the rest of the semester if Anton isn't taking the AP test and 4 hours per week if he is. Anton's calculus course is somewhat behind the typical pacing for an AP Calculus AB course; the content that they have left to cover would generally be taught over a semester, so I expect that the course will continue its rapid pace at least up to the AP exam (May 11). With appropriate support, I absolutely believe that Anton can learn what he needs to know for the course and the AP test. Learning the course content and preparing for the AP exam would, however, require a substantial time commitment on top of his responsibilities for other coursework and rowing. An alternative goal could be to keep up with his course and grades but not focus on AP exam prep. We could then continue to solidify his calculus skills over the summer and make sure he's ready to take AP Calculus BC senior year, which would also give him AP Calculus AB credit at most colleges._x000a__x000a_I know that this was likely a lot to take in. Please let me know if you'd like to set up a time to discuss any of this and plan a strategy moving forward - I'm more than happy to do so. Please also let me know your thoughts on the information I shared and how you'd like to proceed. Thank you so much for your partnership!_x000a__x000a_Best regards,_x000a_Margaret W._x000a_margaret.webb@revolutionprep.com_x000a_+15127457572"/>
    <n v="4"/>
  </r>
  <r>
    <n v="11020423"/>
    <d v="2026-04-09T00:00:00"/>
    <x v="154"/>
    <s v="Team Haase-Alvey"/>
    <n v="101394"/>
    <s v="Keshav Sahoo"/>
    <s v="Dear Ranajit, _x000a__x000a_I hope you are having a great spring. Itâ€™s been great working with you and Keshav over the past couple of months. I wanted to reach out with a quick overview of the program so far and where itâ€™s headed._x000a__x000a_I have seen significant improvements in Keshav's reading and reading comprehension skills since we started together. In the beginning, he was a little unsure about what events occurred in a short story. Now, he engages in discussion about a text's meaning and uses skills like inferences and predictions. It's amazing that he is beginning to understand abstract literary concepts! Recently, I have started to shift our sessions to focus on writing skills. Keshav finds difficulty in writing more than a few sentences at a time, and sometimes finds it difficult to focus. I will continue to work on his writing skills with him by assigning short writing assignments weekly. For these, it is best if he types his responses into GoogleDocs, so I can review it with him more efficiently. Please make sure that writing extensions such as Grammarly are disabled, since I would like him to write independently. _x000a__x000a_Overall, Keshav has made incredible progress with reading and reads at a 4th grade level, if not higher. Short term, our goal is to continue to work on writing and grammar in sentences. Since Keshav is achieving his goals, I recommend we continue with one 60 minute class per week through the school year. _x000a__x000a_Please let me know if you have any questions or if there are any adjustments you would like to make to our plan. Iâ€™m happy to schedule a time to talk by phone if that would be helpful. I look forward to supporting Keshav in their continued academic journey._x000a__x000a_Best regards,_x000a__x000a_Naima C._x000a_naima.chaudhry@revolutionprep.com"/>
    <n v="4"/>
  </r>
  <r>
    <n v="11020440"/>
    <d v="2026-04-09T00:00:00"/>
    <x v="154"/>
    <s v="Team Haase-Alvey"/>
    <n v="101577"/>
    <s v="Rishav Sahoo"/>
    <s v="Dear Ranajit,_x000a__x000a_I hope you are having a great spring. Itâ€™s been great working with you and Rishav over the past couple of months. I wanted to reach out with a quick overview of the program so far and where itâ€™s headed._x000a__x000a_I have seen significant improvements in Rishav's reading and writing skills since we started together. We worked on literary devices, especially those found in poetry, such as alliteration, rhyme, assonance, consonance, and so much more. He did a great job reviewing these concepts and then putting them into practice by identifying them in a text. He does very well with reading both fiction and non-fiction texts. We also began learning about different sentence types and structures. He does a great job identifying the different parts, phrases, and clauses in a sentence, but still needs to clarify some terms. _x000a__x000a_Overall, Rishav has made incredible progress with reading/ language arts. Short term, our goals are to review parts of speech and their phrases and then move to writing sentences with string structure. Since Rishav is achieving his current goals, I recommend we continue with one 60 minute class per week through the school year._x000a__x000a_Please let me know if you have any questions or if there are any adjustments you would like to make to our plan. Iâ€™m happy to schedule a time to talk by phone if that would be helpful. I look forward to supporting Rishav in their continued academic journey._x000a__x000a_Best regards,_x000a__x000a_Naima C._x000a_naima.chaudhry@revolutionprep.com"/>
    <n v="4"/>
  </r>
  <r>
    <n v="11020445"/>
    <d v="2026-04-09T00:00:00"/>
    <x v="55"/>
    <s v="Team Plamondon"/>
    <n v="95140"/>
    <s v="Hadley Burden"/>
    <s v="Hi Hadley and Emily,_x000a__x000a_I hope you are having a great spring. It was great working with Hadley this week. This was my first session with them, and it was a pleasure to meet them and begin SAT preparation together. I have included a short video that I would like you to watch. The video covers key highlights from our session this week as well as the assigned homework._x000a__x000a_video link: https://revolutionprep.zoom.us/rec/play/v97C6UUH1n9PtciuT9Nwz62xCTDlMrbq72K1OxsbbljcsrQx8OFsmxO97sFPEdt38mwt--jcIgT-WSPb.y0CEE2zE0JX7rNm2_x000a__x000a_During this session, we reviewed Hadleyâ€™s March SAT results and began focused SAT math preparation. Their official March score was 1190, with a 610 in Reading and Writing and a 580 in Math. Their goal is to earn a 1300 on the May exam. Our work centered on functions, function notation, composite functions, function transformations, domain and range restrictions, and correctly identifying x-intercepts and y-intercepts. We also focused on efficient calculator strategies using Desmos and applied the MAPS strategy to organize problem solving._x000a__x000a_Hadley showed strong engagement with these concepts and demonstrated a growing understanding of how functions represent input-output relationships. We practiced evaluating functions, interpreting piecewise functions, visualizing transformations, and using the Desmos calculator to solve problems accurately and efficiently. We also discussed key SAT definitions and strategies, including how constants work and when plug-and-chug methods are appropriate for multiple-choice questions._x000a__x000a_At this time, 90 minutes per week is an appropriate tutoring schedule. Over the next few weeks, we will monitor progress closely. Depending on growth, I recommend adding an additional 90-minute session during the two weeks leading up to the May exam to increase practice volume and reinforce test strategies._x000a__x000a_Short-term goals include strengthening SAT math fundamentals related to functions, improving accuracy with calculator-based solutions, and maintaining consistent daily practice of 15 to 20 minutes using assigned problems, the College Board Question of the Day, and SAT vocabulary review. The overall goal remains achieving a 1300 composite score on the May SAT._x000a__x000a_Please feel free to reach out if you have any questions or requests, or if there is anything else I can do to help. You can always contact me directly by text message or e-mail.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I look forward to continuing to work with Hadley and supporting their progress toward their SAT goals._x000a__x000a_Best regards,_x000a__x000a_Diana H._x000a_diana.hoyer@revolutionprep.com_x000a_+12106391241"/>
    <n v="5"/>
  </r>
  <r>
    <n v="11020457"/>
    <d v="2026-04-09T00:00:00"/>
    <x v="44"/>
    <s v="Team Cross"/>
    <n v="102246"/>
    <s v="Lane Isom"/>
    <s v="Dear Carey,_x000a__x000a_Itâ€™s been great working with you and Lane over the past couple of weeks. As we just had our final session before Lane's official SAT, I wanted to share what weâ€™ve been working._x000a__x000a_Lane and I have reviewed all of our Reading and Writing section strategies during our final week together. We made sure to polish up her sentence boundaries rules, as well as transition and word choice style questions. Her growth in applying the appropriate standard English convention rule is clear from her significant performance improvement since the beginning of our work together! I applaud her consistent effort to be present with each question and apply the specific strategy we are focusing on._x000a__x000a_While a specific score isnâ€™t guaranteed, Lane has been diligent in working toward her goal score of a 1550. It's important to consider the impact of the test zone on Lane's performance. Ensuring a good night's sleep throughout the week leading up to the test is crucial, as just the night before isn't enough!_x000a__x000a_I am looking forward to hearing how Lane performs on this test. Looking ahead, I recommend possibly adding another test date as it is normal for students to take the test multiple times (2-3 times on average) before reaching their desired score. This would give us an opportunity to continue working on certain question types in the Reading and Writing section we were unable to spend much time on this go round._x000a__x000a_Please let me know if you have any questions or if there are any adjustments you would like to make to our plan. Iâ€™m also able to schedule a time to talk by phone if that would be helpful. I have truly enjoyed working with Lane and will gladly support her continued progress towards her goals!_x000a__x000a_Best regards,_x000a__x000a_Annie S._x000a_annie.sylvester@revolutionprep.com_x000a_+12522298770"/>
    <n v="1"/>
  </r>
  <r>
    <n v="11020463"/>
    <d v="2026-04-09T00:00:00"/>
    <x v="59"/>
    <s v="Team Haase-Alvey"/>
    <n v="76899"/>
    <s v="Roy Go"/>
    <s v="Dear Sisi,_x000a__x000a_I hope you're having a great day! It's been great working with you and Roy over the past several months. I've been thinking a lot about our conversations about challenges Roy is having with learning from IXL and improving his MAP scores, and I wanted to share some of my research and thoughts with you and hear your thoughts._x000a__x000a_First, I want to celebrate Roy's progress with dividing multi-digit numbers, evaluating exponents, and multiplying and dividing by powers of 10. Dividing by multi-digit divisors was a particular challenge at the beginning, so his progress in that area has been especially fantastic to see! This progress has been evident from his improving performance on these topics and his growing confidence in these areas._x000a__x000a_Roy's engagement has been truly fantastic, especially considering his age. However, most students do get frustrated with IXL because, while it's marketed as an instructional platform, its explanations tend to be incomplete. It's a fantastic, well-organized question bank, but attempting to learn math from practice questions alone often leads students to develop misconceptions that can hinder their progress in the long run. We will of course continue to work together on improving his skills and correcting any misconceptions, but 1 hour per week of direct instruction does limit the rate of skill acquisition. To help with these challenges, I'd like to make the following suggestions:_x000a_-Using Khan Academy as a primary instructional platform, with IXL as a backup. Khan Academy isn't perfect either as a teacher - it's hard for any pre-recorded platform to fully diagnose and address a given student's needs - but its instructional content is generally clearer and more comprehensive than IXL's. (For additional context, the following articles may be helpful: https://opened.co/tools/ixl and https://opened.co/tools/khan-academy. The findings shared also align with my experience in using IXL and Khan Academy with students.)_x000a_-Switching from a set number of skills to a length of time for daily homework. From my observations, Roy often wants to rush through skills to complete the homework rather than making sure that he fully understands it (which is very normal for his age!). I think that switching to a time-based homework system can help him feel more comfortable taking the time to watch a Khan Academy video and work through more challenging skills._x000a_-When Roy gets stuck even after watching the video, I'd like him to please make a note of which practice it was and pause on that practice; we can then go over that practice in our session. This can help address the issue of Khan Academy being pre-recorded and not completely responsive to an individual student's needs._x000a__x000a_I recommend continuing to meet for 1 hour per week throughout the school year to continue to make progress on his goals. I think that meeting during the summer as well would be ideal to continue to accelerate his progress and prevent summer slide, but, of course, that would depend on your family's schedule and summer plans. _x000a__x000a_Can you please let me know your thoughts on these suggestions? I know that this was a lot, and I'm more than happy to set up a time to discuss these via phone or Zoom if that would be helpful - please just let me know. I look forward to supporting Roy in his continued academic journey!_x000a__x000a_Best regards,_x000a_Margaret W._x000a_margaret.webb@revolutionprep.com_x000a_+15127457572"/>
    <n v="4"/>
  </r>
  <r>
    <n v="11020465"/>
    <d v="2026-04-09T00:00:00"/>
    <x v="154"/>
    <s v="Team Haase-Alvey"/>
    <n v="94858"/>
    <s v="Zoey Lamar"/>
    <s v="Dear Tequila,_x000a__x000a_I hope you are having a great spring! Itâ€™s been great working with you and Zoey over the past couple of months. I wanted to reach out with a quick overview of the program so far and where itâ€™s headed._x000a__x000a_I have seen significant improvements in Zoey's math and computational skills since we had our first session. We started with reviewing the multiplication tables and using them to divide numbers. Zoey commonly wrote out T charts for every multiple to find the answer. Since then, Zoey has shown great improvement in memorizing the multiples and can now recite specific multiple from memory. We also began working on shapes and classifying shapes. Most recently, we reviewed triangle shape and angle classification, which Zoey performed greatly on after just a few practice problems! I was so happy to see Zoey's confidence boost after this session, and I hope to continue working with her to build confidence in math and school. _x000a_Short term, I would like to continue reviewing shapes and reinforcing any content she covers in class. Since Zoey is achieving their goals, I recommend we continue with our one 60 minute class per week through the school year. We will continue to review the most current concepts from class to stay up to date.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Zoey in their continued academic journey._x000a__x000a_Best regards,_x000a__x000a_Naima C._x000a_naima.chaudhry@revolutionprep.com"/>
    <n v="5"/>
  </r>
  <r>
    <n v="11020466"/>
    <d v="2026-04-09T00:00:00"/>
    <x v="154"/>
    <s v="Team Haase-Alvey"/>
    <n v="97071"/>
    <s v="Jackson Lopez"/>
    <s v="Dear Kristin,_x000a__x000a_I wanted to check in and share an update on Jacksonâ€™s recent progress._x000a__x000a_Over the past several weeks, Jackson has been focusing on order of operations and algebraic expressions, and Iâ€™ve seen steady improvement in both areas. He began by working with numerical expressions that required applying the correct order of operations (addition, subtraction, multiplication, and division). Early on, he occasionally made errors with sequencingâ€”such as performing parentheses before exponentsâ€”but with continued practice, he has become much more consistent and accurate in following the correct order. We then transitioned to evaluating algebraic expressions, where Jackson substituted given values for variables. He demonstrated a strong understanding of this process and was able to correctly evaluate expressions with minimal errors. In addition, he has been practicing combining like terms, and he is becoming more confident in identifying and simplifying expressions correctly._x000a__x000a_Overall, Jackson is showing meaningful growth in his ability to work through increasingly complex expressions while maintaining accuracy and organization. In the short term, we will continue reinforcing skills on algebraic expressions and supporting the material from his class. Since Jackson is achieving their goals, I recommend we continue with our one 60 minute class per week through the school year._x000a__x000a_Please let me know if you have any questions or if there are any adjustments you would like to make to our plan. Iâ€™m happy to schedule a time to talk by phone if that would be helpful. I look forward to supporting Jackson in their continued academic journey._x000a__x000a_Best,_x000a_Naima C._x000a_naima.chaudhry@revolutionprep.com"/>
    <n v="4"/>
  </r>
  <r>
    <n v="11020474"/>
    <d v="2026-04-09T00:00:00"/>
    <x v="59"/>
    <s v="Team Haase-Alvey"/>
    <n v="96142"/>
    <s v="Advait Kutuva"/>
    <s v="Dear Srichand,_x000a__x000a_I hope you're having a great day! It's been great working with you and Advait over the past several months. As we get closer to the end of the semester, I wanted to reach out with an update on Advait's progress so far and my thoughts on our plans moving forward._x000a__x000a_Advait is making excellent progress with understanding and applying circle theorems, remembering surface area formulas, and calculating sector areas and arc lengths. He's also showing fantastic growth in reasoning through challenging problems, which is a very useful skill in higher math! This progress has been evident from his improving performance on problems in our sessions and on his homework, continued strong grades in his geometry course, and growing confidence in geometry._x000a__x000a_Our current short-term goals for Advait include calculating the volume of various 3D solids, determining the effect of changing dimensions on the volume of a figure, and solving word problems involving volume. The overall goal remains earning a high A in the course. Based on Advait's progress, I recommend continuing to meet for 1 hour per week through the end of the semester. This plan will give him time to ask questions consistently throughout the unit and get additional practice with challenging topics, which I believe will be especially important given that the online nature of his course limits his ability to ask questions in class._x000a__x000a_Please let me know if you have any questions or if there are any adjustments you'd like to make to our plan. If you'd like to set up a time to discuss Advait's progress via phone or Zoom, I'm more than happy to do so - please just let me know. I look forward to supporting Advait in his continued academic journey!_x000a__x000a_Best regards,_x000a_Margaret W._x000a_margaret.webb@revolutionprep.com_x000a_+15127457572"/>
    <n v="4"/>
  </r>
  <r>
    <n v="11020475"/>
    <d v="2026-04-09T00:00:00"/>
    <x v="134"/>
    <s v="Team Haase-Alvey"/>
    <n v="74089"/>
    <s v="Madison Laski"/>
    <s v="Dear Desare,_x000a__x000a_I hope you are having a great start to the spring season! Itâ€™s been great working with you and Madi over the past couple of months. I wanted to reach out with a quick overview of the program so far and where itâ€™s headed._x000a__x000a_I have seen significant improvements in Madi's skills in both physics and pre-calculus, and sheâ€™s doing well on what weâ€™ve covered so far for SAT Prep. For physics specifically, she has made some good improvement on setting up and solving torque and circular motion problems. In pre-calculus, sheâ€™s doing well with understanding sequences and series, and especially with applying limits, which can be a challenging topic at first. In our last session, we worked on SAT Math, specifically focusing on some harder level geometry problems, and Madi is making good progress with these as well._x000a__x000a_For the moment, our current schedule of one 60-minute session per week is working well. However, we may need to add a dedicated SAT Prep session once a week to ensure she has time for both academics and test prep. Let me know what you think of adding an hour per week for this purpose, until Madi takes her SAT. She still has several Academic hours in her account, and that should cover this._x000a__x000a_Please let me know if you have any questions or if there are any adjustments you would like to make to our plan. Iâ€™m happy to schedule a time to talk by phone if that would be helpful. I look forward to supporting Madi in her continued academic journey._x000a__x000a_Best,_x000a_Carina S._x000a_carina.shanahan@revolutionprep.com_x000a_+15702932582"/>
    <n v="3"/>
  </r>
  <r>
    <n v="11020481"/>
    <d v="2026-04-09T00:00:00"/>
    <x v="59"/>
    <s v="Team Haase-Alvey"/>
    <n v="99268"/>
    <s v="Yeteng Zeng"/>
    <s v="Dear Qiang,_x000a__x000a_I hope you're having a great day! It's been great working with you and Gavin over the past several months. As we get closer to the end of the second semester, I wanted to reach out with an update on what Gavin and I have been working on recently and my thoughts on our plans moving forward._x000a__x000a_Gavin has been making excellent progress with reading comprehension and analogy strategies. His hard work in these areas has been clear from his dramatically improved scores in both sections, from the 31st to the 88th percentile in reading and the 18th to the 65th percentile in verbal! I believe that the main limiting factor currently preventing his scores from rising even higher is challenges with vocabulary, so we've been focusing on building his vocabulary over the past several weeks. He's showing excellent commitment to completing daily practice, and his results show fantastic retention of vocabulary words from week to week! I'd like to continue reviewing the essential vocabulary decks (we're currently on deck 6 of 10, with each deck taking roughly 1 session to complete) over the next several weeks, then assign another practice test. Based on his results on this practice test, we can decide whether a continued focus on vocabulary, a renewed focus on reading and analogy strategies, or a shift to some math work as well makes the most sense to continue to raise his scores into the top percentiles. To make sure that Gavin gets consistent practice leading up to his October test date, I recommend continuing to meet for 1-2 hours weekly leading up to the test._x000a__x000a_Please let me know if you have any questions or if there are any adjustments you'd like to make to our plan. If you'd like to set up a time to talk by phone or Zoom, I'm more than happy to do so - please just let me know. I look forward to supporting Gavin in his continued academic journey!_x000a__x000a_Best regards,_x000a_Margaret W._x000a_margaret.webb@revolutionprep.com_x000a_+15127457572"/>
    <n v="4"/>
  </r>
  <r>
    <n v="11020484"/>
    <d v="2026-04-09T00:00:00"/>
    <x v="59"/>
    <s v="Team Haase-Alvey"/>
    <n v="100024"/>
    <s v="Aaron Dworkin"/>
    <s v="Dear Gail,_x000a__x000a_I hope you're having a great day! It's been great working with you and Aaron over the past several months. Now that he's taken a second practice test, I wanted to reach out with some information on our progress so far and my thoughts on our plans moving forward._x000a__x000a_His second practice test showed truly phenomenal growth from his first one, an excellent testament to his hard work! He's shown fantastic consistency with completing his homework, and it's really paying off. In particular, he made excellent progress on the math section of the test, especially in advanced math. From our review of some of the questions he missed on his first practice test, I believe that he has a strong foundation in most math skills on the SAT but sometimes struggled with applying the skills to problems in an unfamiliar format. He's made truly excellent progress in that area, as shown by his 140-point rise in the math section! He also improved substantially on the Standard English Conventions section, which demonstrates his increasing understanding of punctuation rules._x000a__x000a_Since algebra was the area where he had the most trouble on his practice test, we've spent our most recent sessions working on solidifying algebra concepts, including translating word problems into equations, solving systems of equations, and graphing linear equations and inequalities. He's making excellent progress in each of these areas, particularly in translating word problems into equations, which was one of the most difficult areas for him (and for most students) at first. Over our next few sessions, I'd like to work on applying punctuation rules, since these are the bulk of the Standard English Conventions section (one of the sections where he had the most trouble on both practice tests). Next, I'd like to work on key strategies for reading comprehension questions to boost his score across the other Reading &amp;amp; Writing section domains. After that, I'd like to assign another practice test to gauge his progress and identify where we can focus to continue to improve his understanding and scores._x000a__x000a_We're currently scheduled for 2 additional sessions - April 11 and April 18. Since Aaron is making excellent progress, I recommend continuing to meet for 1-2 sessions per week throughout the spring semester and ideally throughout the summer, as the summer is a great time to study for the SAT with fewer distractions from coursework. Consistent summer practice can also help him avoid losing material learned during the spring and having to relearn it next fall. (Of course, this will depend on your family's summer plans - please let me know your thoughts!)_x000a__x000a_Please let me know if you have any questions or if there are any adjustments you'd like to make to our plan. If you'd like to set up a time to talk via phone or Zoom, I'm more than happy to do so - please just let me know. I look forward to supporting Aaron in his continued academic journey!_x000a__x000a_Best regards,_x000a_Margaret W._x000a_margaret.webb@revolutionprep.com_x000a_+15127457572"/>
    <n v="3"/>
  </r>
  <r>
    <n v="11020487"/>
    <d v="2026-04-09T00:00:00"/>
    <x v="56"/>
    <s v="Team Cross"/>
    <n v="89739"/>
    <s v="Micah Aeden Smith"/>
    <s v="Dear Stephanie,_x000a__x000a_I hope you are having a great spring. Itâ€™s been great working with you and Aeden over the past couple of months. I wanted to touch base to share some of the progress weâ€™ve made so far and share my thoughts on the plan moving forward._x000a__x000a_I have seen significant improvements in his pronunciation and recall of vocabulary. He has shown consistent progress in sounding words out from their written form. This consistent improvement has been evident in his performance during our sessions, especially today, where I had him read me vocabulary (including completely new words) from his class worksheet, with great success!_x000a__x000a_Our current short-term goals for Aeden include improving his confidence in his pronunciation and specifically with vowels. The overall goal remains improving Aeden's writing, speaking, listening, and reading abilities in Spanish. Based on Aedenâ€™s progress, I recommend continuing at the same pace of 2 hour-long sessions a week._x000a__x000a_Please let me know if you have any questions or if there are any adjustments you would like to make to our plan. Iâ€™m happy to schedule a time to talk by phone if that would be helpful. I look forward to supporting Aeden in their continued academic journey._x000a__x000a_Best regards,_x000a__x000a_Clark H._x000a_clark.howard@revolutionprep.com_x000a_+17035682060"/>
    <n v="3"/>
  </r>
  <r>
    <n v="11020493"/>
    <d v="2026-04-09T00:00:00"/>
    <x v="56"/>
    <s v="Team Cross"/>
    <n v="100812"/>
    <s v="Sergio Riudavets"/>
    <s v="Dear Mariangeles,_x000a__x000a_I hope you are having a great spring. Itâ€™s been great working with you and Sergio over the past couple of months. I wanted to touch base to share some of the progress weâ€™ve made so far and share my thoughts on the plan moving forward._x000a__x000a_I have seen significant improvements in Sergio's ability to derive formulas from force sum equations. They have shown consistent progress in solving for current, voltage, and resistance. This consistent improvement has been evident in his skill solving example problems during our sessions and his recall of which formulas to use._x000a__x000a_Our current short-term goals for Sergio include improving his grasp of simple harmonic motion and more complex work/energy problems. The overall goal remains preparing Sergio for his big end-of-year IB physics test! Based on Sergioâ€™s progress, I recommend continuing at the same pace of 1 hour-long session a week, then having two sessions the week leading up to the exam._x000a__x000a_Please let me know if you have any questions or if there are any adjustments you would like to make to our plan. Iâ€™m happy to schedule a time to talk by phone if that would be helpful. I look forward to supporting Sergio in their continued academic journey._x000a__x000a_Best regards,_x000a__x000a_Clark H._x000a_clark.howard@revolutionprep.com_x000a_+17035682060"/>
    <n v="3"/>
  </r>
  <r>
    <n v="11020498"/>
    <d v="2026-04-09T00:00:00"/>
    <x v="59"/>
    <s v="Team Haase-Alvey"/>
    <n v="100057"/>
    <s v="Damien De Ranieri"/>
    <s v="Dear Deirdre,_x000a__x000a_I hope you're having a great day! It's been great working with you and Damien over the past several months. As we get closer to the end of the semester, I wanted to reach out with a quick update on his progress so far and my thoughts on our plans moving forward._x000a__x000a_Damien is making excellent progress in using exponent rules to simplify expressions, plotting points on the coordinate plane, and multiplying monomials by binomials. In our recent sessions, we've focused on some of these more foundational skills to help build a strong base from which to master quadratics, and his improving confidence in these areas and improving performance on problems in our sessions are a great testament to his effort!_x000a__x000a_I've assigned a first-semester review, which I'd like him to please complete before our next session: https://kami.app/GJQ-qpA-zgC-Y6K. This will help diagnose any areas where we should focus to make sure that he has a strong foundation going into the rest of the semester. Based on our conversation about the challenges with his 7th-grade math teacher, I'll also assign a 7th-grade review after he's completed this one to make sure that we cover any necessary foundation from there as well. After we finish covering this foundation, I'd like to start focusing on quadratics, the current area of focus of Damien's class, to help him keep up with this content in the course. Based on his progress so far, I recommend meeting for 2 hours per week; this will give us time to reinforce foundational content and catch up with quadratics. If you'd prefer, we can also start with one hour and increase later if needed, based on the amount of foundational review needed - please let me know your thoughts!_x000a__x000a_Please let me know if you have any questions and if there are any adjustments you'd like to make to our plan. If you'd like to set up a time to discuss Damien's progress via phone or Zoom, I'm more than happy to do so - please just let me know. I look forward to supporting Damien in his continued academic journey!_x000a__x000a_Best regards,_x000a_Margaret W._x000a_margaret.webb@revolutionprep.com_x000a_+15127457572"/>
    <n v="3"/>
  </r>
  <r>
    <n v="11020500"/>
    <d v="2026-04-09T00:00:00"/>
    <x v="125"/>
    <s v="Team Plamondon"/>
    <n v="103521"/>
    <s v="Marissa Foon"/>
    <s v="Dear Carolyn,_x000a__x000a_I hope your week is going well! I am writing as I am a bit concerned about Marissa. Yesterday, when we got on session, she was in tears, and when we got off â€“ despite getting a bit better during session- she was once again weepy. Marissa told me she is very stressed, very tired, and feels overwhelmed and, further, she was unable to do any homework or study for our session and was very distressed about this._x000a__x000a_ I get the impression that, while she is obviously a very good girl who was truly upset she had not done her assigned work for our session, it is an overall level of exhaustion laid on top of everything exacerbating her emotional response. _x000a_Which brings me to the topic of my concerns. _x000a__x000a_Now, you may be wondering why I waited until tonight to write you about this. It is because at the end of the session yesterday, I urged Marissa to talk to you about her feelings and maybe to set up further sessions for us. I have heard nothing â€“ so Iâ€™m going to assume either she didnâ€™t tell you or did not stress the severity of the issue. With an issue of time to complete homework and review, if Marissa wants to truly benefit from tutoring and be ready for her exam, we need to move to longer and more frequent sessions._x000a__x000a_The reason behind my motivation to move Marissa to more sessions a week is twofold. One, Marissaâ€™s schedule, as it closes in on finals, will not be getting any more open â€“ rather tighter. SO if she has no time to review material for her exam now, there will be less in the coming weeks.  And two, we only have four more sessions from now until her AP World final in which to make up this review deficit AND address strategies and drill them sufficiently that they are second nature (therefore effective). _x000a__x000a_As discussed, Marissa wants both test strategies for the varied parts of the exam â€“there are strategies to practice for each question/prompt type- and major content review. As I said in our last update, we began on MCQ strategies during our first session and started on DBQ strategy yesterday. That said there are still SAQ and LEQ strategies to learn, and it would be best for Marissa to actively practice these strategies as well. Marissa also wants to review the periods starting at the beginning of this class (1200 and a bit before) and go until at least 1700 â€“ about 2/3rds of the class content- and the most heavily covered and weighted in the exam. _x000a__x000a_I have excellent review material and a structured manner for Marissa to take notes to enhance her retention of the essential content on her own time and assigned it for homework last week. This is the homework she could not get to. But, if Marissa cannot review the bulk of the content outside of class, so that we are only brushing up on it and using test strategies on prompts involving it (to further explicate it) in class, we will not have enough time to address it all._x000a_Yesterday, was an excellent example of the issue with trying to teach strategies and do a complete refresh of content all at once. I had lined up a DBQ based around the First Unit (leading up to 1200- and going up to 1500) focusing on trade and government. This way we would be reviewing essential concepts and periods, all while practicing both the strategy for DBQs she knows (HIPPO) and the new PERSIA strategy I am teaching for mapping out the essay. (As well as working on tips and pointers on how to do all of this effectively under a time limit.) _x000a__x000a_However, when we got to the first document  (a work based on Confucian teachings from the Warring States Period of Chinaâ€™s History -a very formative period that truly gave birth to Daoism, Confucianism, Legalism  and the other ideas that would define the country leading up until the communist revolution) Marissa could not remember what the Warring States Period was. She struggled with Confucianism, and simply overall was nebulous on the entire formative early period of Chinaâ€™s history. _x000a__x000a_The key to writing a good DBQ (Document Based Question Essay) is being able to take at least 6 of the offered documents and recall the details of their creation â€“ the context of their time period: who was influential, what was going on internationally, what philosophies and movements would influence the information given. More simply, as we are given little to no context except author and date for these documents, the student needs to be able to know from the date itself where in the countryâ€™s/worldâ€™s timeline the item is (or is speaking of) and be able to use the context clues of the documentâ€™s contents to determine how it relates to the analysis that the essay prompt requires._x000a_In the case of the DBQ we were working on â€“ the document was a simple story of a Noble from one of the â€˜statesâ€™ China had broken into (during the period the country was divided into multiple little fiefdoms due to inter-aristocracy squabbles after the fall of the Zhou Dynasty) requesting that an government official of another ruler from another state confiscate the expensive jade ring of a merchant in that other state  (just because he wanted it). Which through reasoning, (acting as the voice of Confucian wisdom) the government official persuades him not to do._x000a__x000a_What is important here is not one, but many, things that do not seem evident initially. First off,  unless you know about the fact The Warring States period was the period of division of China into many little â€˜statesâ€™, you would be confused about where we are discussingâ€“ not to mention, why it is so important a noble from another â€˜stateâ€™ is asking the government of one of the other micro â€˜countriesâ€™/states to take something from a merchant ruled by another noble in another fiefdom. In fact, you might be curious, as you would recognize that the document was Chinese â€“ what they meant about the states and rulers- when we primarily know China throughout history â€“ as it usually was â€“ united. Further, you might not even think that you needed to consider Confucianism, as Confucius is not directly referenced and the time period of the letter is before the institution of Confucian government exams, or you might not realize that this was a parable and not an official letter recounting actual events. Then further, you would not identify the essential fact that this was the period where Confucius lived and when his ideas were formed. _x000a_What I am trying to express is, without context, without the actual history in Marissaâ€™s mind, strategy will be useless. And if she cannot review the material on her own, we will need to endeavor to do as much as possible in class. But this would not only be tight with only four sessions. (Especially, considering Marissa wants to review 2/3rds of the class, and that 2/3rd is the most heavily weighted on the exam according to college board.)_x000a__x000a_ I suggest we move to two sessions of at least an hour a piece â€“ if not 90 minutes  apieceâ€“ so that we can do as much as possible in session (since Marissa is busy out of it). I have free time this Saturday (it will not appear on your end as it is past the usual time for you to schedule sessions) but if there are times Marissa could meet I think it would be best to get started right away._x000a_ _x000a_I think if we were to dedicate time to co-operative study of the material and then application of the relevant strategies, Marissa would be a bit less stressed. By, basically, structuring Marissaâ€™s review with me and then using that material in test questions we apply strategy to all in-session we could not only effectively prepare for this exam â€“ but maybe make the whole thing seem a bit less overwhelming as sheâ€™d have support even with the basic material review and sheâ€™d have a designated time she was expected to be focused ONLY on AP World. _x000a__x000a_Marissa is so sweet and intelligent, and her sincerity tore me up yesterday â€“along with her anxiety. I think with her overwhelmed, a program that is less involved -such as I originally perceived we were expecting, would not be effective. We began with only 6 total sessions prior to the test. The first session we started on the early material and the MCQ strategies, with the understanding I needed Marissa to pull the weight of bulk content review as homework to do this in so little time. _x000a__x000a_With the revelation of limited study time, and the loss of a weekâ€™s worth of personal study from yesterday, I feel it will be essential to increase our meetings â€“ both for Marissaâ€™s mental health and her success on the exam. _x000a_I know Marissa can do it! From the moment I met her I loved her sincerity and intelligence &amp;lt;3 _x000a__x000a_But I never want to see my students cry if I can help them. _x000a__x000a_I realize this has been a long letter, but I think you will see why it is so comprehensive. _x000a__x000a_Please respond with any questions, and to schedule a session for this Saturday text me at (301)820-5071 â€“ Iâ€™ll find a way to get Marissa in no matter what!_x000a__x000a_Best,_x000a_Kristen Luigart, M.Ed., M.A._x000a__x000a_kristen.luigart@revolutionprep.com_x000a_+13018205071"/>
    <n v="3"/>
  </r>
  <r>
    <n v="11020506"/>
    <d v="2026-04-09T00:00:00"/>
    <x v="59"/>
    <s v="Team Haase-Alvey"/>
    <n v="100427"/>
    <s v="Christian Pedraza"/>
    <s v="Dear Daisy,_x000a__x000a_I hope you're having a great day! It's been great working with you and Christian over the past several weeks. Now that he's taken his first official ACT, I wanted to reach out with some updates on our progress and my thoughts on next steps._x000a__x000a_He's made excellent progress in understanding and applying punctuation rules, applying the iCARE strategy to answer reading comprehension questions, and applying the SMILE strategy to answer science questions. This growth has been clear from his improving performance on these questions in our sessions and on his homework, as well as his improving confidence in these areas. He shared that he felt good about the English, science, and math sections on the official ACT, which is fantastic to hear! While we cannot guarantee a specific score, he's worked diligently to understand and apply key strategies, and it's great to hear that it paid off!_x000a__x000a_I look forward to hearing how Christian performed on the test! Scores should be available April 27 if he took the test online or May 11 if he took it on paper. Please share the scores with me when you receive them! After we've all seen the scores, we can discuss whether registering for another test date and continuing sessions leading up to it makes sense, as well as whether trying a practice SAT to see which exam he prefers could be helpful._x000a__x000a_Please let me know if you'd like to set up a phone or Zoom call to discuss Christian's progress - I'm more than happy to do so. Otherwise, I look forward to hearing about his test results and discussing plans for the future!_x000a__x000a_Best regards,_x000a_Margaret W._x000a_margaret.webb@revolutionprep.com_x000a_+15127457572"/>
    <n v="1"/>
  </r>
  <r>
    <n v="11020508"/>
    <d v="2026-04-09T00:00:00"/>
    <x v="57"/>
    <s v="Team Haase-Alvey"/>
    <n v="98613"/>
    <s v="Dex Hart"/>
    <s v="Dear Brandon, _x000a__x000a_I hope you are having a great spring season. Itâ€™s been great working with you and Dex over the past couple of months. I wanted to touch base to share some of the progress weâ€™ve made so far and share my thoughts on the plan moving forward._x000a__x000a_I have seen improvements in Dexâ€™s understanding of foundational biology concepts, particularly as we begin reviewing key topics such as macromolecules, cell structure, and the overall functions of biological systems. As we work through a comprehensive review in preparation for his end-of-year exam, Dex has shown strong engagement and enthusiasm for learning. He has been doing well with note-taking and actively participating in our sessions, which is helping build a solid foundation as we continue progressing through the material. He has shown consistent effort in following along with content review, and this has been evident in his ability to recall information and stay engaged throughout our sessions._x000a__x000a_Based on Dexâ€™s goal of preparing for his end-of-year biology exam, I recommend increasing to one 60-minute session per week through the remainder of the school year. This will allow us to continue building his understanding of core concepts while reinforcing material through structured review and practice._x000a__x000a_Our current short-term goals for Dex include continuing a comprehensive review of key biology topics, strengthening his understanding of core concepts, and improving retention through guided notes and discussion. The overall goal remains building a strong foundation in biology and ensuring he feels confident and prepared for his end-of-year exam. _x000a__x000a_Please let me know if you have any questions or if there are any adjustments you would like to make to our plan. Iâ€™m happy to schedule a time to talk by phone if that would be helpful. I look forward to supporting Dex in his continued academic journey._x000a__x000a_Best regards,_x000a__x000a_Alexandra B._x000a_alexandra.berrios@revolutionprep.com_x000a_+18138021204"/>
    <n v="4"/>
  </r>
  <r>
    <n v="11020511"/>
    <d v="2026-04-09T00:00:00"/>
    <x v="57"/>
    <s v="Team Haase-Alvey"/>
    <n v="101163"/>
    <s v="Aaron Altman"/>
    <s v="Dear Nicole, _x000a__x000a_I hope you are having a great spring season. Itâ€™s been great working with you and Aaron over the past couple of months. I wanted to touch base to share some of the progress weâ€™ve made so far and share my thoughts on the plan moving forward._x000a__x000a_I have seen significant improvements in Aaronâ€™s understanding and application of key Algebra concepts, including functions, inequalities, and distribution. We have also focused on strengthening his problem-solving strategies by working â€œbackwardsâ€ to check solutions and being more mindful of common errors with positive and negative values. In addition, we have been working through his Delta Math assignments and preparing for upcoming exams. Aaron has shown consistent progress in applying these concepts to practice problems, and this has been evident in his accuracy, ability to adapt strategies, and overall confidence when approaching new questions._x000a__x000a_Since Aaron is progressing well and steadily achieving his goals, I recommend continuing with one 60-minute session per week to maintain consistency and reinforce these skills as he prepares for his exams._x000a__x000a_Our current short-term goals for Aaron include continuing to strengthen his understanding of functions and inequalities, improving accuracy with multi-step problems, and reinforcing strategies to avoid simple mistakes. The overall goal remains building confidence and mastery in Algebra concepts to support strong performance on his exams. Based on his progress, I recommend continuing with consistent weekly sessions and ongoing practice._x000a__x000a_Additionally, we have discussed scheduling and availability, and there may be a possibility of transitioning Aaron to another tutor whose availability more closely aligns with his schedule. Regardless, I wanted to share this progress update to highlight the strong progress he has made so far._x000a__x000a_Please let me know if you have any questions or if there are any adjustments you would like to make to our plan. Iâ€™m happy to schedule a time to talk by phone if that would be helpful. I look forward to supporting Aaron in his continued academic journey._x000a__x000a_Best regards,_x000a__x000a__x000a_Alexandra B._x000a_alexandra.berrios@revolutionprep.com_x000a_+18138021204"/>
    <n v="3"/>
  </r>
  <r>
    <n v="11020514"/>
    <d v="2026-04-09T00:00:00"/>
    <x v="57"/>
    <s v="Team Haase-Alvey"/>
    <n v="101181"/>
    <s v="Lucas Wu"/>
    <s v="Dear Amy, _x000a__x000a_I hope you are having a great spring season. Itâ€™s been great working with you and Lucas over the past couple of months. I wanted to touch base to share some of the progress weâ€™ve made so far and share my thoughts on the plan moving forward._x000a__x000a_I have seen significant improvements in Lucasâ€™s executive functioning skills, particularly in organization, time management, and assignment completion. We have been focusing on building organizational systems within his backpack and notebooks, as well as creating structured weekly schedules to help him stay on track. Lucas has been doing a great job applying these strategies and has shown enthusiasm and openness toward making changes that support his academic success. He has shown consistent progress in organizing his materials and staying more aware of his assignments, and this improvement has been evident in his increased accountability and follow-through._x000a__x000a_Since Lucas is making strong and steady progress, I recommend continuing with one 60-minute session per week throughout the school year to maintain consistency and continue building these important skills._x000a__x000a_Our current short-term goals for Lucas include continuing to strengthen his organizational systems, improving consistency with his weekly scheduling, and ensuring assignments are completed on time. The overall goal remains developing strong executive functioning habits that support independence and long-term academic success. Based on his progress, I recommend continuing with consistent weekly sessions to reinforce these strategies and maintain his momentum._x000a__x000a_Please let me know if you have any questions or if there are any adjustments you would like to make to our plan. Iâ€™m happy to schedule a time to talk by phone if that would be helpful. I look forward to supporting Lucas in his continued academic journey._x000a__x000a_Best regards,_x000a__x000a_Alexandra B._x000a_alexandra.berrios@revolutionprep.com_x000a_+18138021204"/>
    <n v="4"/>
  </r>
  <r>
    <n v="11020519"/>
    <d v="2026-04-09T00:00:00"/>
    <x v="57"/>
    <s v="Team Haase-Alvey"/>
    <n v="95760"/>
    <s v="Daniella Kyritz"/>
    <s v="Dear Jaymee-Lee,_x000a__x000a_I hope you are having a great spring season. Itâ€™s been great working with you and Daniela over the past couple of months. I wanted to touch base to share some of the progress weâ€™ve made so far and share my thoughts on the plan moving forward._x000a__x000a_I have seen significant improvements in Danielaâ€™s executive functioning skills, particularly in organization, time management, and academic responsibility. She consistently brings a positive attitude to our sessions and is always eager to learn and grow. Daniela has been doing an excellent job applying the strategies weâ€™ve worked on, including organizing her backpack and notebooks, creating and following weekly schedules, and staying on top of her assignments. More recently, we have also been focusing on developing additional executive functioning skills such as effectively taking constructive feedback, identifying areas for growth, and strengthening study habits, including note-taking strategies. She has shown consistent progress in applying these skills, and this improvement has been evident in her increased accountability, organization, and overall confidence in managing her responsibilities._x000a__x000a_Since Daniela is making strong and steady progress, I recommend continuing with one 60-minute session per week throughout the school year to maintain consistency and continue supporting her growth._x000a__x000a_Our current short-term goals for Daniela include continuing to strengthen her organizational systems, improving consistency with her weekly planning, developing effective study and note-taking habits, and reinforcing her ability to apply feedback for continued growth. The overall goal remains building strong executive functioning skills that support independence and long-term academic success. Based on her progress, I recommend continuing with consistent weekly sessions to reinforce these strategies and maintain her momentum._x000a__x000a_Please let me know if you have any questions or if there are any adjustments you would like to make to our plan. Iâ€™m happy to schedule a time to talk by phone if that would be helpful. I look forward to supporting Daniela in her continued academic journey._x000a__x000a_Best regards,_x000a__x000a_Alexandra B._x000a_alexandra.berrios@revolutionprep.com_x000a_+18138021204"/>
    <n v="4"/>
  </r>
  <r>
    <n v="11020548"/>
    <d v="2026-04-09T00:00:00"/>
    <x v="62"/>
    <s v="Team Haase-Alvey"/>
    <n v="84108"/>
    <s v="Jack Lonon"/>
    <s v="I've only met this student once so far, and will provide a progress update after more sessions._x000a__x000a_Joyraj D._x000a_joyraj.d'souza@revolutionprep.com_x000a_+15174024183"/>
    <n v="1"/>
  </r>
  <r>
    <n v="11020553"/>
    <d v="2026-04-09T00:00:00"/>
    <x v="62"/>
    <s v="Team Haase-Alvey"/>
    <n v="84417"/>
    <s v="Demiana Attia"/>
    <s v="Hello Olga,_x000a__x000a_Demiana has continued working with me on Algebra 2 and Chemistry, and I would like to give you a regular update on some of what she's been working on and what's planned going forward._x000a__x000a_She's been just about keeping up with her classes for the most part except for the B on one exam. I am concerned that she's not getting as much help as would be optimal, but as long as she is hitting all her targets and keeping her A's, there is not a strong impetus to change at the moment. It would be a good idea for Demiana to meet once a week for an hour to avoid the accumulation of knowledge debt that can happen over a couple of weeks. It's often the case that even working at a very rapid pace, there's some things still left on the table each session for the last few months; there's just more concepts then we always fully have time to cover. _x000a__x000a_Recently, we've covered sequences and series and some advanced notation in Algebra 2, as well as the decision process for choosing between a variety of formulas in open-ended questions, as well as logarithms, their rules, and how they relate to exponential functions. In Chemistry, we've done work towards better understanding stoichiometry and dimensional analysis, and again, a few ways that problems may be set up out of many possibilities. We also had worked on understanding nomenclature and categorization of all chemicals into two categories and the process of determining a formula from a name._x000a__x000a_Going forward, we'll plan to work on using logarithms to solve exponential word problems and as part of a system of tools for dealing with rational functions.  In Chemistry, we will plan to work on understanding solubility and how it determines whether a reaction occurs, and thereby add another link to the long chain of chemistry skills Demiana is building, in addition to increasing the complexity of problems she can solve. I will continue to provide her with additional resources since a lot of the topics she's working require practice to solidify._x000a__x000a_My recommendation is that we meet one sixty minute session per week through the end of May, which would likely give us sufficient time to cover anything in either of these two classes combined._x000a__x000a_Joyraj D._x000a_joyraj.d'souza@revolutionprep.com_x000a_+15174024183"/>
    <n v="4"/>
  </r>
  <r>
    <n v="11020622"/>
    <d v="2026-04-10T00:00:00"/>
    <x v="11"/>
    <s v="Team Cross"/>
    <n v="99134"/>
    <s v="Harper Nelson-Wooley"/>
    <s v="Dear Colby,_x000a__x000a_I hope this email finds you well. I wanted to discuss Harper's preparation for our tutoring sessions as well as her participation in sessions and share some insights and our plan moving forward._x000a__x000a_Firstly, I want to acknowledge that Harper has shown great progress in using Desmos for math questions and analyzing reading and writing questions. Harper has consistently demonstrated improvement in solving constants problems and eliminating incorrect answers for rhetorical synthesis questions, which I am really happy to see!_x000a__x000a_As you know, our goal is a 1450 on the SAT. However, Harperâ€™s lack of preparation for our sessions is slowing progress towards these goals. It is crucial that she comes to sessions prepared with the appropriate technology, completed assignments, and required materials, and to be free from distractions. _x000a__x000a_Lately, Harper has been late to sessions, not completing work assigned, not focused during our sessions, and not open to taking direction. I understand that she is struggling with migraines and outside factors, however, it is significantly impacting the effectiveness of our sessions together. She has not been wanting to work on materials that I have prepared and is not completing assignments, since often she feels that she is not being challenged or is not interested. I am trying to work with her to focus our sessions on what she feels is beneficial. She is very intelligent and willing to work in session, but I feel as though she is not open to taking direction well. Our methods we teach are proven to increase scores and help students better prepare to tackle the SAT. _x000a__x000a_It is important for Harper to arrive on time, with all necessary materials (e.g., paper, pencil, completed assignments) ready, and to be free from distractions. This will maximize the effectiveness of our sessions. It is also important that she is open to constructive feedback and willing to follow our techniques for answering questions. _x000a__x000a_Thanks,_x000a__x000a_Brittany D._x000a_brittany.drew@revolutionprep.com_x000a_+16037189623"/>
    <n v="1"/>
  </r>
  <r>
    <n v="11020623"/>
    <d v="2026-04-10T00:00:00"/>
    <x v="67"/>
    <s v="Team De Groot"/>
    <n v="103584"/>
    <s v="Mia Capasso"/>
    <s v="Dear Dina,_x000a__x000a_I hope you are having a great start to your April. Itâ€™s been great working with you and Mia over the past couple of months. I wanted to touch base to share some of the progress weâ€™ve made so far and share my thoughts on the plan moving forward._x000a__x000a_I have seen significant improvements in Miaâ€™s performance in Math, including proportional reasoning, matrices, and word problems. She has also improved with â€œstudent as editorâ€ questions in English and has gotten better at identifying different types of questions in the Science section. This consistent growth has been evident in her increased speed and confidence during our sessions._x000a__x000a_Our current short-term goal is to continue building her confidence in the Math section, while the long-term goal remains achieving a 32 on the ACT. Based on Miaâ€™s progress and current needs, I recommend switching to one 60-minute session per week to maintain consistency while allowing her time to independently apply these skills._x000a__x000a_Please let me know if you have any questions or if there are any adjustments you would like to make to our plan. Iâ€™m happy to schedule a time to talk by phone if that would be helpful. I look forward to supporting Mia in her continued academic journey, and I wish her the best of luck on her ACT tomorrow!_x000a__x000a_Best regards,_x000a__x000a_Brandon L._x000a_brandon.lora@revolutionprep.com_x000a_+13528187694"/>
    <n v="3"/>
  </r>
  <r>
    <n v="11020628"/>
    <d v="2026-04-10T00:00:00"/>
    <x v="43"/>
    <s v="Team De Groot"/>
    <n v="100940"/>
    <s v="Landon Baker"/>
    <s v="Dear Kasey, _x000a__x000a_I hope you are having a great spring. Itâ€™s been great working with you and Landon over the past couple of months. I wanted to reach out with a quick overview of the program so far and where itâ€™s headed. _x000a__x000a_I have seen significant improvements in Landon's ability to apply the strategies that we have covered in session to the concepts that he is currently working on in class. This includes concepts such as properties of exponents, exponential and logarithmic functions, and trigonometric functions. We have also been working on improving Landon's time management skills and study skills. He has shown consistent progress in improving his understanding of the concepts and working on applying them to his homework and tests. This has been evident in his confidence levels during sessions. _x000a__x000a_Our current short-term goal is to increase Landon's confidence in probability. The overall goal remains improving both Landon's math grade and his executive functioning skills. Since Landon is working toward his goals, I recommend we continue with our one 60-minute class per week throughout the school year. We will continue to review the most current concepts from class to stay ahead of the fast pace of the course. _x000a__x000a_Please let me know if you have any questions or would like to make any adjustments to our plan. I'm happy to schedule a time to talk by phone if that would be helpful. I look forward to supporting Landon in his continued academic journey. _x000a__x000a_Best regards, _x000a__x000a_Karleigh A._x000a_karleigh.arrington@revolutionprep.com_x000a_+15705786904"/>
    <n v="4"/>
  </r>
  <r>
    <n v="11020662"/>
    <d v="2026-04-10T00:00:00"/>
    <x v="53"/>
    <s v="Team Plamondon"/>
    <n v="99324"/>
    <s v="Olivia Smith"/>
    <s v="Dear Rachel,_x000a__x000a_I hope you are having a great spring. Itâ€™s been great working with you and Olivia over the past couple of months. I wanted to touch base to share some of the progress weâ€™ve made so far and share my thoughts on the plan moving forward._x000a__x000a_I have seen significant improvements in Olivia's understanding of sequences and series. She has shown consistent progress in finding both terms and sums of sequences and series. This consistent improvement has been evident in her continued success in practice problems to prepare for her exam._x000a__x000a_Our current short-term goals for Olivia include preparing for her final exams to finish off her academic year. The overall goal remains to keep her grade up. Based on Olivia's progress, I recommend we keep meeting once a week for 60 minutes. She is doing well with her material, and shouldn't need to meet more often than that to be on top of material._x000a__x000a_Please let me know if you have any questions or if there are any adjustments you would like to make to our plan. Iâ€™m happy to schedule a time to talk by phone if that would be helpful. I look forward to supporting Olivia and her continued academic journey._x000a__x000a_Best regards,_x000a_James F._x000a_james.falconer@revolutionprep.com_x000a_+12076156458"/>
    <n v="3"/>
  </r>
  <r>
    <n v="11020668"/>
    <d v="2026-04-10T00:00:00"/>
    <x v="70"/>
    <s v="Team De Groot"/>
    <n v="97283"/>
    <s v="Mallory Bartlett"/>
    <s v="Hello Melissa,_x000a__x000a_I hope you and your family are having a wonderful spring semester so far! I wanted to touch base to update you on Malloryâ€™s progress over the last two months. Additionally, I would like to discuss plans for the upcoming months._x000a__x000a_Mallory has continued to make great progress in math over the last two months. Some of the areas we have focused on are multiple step word problems, fraction and mixed number operations, coordinates, and decimal operations. Mallory has made amazing progress with fractions and mixed numbers. She has come a long way with solving fraction operations, converting improper fractions to mixed numbers, and simplifying._x000a__x000a_She has a good understanding of coordinates. Mallory sometimes mixes up her x and y-axis. However, she knows how to plot points on coordinate planes. She struggles a bit with decimal place value and operations, but we will continue to work on decimals in our upcoming sessions._x000a__x000a_Over the next two months, we will continue to review decimals and cover any topics she may be struggling with in class. Please continue to send any teacher updates or test results that may be helpful for planning sessions. Also, if she has an end of the year tests that she needs to prepare for, please let me know. Iâ€™m happy to include some test prep in our sessions._x000a__x000a_The overall goals for Mallory in the next two months are to improve her understanding of decimals, provide homework and test prep support, and improve her overall math fluency. Feel free to send any materials, test dates, or teacher instructions that may be helpful for planning our sessions. Based on Malloryâ€™s progress, I recommend continuing to meet about 1 day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20684"/>
    <d v="2026-04-10T00:00:00"/>
    <x v="70"/>
    <s v="Team De Groot"/>
    <n v="76643"/>
    <s v="Dozie Enwereuzoh"/>
    <s v="Hello Chinenyeze,_x000a__x000a_I hope you and your family are having a wonderful spring semester so far! I wanted to touch base to update you on Dozieâ€™s progress over the last two months. Additionally, I would like to discuss plans for the upcoming months._x000a__x000a_Dozie has continued to make great progress in math and reading comprehension over the last two months. Some of the areas we have focused on are multiple step word problems, factors, multiples, fraction operations, dimensions, and estimating. Dozie has made amazing progress with fractions, factors, and multiples. Some of the multiple step word problems weâ€™ve worked on have been challenging for him. However, he has come a long way and does a great job selecting the correct operations and steps to solve multiple part questions._x000a__x000a_Recently, we started reviewing for STAAR math and reading. Dozie did excellent during our STAAR math reviews. We spent some extra time reviewing STAAR word problems because those were the most difficult for him. He made fantastic progress! We are now focused on STAAR reading. Dozie is doing great overall. He isnâ€™t as confident with STAAR reading as he is with math. However, we will continue to review as much as we can to help build his confidence._x000a__x000a_Over the next two months, we will continue to prepare Dozie for his end of the year exams. We will also build on what he has learned from this school year and begin introducing 4th grade math and reading topics. _x000a__x000a_The overall goals for Dozie in the next two months are to improve his overall reading and math fluency, introduce 4th grade materials, and prepare him for his end of the year exams. Feel free to send any materials, test dates, or teacher instructions that may be helpful for planning our sessions. Based on Dozieâ€™s progress, I recommend continuing to meet about 1 day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20690"/>
    <d v="2026-04-10T00:00:00"/>
    <x v="48"/>
    <s v="Team Plamondon"/>
    <n v="91002"/>
    <s v="Elizabeth Berger"/>
    <s v="Good afternoon!_x000a__x000a_I hope youâ€™re having a wonderful week! This message is intended to detail Elizabethâ€™s progress through the program. If you have any questions about anything here, feel free to email me at your convenience!_x000a__x000a_PROGRAM INFORMATION_x000a__x000a_Program Focus: Test Prep--SAT_x000a_Hours in Program Bank: 16.5 hours total (13.5 unscheduled, 3 scheduled)_x000a_Last Scheduled Session:_x000a__x000a_Current Goals: To improve pacing and efficiency using question evaluation strategy._x000a__x000a_Student Notes: Elizabeth is always positive and ready to work in session. I really enjoy having her as a student!_x000a__x000a_Progress Notes: Elizabeth has made considerable progress with questions that have to do with punctuation. These concepts are sometimes difficult to get our head around, but through steady practice, she has gained confidence. As we work on her speed and pacing currently, we are looking to have a practice test in the coming week or so to cement her progress._x000a__x000a_Recommendation: I recommend we maintain our current schedule of once per week for 60 minutes. I also recommend we schedule out sessions to the end of the school year as we look ahead into any summer programs we will work on._x000a__x000a_If you would like to schedule a phone call or Zoom meeting to discuss anything in this progress report, please let me know and we can find a time that suits our schedules!_x000a__x000a_As always, I appreciate your involvement in Elizabethâ€™s education, and I am grateful to play a role in it. _x000a__x000a_Elijah R._x000a_elijah.ramirez@revolutionprep.com_x000a_+13614629743"/>
    <n v="3"/>
  </r>
  <r>
    <n v="11020692"/>
    <d v="2026-04-10T00:00:00"/>
    <x v="70"/>
    <s v="Team De Groot"/>
    <n v="87710"/>
    <s v="Salvatore Baudo"/>
    <s v="Hello Kateryna and Sam,_x000a__x000a_I hope you and your family are having a wonderful spring semester so far! I wanted to touch base to update you on Salvatoreâ€™s progress over the last two months. Additionally, I would like to discuss plans for the upcoming months._x000a__x000a_Salvatore has made wonderful progress in math and reading since our last progress update. Some of the areas we have focused on in reading are reading fluency, reading comprehension, sight words, and multisyllabic words. Salvatoreâ€™s reading fluency has improved greatly this school year! We have been reading longer and more challenging stories recently, and he has done very well. He is able to recall most of the key details. Story retelling is a little challenging for him, but we will continue to work on that in our upcoming sessions. We will also begin working more on writing, spelling, and sentence structure._x000a__x000a_During math, we have focused on multiplication, money and budget word problems, multiple operation word problems, and division. Salvatore has come a long way with solving multiplication and division using equal groups and arrays. Some word problems are challenging for him. However, he is doing great overall! In our upcoming math sessions, we will continue working on word problems and begin reviewing place value._x000a__x000a_The overall goals for Salvatore in the next two months are to improve his overall reading comprehension and fluency, improve his writing and spelling, expand on his math abilities, and begin introducing material and topics for the upcoming school year. Feel free to send any materials, test dates, or teacher instructions that may be helpful for planning our sessions. Based on Salvatoreâ€™s progress, I recommend continuing to meet about 1 day per week for 1 hour each session.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20702"/>
    <d v="2026-04-10T00:00:00"/>
    <x v="42"/>
    <s v="Team St. Marie"/>
    <n v="103981"/>
    <s v="Elise Donnino"/>
    <s v="Great family!_x000a__x000a_Elise picked up two sessions this week to work on Math and Science in preparation for her ACT exam this weekend. She has taken the SAT twice already, with only the SGC experience. Elise had an amazing a-ha of being able to solve the toughest of word problem questions after we took smaller steps in other chapters working our way up._x000a__x000a_She feels really great about both math and Science now! They are so optomistic (in fact) that mom would like to see the score before deciding if she needs another attempt. If so, she will be in touch for summer prep to try again this fall. Elise was really excited and had already shared her wins before mom and I conferenced on Thursday morning._x000a__x000a_Will let you know when I heaar anything!"/>
    <n v="1"/>
  </r>
  <r>
    <n v="11020725"/>
    <d v="2026-04-10T00:00:00"/>
    <x v="43"/>
    <s v="Team De Groot"/>
    <n v="97502"/>
    <s v="Sophie Yamin"/>
    <s v="Dear Hannah, _x000a__x000a_I hope you're having a wonderful week! Since I assigned a practice test for Sophie to do before our next session, I wanted to share a quick refresh on her progress and what we can expect next. While we are towards overall score improvement, we have also set a goal around successfully utilizing the strategies and skills they have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 _x000a__x000a_Over the past couple of months, I've seen meaningful growth in Sophie's use of test-taking strategies such as backsolving, MAPs, and using DESMOs. She has also significantly improved in her understanding of linear functions, parallel and perpendicular lines, and quadratics. In particular, Sophie is becoming more confident and consistent with interpreting linear equations and has made clear strides in factoring and using the quadratic formula. I've also noticed steady improvement in Sophie's confidence in areas that were previously more challenging, such as solving linear equations. Her effort and willingness to apply new tools are really starting to pay off. _x000a__x000a_To set Sophie up for success, it's important that her practice test mirrors official testing conditions as closely as possible. A quiet environment and completing the test in one sitting will give us the most accurate data to guide our next steps. After the test, I'll carefully review the results and debrief the experience with Sophie. I'll follow up with you in my next update with key takeaways, progress highlights, and a clear plan for what we'll focus on moving forward. _x000a__x000a_Since Sophie is achieving her goals, I recommend we continue with our weekly 60 minute session until her May SAT. This plan will best set her up for success for the official test sitting in May and give us the needed time to focus on reviewing exponential functions and strategies to approach geometry word problems. _x000a__x000a_Please let me know if you have any questions or if there are any adjustments you would like to make to our plan. I'm happy to schedule a time to talk by phone if that would be helpful. I am excited to continue supporting Sophie in reaching her goals. _x000a__x000a_Best regards, _x000a__x000a_Karleigh A._x000a_karleigh.arrington@revolutionprep.com_x000a_+15705786904"/>
    <n v="4"/>
  </r>
  <r>
    <n v="11020740"/>
    <d v="2026-04-10T00:00:00"/>
    <x v="21"/>
    <s v="Team De Groot"/>
    <n v="100771"/>
    <s v="Payton Sharpe"/>
    <s v="Dear Joyce,_x000a__x000a_Itâ€™s been great working with you and Payton over the past couple of weeks. As we prepare for Payton's upcoming ACT exam, I wanted to share what weâ€™ve been working on so far and what to expect._x000a__x000a_Payton and I have reviewed using the question to help identify the answer with student as editor goal questions, using the iCARE strategy on the reading section, and choosing the correct tense in verb questions.His growth in applying the various rules for mixed punctuation, such as the 3 comma rules, is clear from the correctly completed homework assignments. I applaud his consistent effort in class to be present with each question and apply the specific strategy we are focusing on such as identifying full sentences or choosing the simplest option ._x000a__x000a_While a specific score isnâ€™t guaranteed, Payton has been diligent in working toward his goal of achieving a composite score of 30. It's important to consider the impact of the test zone on Payton's performance. Ensuring a good night's sleep throughout the week leading up to the test is crucial, as just the night before isn't enough. We have also discussed strategies to manage test anxiety, which can impact scores._x000a__x000a_I am looking forward to continuing to work with Payton after the test so that we can work towards further improvements in preparing for the SAT on May 2nd. I recommend continuing to meet for 90 minutes once per week in order to help him achieve his goals. During our upcoming sessions, I plan to go over how we can apply the work we've done to the SAT, while expanding into SAT specific question types, starting with functions._x000a__x000a_Payton currently has 9 hours in his account to schedule out. I suggest adding the below to your account to ensure we stay on track._x000a__x000a_â€¢ 12 Hours of Advanced Tutoring for Payton Sharpe with Amber Maldonado_x000a__x000a_If you'd like to continue working together on achieving these goals, you can easily use this link to add the hours to your account today: https://my.revolutionprep.com/s/8GXHo9sDuL._x000a__x000a_Please let me know if you have any questions or if there are any adjustments you would like to make to our plan. Iâ€™m also able to schedule a time to talk by phone if that would be helpful. I am happy to support Payton in his continued academic journey._x000a__x000a__x000a_Best regards,_x000a__x000a_Amber M._x000a_amber.maldonado@revolutionprep.com_x000a_+14012698542"/>
    <n v="5"/>
  </r>
  <r>
    <n v="11020754"/>
    <d v="2026-04-10T00:00:00"/>
    <x v="21"/>
    <s v="Team De Groot"/>
    <n v="102669"/>
    <s v="Erin McDermott"/>
    <s v="Dear Patrick,_x000a__x000a_Itâ€™s been great working with you and Erin over the past couple of weeks. As we prepare for Erin's upcoming official ACT Exam, I wanted to share what weâ€™ve been working on so far and what to expect._x000a__x000a__x000a_Erin and I have reviewed applying the iCARE strategy to a variety of articles including natural science, fiction, and humanities. Her growth in reading comprehension is clear from her improvements made on the homework and her pervious ACT. I applaud her consistent effort in class to be present with each question and apply the specific strategy we are focusing on._x000a__x000a_While a specific score isnâ€™t guaranteed, Erin has been diligent in working toward their goal of achieving a composite 30, specifically, Erinâ€™s understanding of identifying complete sentences and using the three comma rules. It's important to consider the impact of the test zone on Erin's performance. Ensuring a good night's sleep throughout the week leading up to the test is crucial, as just the night before isn't enough. We have also discussed strategies to manage test anxiety, which can impact scores._x000a__x000a_I am looking forward to continuing to work with Erin after the test so that we can work towards further improvements on her grammar and punctuation. I recommend continuing to meet once per week for one hour in order to help her achieve her goals. During our upcoming sessions, I plan to continue working on identifying full sentences, colons, and dash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also able to schedule a time to talk by phone if that would be helpful. I am happy to support Erin in her continued academic journey._x000a__x000a_Best regards,_x000a__x000a_Amber M._x000a_amber.maldonado@revolutionprep.com_x000a_+14012698542"/>
    <n v="5"/>
  </r>
  <r>
    <n v="11020759"/>
    <d v="2026-04-10T00:00:00"/>
    <x v="21"/>
    <s v="Team De Groot"/>
    <n v="102800"/>
    <s v="Calum Shah"/>
    <s v="Dear Sunay,_x000a__x000a_I hope you are having a great Spring. Itâ€™s been great working with you and Calum over the past couple of months. I wanted to reach out with a quick overview of the program so far and where itâ€™s headed._x000a__x000a_I have seen significant improvements in Calum's ability to apply the three comma rules and select the correct tense after identifying the subject of the sentence. He has shown consistent progress in correcting misplaced modifiers and matching pronouns, as evident in their homework and classwork._x000a__x000a_Our current short-term goals for Calum include to increase his confidence with the rules of punctuation and grammar. The overall goal remains to achieve a 1250 on the official SAT. Based on Calum's progress, I recommend meeting once per week for one hour each. This plan will best set him up for success and give us the needed time to focus on transitions and inference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Calum in his continued academic journey._x000a__x000a_Best regards,_x000a__x000a_Amber M._x000a_amber.maldonado@revolutionprep.com_x000a_+14012698542"/>
    <n v="5"/>
  </r>
  <r>
    <n v="11020762"/>
    <d v="2026-04-10T00:00:00"/>
    <x v="21"/>
    <s v="Team De Groot"/>
    <n v="102676"/>
    <s v="Johnny Burnside"/>
    <s v="Dear Adam,_x000a__x000a_I hope you are having a great Spring. Itâ€™s been great working with you and Johnny over the past couple of weeks. I wanted to reach out with a quick overview of the program so far and where itâ€™s headed._x000a__x000a_I have seen significant improvements in Johnny's approach and attitude towards his study habits. We have discussed a variety of note-taking techniques to assist him in classes that are largely auditory. He has shown consistent progress in active listening, memory retention, and approaches to note taking, as evident in class and his classwork upon reflection._x000a__x000a_Our current short-term goals for Johnny include improving his study habits. The overall goal remains to increase his history, ELA, and Chemistry grades. Based on Johnny's progress, I recommend meeting twice per week for one hour each. This plan will best set him up for success and give us the needed time to focus on critical thinking strategies such as the GUESS method for problem solving.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Johnny in her continued academic journey._x000a__x000a_Best regards,_x000a__x000a_Amber M._x000a_amber.maldonado@revolutionprep.com_x000a_+14012698542"/>
    <n v="5"/>
  </r>
  <r>
    <n v="11020768"/>
    <d v="2026-04-10T00:00:00"/>
    <x v="21"/>
    <s v="Team De Groot"/>
    <n v="102549"/>
    <s v="Fernanda Virgen Barrera"/>
    <s v="Dear Ileana,_x000a__x000a_Itâ€™s been great working with you and Fernanda over the past couple of weeks. As we prepare for Fernanda's upcoming official ACT, I wanted to share what weâ€™ve been working on so far and what to expect._x000a__x000a_Fernanda and I have reviewed using the percent change formula to solve percentage word problems. We have also covered how to find the foci of ellipses and using the law of sines and cosines to find missing information from triangles. Her growth in synthesizing word problems is clear from her improvement on her homework assignments. I applaud her consistent effort in class to be present with each question and apply the specific strategy we are focusing on._x000a__x000a_While a specific score isnâ€™t guaranteed, Fernanda has been diligent in working toward her goal of achieving a composite 33. It's important to consider the impact of the test zone on Fernanda's performance. Ensuring a good night's sleep throughout the week leading up to the test is crucial, as just the night before isn't enough. We have also discussed strategies to manage test anxiety, which can impact scores._x000a__x000a_I am looking forward to hearing how Fernanda performs on this test. Looking ahead, I recommend continuing to meet twice per week. This would give us an opportunity to continue working on word problems including linear and freeform work problems._x000a__x000a_If you'd like to continue working together on achieving these goals, you can redeem more credits through your Bright Horizon's portal. After you redeem your credits, you will receive an email from Revolution Prep to add the hours to your account._x000a__x000a__x000a_Please let me know if you have any questions or if there are any adjustments you would like to make to our plan. Iâ€™m also able to schedule a time to talk by phone if that would be helpful. I am happy to support  Fernanda in her continued academic journey._x000a__x000a__x000a_Best regards,_x000a__x000a_Amber M._x000a_amber.maldonado@revolutionprep.com_x000a_+14012698542"/>
    <n v="4"/>
  </r>
  <r>
    <n v="11020806"/>
    <d v="2026-04-10T00:00:00"/>
    <x v="121"/>
    <s v="Team De Groot"/>
    <n v="100994"/>
    <s v="Nick Keller"/>
    <s v="Hi all,_x000a__x000a_I hope you are having a great spring! I wanted to send a message to touch base and share my thoughts moving forward._x000a__x000a_Nick has shown improvement in approaching and solving constants problems for the Math section of the SAT as well as using the iCARE strategy to anticipate answers for Reading and Writing questions. He has shown this in our practice together. I rarely need to guide him to the answer unless he misreads the question (which is easy to do)._x000a__x000a_Currently, our short term goal for Nick is to prioritize health as well as prepare for the SAT. Our long term goal score is 1300. In order to reach this goal from 1120, practice needs to be done outside of our sessions together to enhance long term retention as well as improve pacing. I suggest continuing with one or two hour long sessions per week according to health._x000a__x000a_Let me know if you have any questions or if you would like to schedule a phone call. I look forward to continuing to support Nick on his academic journey!_x000a__x000a_Best Regards,_x000a_Machaela_x000a__x000a_Machaela V._x000a_machaela.verhage@revolutionprep.com_x000a_+14785500446"/>
    <n v="3"/>
  </r>
  <r>
    <n v="11020824"/>
    <d v="2026-04-10T00:00:00"/>
    <x v="121"/>
    <s v="Team De Groot"/>
    <n v="95520"/>
    <s v="Jack Duerholz"/>
    <s v="Hi all,_x000a__x000a_I hope you're having a wonderful spring. I wanted to touch base regarding Felix's progress as well as thoughts moving forward. _x000a__x000a_We have continued to focus on hard math questions, especially those requiring multiple steps to solve. He has shown improvement in being able to solve this question type. However, his score has plateaued. The way to remedy this is to focus on pacing during homework as well as paying close attention to the topics missed on practice tests. Our modules, located on his spreadsheet, contain helpful formula sheets and strategies to help improvement. _x000a__x000a_Our short term goal is for Felix to become comfortable with math questions requiring multiple steps. Our long term goal is to achieve a 1450. Based on Felix's progress, I recommend continuing with one 60 minute session per week through his SAT test dates._x000a__x000a_Let me know if you have any questions or would like to schedule a phone call. I look forward to continuing to support Felix in his academic journey._x000a__x000a_Best Regards,_x000a_Machaela_x000a__x000a_Machaela V._x000a_machaela.verhage@revolutionprep.com_x000a_+14785500446"/>
    <n v="4"/>
  </r>
  <r>
    <n v="11020832"/>
    <d v="2026-04-10T00:00:00"/>
    <x v="121"/>
    <s v="Team De Groot"/>
    <n v="95520"/>
    <s v="Jack Duerholz"/>
    <s v="Hi all,_x000a__x000a_I hope you're having a wonderful spring. It has been great to work with Jack again! I wanted to touch base regarding Jack's tutoring sessions and our plan moving forward. _x000a__x000a_First, I want to say that Jack's retention of the strategies, especially over an extended break, has been impressive. His December SAT score of 1220 is a great improvement from his starting score of 1000. _x000a__x000a_Our short-term goal is to prioritize answering questions that are easier for Jack to read, especially in the harder second module of the Reading and Writing section. Our long-term is to obtain a 1300. Based on Jack's progress, I recommend continuing with one session per week through his next testing date. If he is not able to do this, it is essential to continue practicing independently, using resources such as khan Academy and one prep. Pacing and mental endurance are the keys to improving an SAT score. _x000a__x000a_Please let me know if you have any questions or if you would like to schedule a phone call. I look forward to continuing to support Jack on his academic journey._x000a__x000a_Best Regards,_x000a_Machaela_x000a__x000a_Machaela V._x000a_machaela.verhage@revolutionprep.com_x000a_+14785500446"/>
    <n v="3"/>
  </r>
  <r>
    <n v="11020876"/>
    <d v="2026-04-10T00:00:00"/>
    <x v="77"/>
    <s v="Team Haase-Alvey"/>
    <n v="91345"/>
    <s v="Gabriella Filler"/>
    <s v="Dear Joshua,_x000a__x000a_I'm excited to reach out to celebrate Gabriellaâ€™s amazing progress. Gabriella has worked diligently, and as a result, she has achieved her highest practice test score to date. I am so proud of Gabriella!_x000a__x000a_While we want to celebrate this success, we also know there is still work to do to prepare for the official ACT in June. I am looking forward to continuing to work with Gabriella towards further improvements. I recommend continuing our one 60-minute session per week until the June test in order to continue her progress towards her next goals. During our upcoming sessions, I plan to continue working on applying proportional reasoning, solving freeform word problems, applying punctuation rules, answering goal English questions, processing information presented in charts and graphs for science passages, comparing multiple experiences, and marking questions for review._x000a__x000a_If you'd like to continue working together on achieving these goals, you can easily use this link to add the hours to your account today: https://my.revolutionprep.com/s/iLiIFOtopS._x000a__x000a_Please let me know if you have any questions. Iâ€™m happy to schedule a time to talk by phone if that would be helpful. I am always available to support Gabriella in her continued academic journey._x000a__x000a_Best regards,_x000a_Cheyanne J._x000a_cheyanne.jones@revolutionprep.com_x000a_+17193935674"/>
    <n v="5"/>
  </r>
  <r>
    <n v="11020889"/>
    <d v="2026-04-10T00:00:00"/>
    <x v="131"/>
    <s v="Team Plamondon"/>
    <n v="90609"/>
    <s v="Knox Vitrano"/>
    <s v="Dear Margaret,_x000a__x000a_Since Knox took a practice test recently, I thought it would be a good opportunity to send you an update of his progress over the past couple of months. As always, I am enjoying working with Knox. He is doing well keeping up with the homework and practice tests. _x000a__x000a_Knox did great work on his recent practice test scoring 690 in reading and writing and 750 in math. He accidentally took the same practice test he took in February, which could have impacted the score, but Knox said he hadnâ€™t remembered any of the questions. Knox has made great improvements in command of quantitative evidence reading questions and application of the punctuation rules. In math, he is doing well applying a variety of strategies and bridging the content from multiple topics within a question. Going forward, I plan to revisit transition words and review function translations. Knox shared that he is signed up for the May and June SATs. I recommend that we continue meeting weekly through those tests. _x000a__x000a_Please let me know if you have any questions or concerns or if you would like to talk further on the phone, we can set up a time._x000a__x000a_Sincerely, _x000a__x000a_Melinda M._x000a_melinda.mergendahl@revolutionprep.com_x000a_+16083975309"/>
    <n v="3"/>
  </r>
  <r>
    <n v="11020897"/>
    <d v="2026-04-10T00:00:00"/>
    <x v="131"/>
    <s v="Team Plamondon"/>
    <n v="96812"/>
    <s v="Sofia Mohtashami"/>
    <s v="Dear Natalie,_x000a__x000a_Since it has been a couple of weeks since my last update, I thought it would be a good opportunity to send you a summary of Sofiaâ€™s progress over the past couple of weeks. As always, I am enjoying working with Sofia. She is doing better at keeping up with the homework. _x000a__x000a_Sofia has made great improvements on rewriting equations and solving for variables. She has also improved on translating word problems into systems of equations. In reading, Sofia is doing well identifying the authorâ€™s claim in command of textual evidence reading questions and applying strategies for words in context questions. Going forward, I plan to review text structure and purpose reading questions, quadratics, and exponential functions. I asked Sofia to take a practice test on the Bluebook app within the next week, or this weekend if she has time. Since she is taking the May SAT, Iâ€™d recommend that she plan to take two practice tests between now and then. Our twice weekly sessions are working well for us. _x000a__x000a_Please let me know if you have any questions or concerns or if you would like to talk further on the phone, we can set up a time._x000a__x000a_Sincerely, _x000a__x000a_Melinda M._x000a_melinda.mergendahl@revolutionprep.com_x000a_+16083975309"/>
    <n v="3"/>
  </r>
  <r>
    <n v="11020898"/>
    <d v="2026-04-10T00:00:00"/>
    <x v="77"/>
    <s v="Team Haase-Alvey"/>
    <n v="99317"/>
    <s v="Scott Durand"/>
    <s v="Dear William,_x000a__x000a_Itâ€™s been great working with you and Scott over the past couple of months. As we prepare for Scott's upcoming official ACT, I wanted to share what weâ€™ve been working on so far and what to expect._x000a__x000a_Scott and I have reviewed testing strategies, such as iCARE, TRAP, MAPS, SMILE, Eliminate 3, Two-Track Mind, Sister Passages; and Keep it Simple; probability rules; punctuation rules; proportional reasoning; coordinate geometry; grammar rules; multiple experiment questions; conflicting viewpoints questions; exponential and logarithmic functions and properties; geometric formulas; Desmos capabilities and applications; inference questions; and sequences and patterns. His growth in preparing for the ACT is clear from his practice test scores, which increased from 18 to 23. I applaud his consistent effort in class to be present with each question and apply the specific strategy we are focusing on._x000a__x000a_While a specific score isnâ€™t guaranteed, Scott has been diligent in working toward his goal of achieving a score of 26 on the ACT. Specifically, Scott has analyzed his practice test errors for misconceptions, reflected on his needs and challenges with a paper exam, consistently applied the iCARE and Eliminate 3 strategies,  reviewed punctuation rules and math formulas, and completed countless practice questions. It's important to consider the impact of the test zone on Scott's performance. Ensuring a good night's sleep throughout the week leading up to the test is crucial, as just the night before isn't enough. We have also discussed strategies to manage test anxiety, which can impact scores._x000a__x000a_Based on Scott's goals, I recommend we continue with one 60-minute class per week until a second test over the summer in case he doesn't reach his goal score on the 15th. We will continue to review math formulas, sequences and patterns, punctuation rules, trigonometry, and strategies to compare multiple passages within the reading or science sections._x000a__x000a_If you'd like to continue working together on achieving these goals, you can easily use this link to add these hours to your account today: https://my.revolutionprep.com/s/hy7v3Azua9._x000a__x000a_Please let me know if you have any questions or if there are any adjustments you would like to make to our plan. Iâ€™m also able to schedule a time to talk by phone if that would be helpful. I am happy to support Scott in his continued academic journey._x000a__x000a_Best regards,_x000a_Cheyanne J._x000a_cheyanne.jones@revolutionprep.com_x000a_+17193935674"/>
    <n v="5"/>
  </r>
  <r>
    <n v="11020907"/>
    <d v="2026-04-10T00:00:00"/>
    <x v="26"/>
    <s v="Team De Groot"/>
    <n v="96292"/>
    <s v="Hunter Burke"/>
    <s v="Dear Brian,_x000a__x000a_I hope youâ€™re having a warm and budding Spring season! It's been great working with you and Hunter over the past few weeks as Hunter returned to studying for his imminent ACT exam on April 11th, and I wanted to share what we've been working on and what to expect._x000a__x000a_After re-engaging tutoring in late March following a roughly four-month break, Hunter and I have focused intensively on ACT preparation across both Math and English sections. I introduced the MAPS problem-solving strategy for Math (which replaced IESME), teaching Hunter to categorize problems before solving (the &quot;Mark&quot; step) and develop solution plans (the &quot;Approach&quot; and â€œPlanâ€ steps) before â€œSolvingâ€ the problem. This systematic framework builds recognition of common ACT problem types and prevents rushing into calculations without strategy._x000a__x000a_Analysis of Hunter's practice test revealed foundational algebra gapsâ€”specifically with exponents, fraction operations, absolute value manipulation, and literal equations. We shifted focus from more advanced topics to mastering these fundamental principles; to aid in this, I provided a &quot;Fundamental Algebraic Rules&quot; document I produced as a reference for â€œlegalâ€ mathematical operations. Hunter practiced solving equations using reverse PEMDAS (undoing operations in reverse order) and factoring techniques to isolate variables appearing in multiple terms._x000a__x000a_For English, we targeted punctuation after discovering approximately 75% of related practice problems were answered incorrectly. Hunter learned the new TRAP strategy (Topic, Read, Analyze, Process of Elimination) for grammar questions, starting by analyzing answer choices to identify concepts being tested. Critical rules covered include: only three structures can join independent clauses (semicolon, period, or comma with FANBOYS conjunction), and distinguishing possession from contraction where apostrophes indicate ownership or missing letters but never both simultaneously._x000a__x000a_Hunter's growth is evident from completing full practice tests, identifying specific weaknesses systematically, and applying strategic approaches rather than relying on intuition alone. His consistent effort to be present with each question and apply these specific strategies demonstrates adequate preparation. While a specific score isn't guaranteed, Hunter has been diligent working toward his goal of achieving a great ACT score to reduce stress over the summer._x000a__x000a_I'm looking forward to hearing how Hunter performs on this test! Looking ahead, I recommend continuing with two 60-minute sessions per week if Hunter plans to take a future ACT or is considering the SAT. This would give us an opportunity to continue refining these test-taking strategies and addressing any remaining content gaps to maximize his scores._x000a__x000a_With the new Spring season rapidly unfolding, I want to encourage you to schedule out any remaining unscheduled hours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Please let me know if you have any questions or if there are any adjustments you would like to make to our plan. I'm also able to schedule a time to talk by phone if that would be helpful. I am happy to support Hunter in his continued academic journey._x000a__x000a_Warmly,_x000a_Brandon_x000a__x000a__x000a_Brandon E._x000a_brandon.engle@revolutionprep.com_x000a_+19708890867"/>
    <n v="3"/>
  </r>
  <r>
    <n v="11020910"/>
    <d v="2026-04-10T00:00:00"/>
    <x v="50"/>
    <s v="Team Cross"/>
    <n v="96332"/>
    <s v="Koleena Libby"/>
    <s v="Dear Kelsey,_x000a__x000a_I hope you are doing well! Itâ€™s been great working with Koleena over the past couple of months. I wanted to touch base to share some of the progress weâ€™ve made so far and share my thoughts on the plan moving forward._x000a__x000a_Overall goal: Raise grades in math and ELA_x000a__x000a_Areas that we have been working on:_x000a_â€¢Multiplication facts_x000a_â€¢Multiplication and division concepts- arrays, equal groups, fact families_x000a_â€¢Area and Perimeter_x000a_â€¢ELA multiple choice strategies_x000a_â€¢Writing skills â€“ Writing topic sentences, finding supporting evidence, conclusion sentences_x000a__x000a_Short-term goals moving forward:_x000a_â€¢Continue towards mastery of multiplication facts_x000a_â€¢Reinforce concepts learned in school _x000a_â€¢Continue writing practice_x000a__x000a_Recommendation: _x000a__x000a_Koleena is making progress with her multiplication facts. She is also improving with understanding that multiplication and division are opposite operations. Based on her progress, I recommend continuing with 1-2 hours per week. In addition, if her teacher sends weekly emails about what they are working on, please feel free to forward those to me so that I know more precisely what she is working on. _x000a__x000a_Please let me know if you have any questions or if there are any adjustments you would like to make to our plan. Iâ€™m happy to schedule a time to talk by phone if that would be helpful. I look forward to supporting Koleena in her continued academic journey._x000a__x000a_Best regards,_x000a_Mary L._x000a_mary.logan@revolutionprep.com_x000a_+16822312877"/>
    <n v="3"/>
  </r>
  <r>
    <n v="11020918"/>
    <d v="2026-04-10T00:00:00"/>
    <x v="50"/>
    <s v="Team Cross"/>
    <n v="97638"/>
    <s v="Grace Pandolfo"/>
    <s v="Dear Jenny and Anthony,_x000a__x000a_I hope you are doing well! Itâ€™s been great working with Grace over the past couple of months. I wanted to touch base to share some of the progress weâ€™ve made so far and share my thoughts on the plan moving forward._x000a__x000a_Overall goal: Improve Graceâ€™s math skills closer to grade level_x000a__x000a_Areas that we have been working on:_x000a_â€¢Multiplication facts x 0, 1, 2, 5, 10, 11_x000a_â€¢Multiplication concepts such as repeated addition and arrays_x000a_â€¢Division/multiplication relationships_x000a_â€¢Elapsed time_x000a_â€¢Measuring to the nearest half-inch and centimeter_x000a_â€¢Counting combinations of dollars and coins_x000a_â€¢Telling time to the minute_x000a_â€¢Rounding to the nearest 10 and 100 on a number line_x000a__x000a_Short-term goals moving forward:_x000a_â€¢Continued practice of multiplication facts_x000a_â€¢Expand on division concepts_x000a_â€¢Mastery of subtracting with regrouping_x000a_â€¢Word problems involving dollars and coins_x000a_â€¢Representing fractions on a number line_x000a_â€¢Comparing fractions_x000a_â€¢Word problems involving multiplication_x000a__x000a_Recommendation: _x000a__x000a_Grace is showing progress with her multiplication facts. I know memorizing facts will always be challenging, but she works at it with a good attitude and is showing progress by often remembering her 2â€™s, 10â€™s, and 5â€™s. Based on her progress, I recommend continuing with 1-2 hours of tutoring per week. _x000a__x000a_Please let me know if you have any questions or if there are any adjustments you would like to make to our plan. Iâ€™m happy to schedule a time to talk by phone if that would be helpful. I look forward to supporting Grace in her continued academic journey._x000a__x000a_Best regards,_x000a_Mary L._x000a_mary.logan@revolutionprep.com_x000a_+16822312877"/>
    <n v="3"/>
  </r>
  <r>
    <n v="11020921"/>
    <d v="2026-04-10T00:00:00"/>
    <x v="50"/>
    <s v="Team Cross"/>
    <n v="78395"/>
    <s v="Jae Musarra"/>
    <s v="Dear Kate and Jon,_x000a__x000a_I hope you are doing well! Itâ€™s been great working with Jae over the past couple of months. I wanted to touch base to share some of the progress weâ€™ve made so far and share my thoughts on the plan moving forward._x000a__x000a_Overall goal: Support Jae on his academic journey_x000a__x000a_Areas that we have been working on:_x000a_â€¢Math_x000a_Subtraction with regrouping â€“ standard method_x000a_Multiplication facts and concepts_x000a_Fractions â€“ comparing, equivalent, fractions on a number line_x000a_Area and perimeter_x000a_â€¢ELA_x000a_Preparing for Smarter Balance exam_x000a_- Reading passages and answering questions_x000a_- Identifying theme and main idea_x000a_- Written responses â€“ outline for written response; writing topic sentences by restating the question; writing conclusion sentences by restating the topic sentence_x000a__x000a_Short-term goals moving forward:_x000a_â€¢Immediately we will continue to prepare for Smarter Balance_x000a_â€¢Solving time, capacity and mass problems_x000a_â€¢Determining the attributes of two-dimensional shapes_x000a__x000a_Recommendation: _x000a_I have seen significant improvements in Jae's multiplication facts mastery and his understanding of equivalent fractions. He is able to determine in different ways if fractions are equal or not. Based on his progress, I recommend continuing with his schedule of 2-3 hours per week. _x000a__x000a_Please let me know if you have any questions or if there are any adjustments you would like to make to our plan. Iâ€™m happy to schedule a time to talk by phone if that would be helpful. I look forward to supporting Jae in his continued academic journey._x000a__x000a_Best regards,_x000a_Mary L._x000a_mary.logan@revolutionprep.com_x000a_+16822312877"/>
    <n v="3"/>
  </r>
  <r>
    <n v="11020942"/>
    <d v="2026-04-10T00:00:00"/>
    <x v="43"/>
    <s v="Team De Groot"/>
    <n v="101149"/>
    <s v="Alvin Morton"/>
    <s v="Dear Claire, _x000a__x000a_I hope you are having a great spring. It's been great working with you and Alvin over the past couple of months. I wanted to reach out with a quick overview of the program so far and where it's headed. _x000a__x000a_I have seen significant improvements in Alvin's ability to approach quadratic equations, factor, and graph quadratic functions. He has shown consistent progress in answering homework problems and class questions, as evidenced by his confidence during our sessions. _x000a__x000a_Our current short-term goals for Alvin include increasing his understanding with quadratic equations. The overall goal remains increasing Alvin's math grade and improving his confidence levels in math. Based on Alvin's goals, I recommend we continue with our one 60 minute class per week through the school year. We will continue to review the most current concepts from class to stay ahead of the fast pace of the course.  This plan will best set him up for sucess and give us the needed time to focus on concepts such as the quadratic formula and completing the square. _x000a__x000a_Please let me know if you have any questions or if there are any adjustments you would like to make to our plan. I'm happy to schedule a time to talk by phone if that would be helpful. I look forward to supporting Alvin in their continued academic journey.. _x000a__x000a_Best regards, _x000a__x000a_Karleigh A._x000a_karleigh.arrington@revolutionprep.com_x000a_+15705786904"/>
    <n v="4"/>
  </r>
  <r>
    <n v="11020963"/>
    <d v="2026-04-10T00:00:00"/>
    <x v="123"/>
    <s v="Team De Groot"/>
    <n v="73829"/>
    <s v="Casey Blatz"/>
    <s v="Hi Daryl and John, _x000a__x000a_Hope you're doing well. It's been a pleasure as always working with Casey. I wanted to share an update on his progress as we move toward the end of the school year._x000a__x000a_Areas of Success:_x000a_Casey has made remarkable progress this year. His work ethic is consistently diligent, and his focus during sessions is unwavering. He brings a genuine desire to learn and improve, and that motivation is especially evident in his calculus work. He is actively pushing himself to perform better on tests and assignments, and Iâ€™ve seen a noticeable growth in both his confidence and his command of the material. His willingness to engage deeply with challenging concepts has been a major factor in his success._x000a__x000a_Areas of Opportunity:_x000a_One area weâ€™ll continue to work on is helping Casey be less hard on himself when he encounters difficulty. As he continues to take on more advanced material, itâ€™s important that he allows space for mistakes as part of the learning process. Additionally, there are moments where he could take a more proactive step in independently seeking out extra practiceâ€”such as revisiting prior homework problemsâ€”to reinforce his understanding._x000a__x000a_Recommendation:_x000a_I recommend that we continue meeting once a week to finish the year strong and ensure he is well-prepared for his final exams. Weâ€™ll also focus on sustainable study habits, time management, and organizational strategies that will support his transition to college-level work._x000a__x000a_Iâ€™d be happy to discuss his progress or next steps over a call or Zoom at any time._x000a__x000a_All best,_x000a_Brian _x000a_brian.cohen@revolutionprep.com_x000a_+17349453810"/>
    <n v="3"/>
  </r>
  <r>
    <n v="11020982"/>
    <d v="2026-04-10T00:00:00"/>
    <x v="135"/>
    <s v="Team Haase-Alvey"/>
    <n v="84552"/>
    <s v="Kevin Polushkin"/>
    <s v="Dear Kevin and Irina,_x000a__x000a_Kevin has shown a remarkable improvement as the curriculum has transitioned from the cumulative mechanics of the first semester into more specialized, modular topics. While the earlier content required a constant, heavy reliance on previous chapters, the current focus on Electricity, Magnetism, Sound, and Light Waves allows him to engage with the material more directly. Kevin performs exceptionally well when he can zoom in on the specific physics of the moment, and this has been particularly evident in his work with Sound and Light Waves. He has a natural intuition for these &quot;interest-based&quot; topics, and his ability to grasp the fundamental properties of wave propagation has put him in a much stronger academic position than he was earlier in the year._x000a__x000a_In our session this week, we conducted a comprehensive review for his upcoming quiz on Light Waves. We spent time deconstructing the core behaviors of light, such as reflection, refraction, and diffraction, and he navigated the conceptual nuances of these phenomena with ease. Kevin demonstrated a complete command of the relationship between wave speed, frequency, and wavelength, defined by the formula v=fÎ» (or c=fÎ» specifically for light in a vacuum). He was able to quickly identify how a change in medium affects these variables, showing no hesitation when calculating the properties of a wave based on its color or energy. This level of comfort with the math suggests that he is no longer just memorizing formulas but is starting to understand the physical reality they represent._x000a__x000a_As we move forward, the course will continue to shift rapidly between distinct topics like magnetism and optics. Because these chapters don't always build on one another in a linear way, the primary challenge will be staying current with each new set of definitions and laws. To maintain this high level of performance and ensure he doesn't get blindsided by the next shift in content, I recommend we maintain a velocity of at least one hour a week. This consistent rhythm will allow us to stay ahead of his quiz schedule and provide a dedicated space to troubleshoot the more abstract &quot;invisible&quot; physics of electromagnetism before they become overwhelming._x000a__x000a_Have a great day, _x000a__x000a_Christian Steiner"/>
    <n v="3"/>
  </r>
  <r>
    <n v="11021000"/>
    <d v="2026-04-10T00:00:00"/>
    <x v="102"/>
    <s v="Team De Groot"/>
    <n v="94301"/>
    <s v="Aliya Meyers"/>
    <s v="Dear Julie Meyers,_x000a__x000a_I hope you are having a great spring. Itâ€™s been great working with you and Aliya over the past couple of months. I wanted to reach out with a quick overview of the program so far and where itâ€™s headed._x000a__x000a_I have seen significant improvements in Aliya's understanding of recent history. They have shown consistent progress in their ability to place events from the last few decades in perspective, as evident in their understanding of the Iraq and Afghanistan wars._x000a__x000a_Based on Aliyaâ€™s goals, I recommend continuing with roughly her current schedule. We currently no longer allow for 30 minute sessions, so moving to a full hour per session may be necessary in the future._x000a__x000a_Our current short-term goals for Aliya include reviewing the 2004 and 2008 elections and political changes in the early 2000s. The overall goal remains getting an A in the course and understanding history._x000a__x000a_Please let me know if you have any questions or if there are any adjustments you would like to make to our plan. Iâ€™m happy to schedule a time to talk by phone if that would be helpful. I look forward to supporting Aliya in their continued academic journey._x000a__x000a_Best regards,_x000a_Brock D._x000a_brock.dilley@revolutionprep.com_x000a_+19724006172"/>
    <n v="1"/>
  </r>
  <r>
    <n v="11021005"/>
    <d v="2026-04-10T00:00:00"/>
    <x v="102"/>
    <s v="Team De Groot"/>
    <n v="101175"/>
    <s v="Carolin Qiao"/>
    <s v="Dear Yupu Qiao,_x000a__x000a_I hope you are having a great spring. Itâ€™s been great working with you and Carolin over the past couple of months. I wanted to reach out with a quick overview of the program so far and where itâ€™s headed._x000a__x000a_I have seen significant improvements in Carolin's geometry skills. They have shown consistent progress in working with proofs, as evident in their recent work on parallelograms as well as triangle congruency._x000a__x000a_Since Carolin is achieving their goals, I recommend we continue with our schedule of two 60 minute classes per week through the school year. We will continue to review the most current concepts from class to stay ahead of the fast pace of the course._x000a__x000a_Our current short-term goals for Carolin include reinforcing proof strategies. The overall goal remains preparing well for geometry courses in the future. Based on Carolin's progress, I recommend she continue to complete the homework assigned each session. This plan will best set them up for success and help us reinforce important concepts between sessions._x000a__x000a_Please let me know if you have any questions or if there are any adjustments you would like to make to our plan. Iâ€™m happy to schedule a time to talk by phone if that would be helpful. I look forward to supporting Carolin in their continued academic journey._x000a__x000a_Best regards,_x000a_Brock D._x000a_brock.dilley@revolutionprep.com_x000a_+19724006172"/>
    <n v="4"/>
  </r>
  <r>
    <n v="11021017"/>
    <d v="2026-04-10T00:00:00"/>
    <x v="125"/>
    <s v="Team Plamondon"/>
    <n v="104008"/>
    <s v="Sean Connors"/>
    <s v="Dear Leticia and Stephen_x000a__x000a_I hope Panama is having lovely weather; I cannot imagine it is anything but beautiful at this time of year! I did, in fact, share Seanâ€™s Google Drive folder to spcon@pacbell.net - There should be an invitation to the drive folder waiting in your inbox. _x000a_At the outset of this program, I was not given a goal score for Sean and therefore based my program expectations upon what Sean told me was his desired final score. Therefore, when I wrote you last, I could securely tell you that a 1200+ would be possible with dedicated study in a period of little more than three weeks. _x000a_Thank you for clarifying Seanâ€™s SAT score goal. That said, with a rise of 250 points as the ideal outcome, a study program of little over three weeks is unrealistic Iâ€™m afraid. _x000a_The highest achieving programs I work with usually average a 200 point gain every 6-7 weeks. That rate is with the student coming to class three times a week for an hour and a half, doing rigorous homework and study daily, and completing practice tests dutifully at the correct points over that period. _x000a_An ideal program, therefore, is over a period of two to six months -depending on if the student meets for an hour twice a week or up to an hour and a half three times a week (and how much time outside of session they have to spend studying). This pacing not only allows the student time to let the information they learn settle and solidify in their minds, it allows the student ample time for repetitive drilling of the multiple strategies and the varied content they need to master to succeed on the test. _x000a_This is of course logical as, as you know, memories made through repetition over time are much more accurate and ingrained than those made through short periods of high intensity under pressure.  Somewhat like water creating a canyon over thousands of years, rather than the game trail that disappears in the winter months through short periods of disuse._x000a_That said, I have had a discussion with Sean. Knowing that the likelihood of his receiving a 1400 or higher on his SAT based only on a period of short intense study in the next few weeks is low, I recommended we plan for him to also take the August 15th SAT. This way, Sean can super score the result of two SAT test outcomes. _x000a_(No matter what, I always suggest students take advantage of the super score option by taking the DSAT at least twice- as it assures the highest result. Overwhelmingly, the majority of students who achieve a perfect score do so through superscoring.) _x000a_Further, I suggest that we continue tutoring from now until August at a rate of twice to three times a week for 90 minutes. This plan, of repetition and  extended study, is much more likely to achieve the score outcome of 1400 that you desire._x000a_However, I am perfectly fine maintaining our current schedule. Sean thinks he would like to go ahead and keep the coming weeks scheduled as is and simply see how high he can get his eventual score in May.  However, this is with the understanding that the nature of the higher velocity will not assure a 1400 or higher. This manner of preparation is akin to cramming, where - when we are dealing with a score of 1150 â€“ time consuming content work is necessary to success.  And, as I imagine you might recall from college, that can only get you so far on a long and complex test._x000a_I am happy to go with whichever plan I have outlined above, simply with the warning that the time period and restrictions of this program make the desired outcome less likely. If you would like to discuss this or have any questions feel free to email me, or text so we can schedule a way to connect._x000a__x000a_Best, and safe travels!_x000a__x000a_Kristen Luigart, M.Ed., M.A._x000a__x000a_kristen.luigart@revolutionprep.com_x000a_+13018205071"/>
    <n v="4"/>
  </r>
  <r>
    <n v="11021027"/>
    <d v="2026-04-10T00:00:00"/>
    <x v="26"/>
    <s v="Team De Groot"/>
    <n v="94978"/>
    <s v="Jackson Bass"/>
    <s v="Dear Nancy,_x000a__x000a_I hope you're having a warm and budding Spring season! It's been great reconnecting Jackson over the past couple of months. I wanted to reach out with a quick overview of the program so far and where it's headed._x000a__x000a_I have seen significant improvements in Jackson's SAT problem-solving strategies and mathematical reasoning. He has learned and applied the equating coefficients method for polynomial problems involving constants. Jackson has also become proficient with Desmosâ€”a powerful tool that can solve many SAT problems involving constants extremely quickly. For Reading and Writing sections, he's developed strong question-type recognition, correctly applying the iCARE strategy for Reading questions and the TRAP strategy for Writing questions. His progress categorizing transition words by logical function demonstrates growing mastery of rhetorical synthesis questions._x000a__x000a_Jackson recently scored 1260 (640 Reading/Writing, 620 Math) on his March 4th SAT, providing valuable diagnostic data for targeted preparation. Based on this score report, we've shifted focus to his identified weaknesses in Geometry &amp;amp; Trigonometry for Math, and Craft &amp;amp; Structure plus Standard English Conventions for Reading/Writing. He quickly grasped intersecting lines geometry concepts including vertical angles, corresponding angles, and alternate interior/exterior angles, successfully applying these to complex multi-step problems._x000a__x000a_Our current short-term goals for Jackson include completing targeted geometry practice before his May 2nd SAT (potentially changing to June 6th pending College Board approval), completing one additional practice exam to establish updated baseline data, and continuing to refine his categorization and question-type identification skills. The overall goal remains achieving his target SAT score for college applications. _x000a__x000a_Based on Jackson's progress and the May/June SAT timeline, I recommend we continue with our current velocity of two 60-minute sessions per week through the end of the school year. This plan will best set him up for success and give us the needed time to focus on completing targeted practice in his identified weakness areas (geometry, trigonometry, craft &amp;amp; structure, standard English conventions) while maintaining momentum on his demonstrated strengths._x000a__x000a_With the year rapidly unfolding, I want to encourage you to schedule out any remaining unscheduled hours (Jackson currently has 9 hours available) to secure your desired time-slots. This is important for several reasons, but primarily it ensures that you get the times that work best for your family. Even if you're unsure about being able to make all of the sessions you schedule, it gets your preferred times on the books, and you can still cancel or reschedule sessions as long as they're not within 48 hours of the session start time._x000a__x000a_Jackson is a pleasure to work with, and I'm genuinely proud of the progress he's made. His dedication, positive attitude, and strong work ethic have been key factors in his successâ€”balancing demanding AP coursework with SAT preparation while also developing an impressive AI multi-agent app with philosopher-themed icons demonstrates remarkable time management and intellectual curiosity. His work creating an investment program at his school further showcases his leadership and initiative. _x000a__x000a_Please don't hesitate to reach out if you'd like to discuss Jackson's progress in more detail, explore options for continuing sessions, or if you have any questions about how best to support him moving forward. I'm also available by phone if you'd prefer to have a conversation directly._x000a__x000a_Warmly,_x000a_Brandon_x000a__x000a__x000a_Brandon E._x000a_brandon.engle@revolutionprep.com_x000a_+19708890867"/>
    <n v="4"/>
  </r>
  <r>
    <n v="11021035"/>
    <d v="2026-04-10T00:00:00"/>
    <x v="155"/>
    <s v="Team Haase-Alvey"/>
    <n v="81055"/>
    <s v="Asher Fullerton"/>
    <s v="Dear Ricardo and Kristina,_x000a__x000a_I hope you are having a great start to Spring. Itâ€™s been wonderful working with you and Asher over the past couple of months, and I wanted to reach out with a brief overview of his progress so far and where we are headed next._x000a__x000a_I have seen strong improvements in Asherâ€™s reading comprehension skills, particularly his ability to identify an authorâ€™s purpose using the PIE framework (persuade, inform, entertain). Over the last several sessions, Asher has become more confident analyzing short passages and explaining why an author wrote a text by referencing details and context. He has also shown growth in reading informational texts, especially science-based passages, by summarizing key ideas and explaining vocabulary and concepts in his own words. In addition, Asher is increasingly comfortable thinking aloud as he works, which has helped strengthen both his comprehension and academic confidence._x000a__x000a_Asher has shown consistent progress toward our session goals, especially in applying reading strategies independently during guided practice. This has been evident in his accuracy when identifying authorâ€™s purpose across multiple text types and his ability to clearly explain his reasoning during discussion._x000a_Based on Asherâ€™s current goals and progress, I recommend continuing with one 60-minute tutoring session per week, or two 30-minute tutoring sessions through the end of the school year to maintain instructional momentum and support his preparation for the next grade level. _x000a__x000a_During each session, we will continue focusing on reading comprehension strategies, including authorâ€™s purpose, main idea, and text-based evidence, while reinforcing grade-level vocabulary and fluency. This ongoing structure will allow us to steadily build skills without overwhelming pace while keeping him academically confident and engaged._x000a__x000a_Our current short-term goals for Asher include strengthening his ability to apply comprehension strategies independently across both informational and literary texts and continuing to build confidence when explaining ideas orally. The overall goal remains to ensure he is well-prepared for next-grade reading expectations and feels confident approaching new academic material, whether it is for ELA or Math. _x000a__x000a_Based on his progress so far, maintaining our current session frequency will best support these goals and give us consistent time to reinforce key strategies and review grade-level concepts._x000a__x000a_If you would like to continue working together, additional credits can be redeemed through the Bright Horizons portal. Once credits are redeemed, you will receive an email from Revolution Prep to load the hours onto the account. Iâ€™m also happy to connect you with the team if support is needed with this process._x000a__x000a_Please let me know if you have any questions or if there are any adjustments youâ€™d like to make to our plan. Iâ€™m always happy to schedule a time to speak by phone if helpful. I look forward to continuing to support Asherâ€™s academic growth._x000a__x000a_Best,_x000a_Diamond A._x000a_diamond.anderson@revolutionprep.com_x000a_+17037985175"/>
    <n v="5"/>
  </r>
  <r>
    <n v="11021068"/>
    <d v="2026-04-11T00:00:00"/>
    <x v="13"/>
    <s v="Team St. Marie"/>
    <n v="97918"/>
    <s v="Lucas Gil Amesty"/>
    <s v="Dear Carolina,_x000a__x000a_I hope you are having a great spring. Itâ€™s been great working with you and Lucas over the past couple of months. I wanted to touch base to share some of the progress weâ€™ve made so far and share my thoughts on the plan moving forward._x000a__x000a_I have seen significant improvements in Lucas' ability to graph linear equations and write slope-intercept form equations. Lucas has also improved upon solving one- and two-step algebraic equations and learned about like terms. This consistent improvement has been evident in Lucas' in-session engagement and, best of all, increases in test scores. Congrats on the recent 100%, Lucas!_x000a__x000a_Our current short-term goals for Lucas include improving fluency of grade-level math objectives. The overall goal remains increasing his letter grade and confidence. Based on Lucas's progress, I recommend maintaining the velocity of 2 - 3 sessions per week through the end of the school year._x000a__x000a_Please let me know if you have any questions or if there are any adjustments you would like to make to our plan. Iâ€™m happy to schedule a time to talk by phone if that would be helpful. I look forward to supporting Lucas in his continued academic journey._x000a__x000a_Best regards,_x000a__x000a_Lana K._x000a_lana.kargetta@revolutionprep.com_x000a_+19106915048"/>
    <n v="3"/>
  </r>
  <r>
    <n v="11021069"/>
    <d v="2026-04-11T00:00:00"/>
    <x v="13"/>
    <s v="Team St. Marie"/>
    <n v="99759"/>
    <s v="Subhash Chebrolu"/>
    <s v="Dear Naveen,_x000a__x000a_I hope you are having a great spring Itâ€™s been great working with you and Subhash over the past couple of months. I wanted to touch base to share some of the progress weâ€™ve made so far._x000a__x000a_I have seen significant improvements in Subhash's fluency with fractions and shapes. He has shown consistent progress in adding, subtracting, and ordering fractions as well as calculating perimeter and area. This consistent improvement has been evident in in-session practice and correcting previous math quizzes/tests._x000a__x000a_Our current short-term goals for Subhash include building grade-level math fluency. The overall goal remains improving his confidence and raising/maintaining the letter grade. Based on Subhash's progress, I recommend maintaining current velocity of 1 session per week for math.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Sunhash in his continued academic journey._x000a__x000a_Best regards,_x000a__x000a_Lana K._x000a_lana.kargetta@revolutionprep.com_x000a_+19106915048"/>
    <n v="3"/>
  </r>
  <r>
    <n v="11021071"/>
    <d v="2026-04-11T00:00:00"/>
    <x v="13"/>
    <s v="Team St. Marie"/>
    <n v="100142"/>
    <s v="Alin Beydilli"/>
    <s v="Dear Emine,_x000a__x000a_I hope you are having a great spring. Itâ€™s been great working with you and Alin over the past couple of months. I wanted to touch base to share some of the progress weâ€™ve made so far and share my thoughts on the plan moving forward._x000a__x000a_I have seen significant improvements in Alin's reading comprehension skills. Alin has done a great job analyzing reading passages and using contextual evidence to support her free-response answers. This consistent improvement has been evident in Alin's in-session engagement. I look forward to supporting Alin with an upcoming writing assignment in class!_x000a__x000a_Our current goals for Alin include supporting her with reading comprehension and writing skills. Based on Alin's progress, I recommend maintaining the current velocity of 3 sessions per week, dedicating at least one session for English/Language Arts._x000a__x000a_Please let me know if you have any questions or if there are any adjustments you would like to make to our plan. Iâ€™m happy to schedule a time to talk by phone if that would be helpful. I look forward to supporting Alin in her continued academic journey._x000a__x000a_Best regards,_x000a__x000a_Lana K._x000a_lana.kargetta@revolutionprep.com_x000a_+19106915048"/>
    <n v="2"/>
  </r>
  <r>
    <n v="11021117"/>
    <d v="2026-04-11T00:00:00"/>
    <x v="126"/>
    <s v="Team Cross"/>
    <n v="68618"/>
    <s v="Kazu Friebert"/>
    <s v="Hi Naomi,_x000a__x000a_I hope youâ€™re doing well! I'm reaching out with a progress update for Kazu. As a reminder, I try to share these updates roughly every six weeks to help keep parents informed on their studentâ€™s progress._x000a__x000a_I wanted to start by highlighting some very exciting news Kazu told me this week. Heâ€™s been accepted into several incredible programs and universities, including Oberlin, NYU, and Drexel, with honors distinctions and scholarship offers. Thatâ€™s truly outstanding. Given how challenging parts of his high school journey have been, this is an especially meaningful achievement. Iâ€™m very proud of him and excited to see where he ultimately decides to go!_x000a__x000a_In terms of our current work, Kazu has completed all of his calculus assignments, and weâ€™ve now shifted into reviewing and making edits to previously submitted work. We worked through one of these assignments together this week. While he didnâ€™t have many mistakes to correct, we did notice that some earlier topics have faded a bit, so weâ€™ve been incorporating review as we go through corrections. There isnâ€™t a large volume of work remaining in calculus, but there also isnâ€™t much time left in the semester, so weâ€™re being mindful of pacing._x000a__x000a_At this point, my only recommendation is to continue scheduling sessions as needed. Kazu has a strong sense of what works best for his availability, coursework, and overall well-being, especially given how flexible and somewhat ambiguous the importance of these remaining assignments can be._x000a__x000a_Please feel free to reach out if you have any questions or would like to discuss anything further._x000a__x000a_Kindly,_x000a_Kiersten_x000a_Kiersten G._x000a_kiersten.guetlein@revolutionprep.com_x000a_+15413576952"/>
    <n v="2"/>
  </r>
  <r>
    <n v="11021125"/>
    <d v="2026-04-11T00:00:00"/>
    <x v="126"/>
    <s v="Team Cross"/>
    <n v="77911"/>
    <s v="William Sellers"/>
    <s v="Hi Helen,_x000a__x000a_I hope youâ€™re doing well! I'm reaching out with a progress update for William. As a reminder, I try to share these updates roughly every six weeks to help keep parents informed on their studentâ€™s progress._x000a__x000a_William showed significant improvement over winter break when he had the time to focus more consistently on his tutoring homework. Since school has resumed, Iâ€™ve noticed a gradual decline in homework completion, and itâ€™s clear that heâ€™s spending less time on assignments each week. In our session a few weeks ago, I was more direct with him about the importance of carefully reading and following instructions, as he had been missing key details and needing to redo work. That conversation seemed to have a positive impact, as the quality of his work this week improved noticeably. I do expect his motivation to continue fluctuating, so weâ€™ll likely see periods of strong effort followed by moments where he needs additional accountability and reminders._x000a__x000a_In terms of growth, William has made meaningful progress in several areas. One major win is that he is now regularly referencing his outlines, which is something weâ€™ve been working toward for a while. This isnâ€™t a fully established habit yet, so weâ€™ll continue reinforcing it, but itâ€™s a big step forward. When he applies himself, the quality of his writing is noticeably stronger, especially in sentence construction, punctuation, and word choice. He has also improved in following a standard argument structure, though he still benefits from consistent guidance to stay on track. At times, he tends to drift from his main idea, so we are continuing to build his understanding of how arguments should be structured and what each component should include._x000a__x000a_More recently, weâ€™ve been focusing on strengthening the quality of his arguments by incorporating research-based evidence rather than relying on opinion. This includes distinguishing between fact and opinion, identifying high-quality sources, and ensuring that all evidence directly supports the main idea of each paragraph._x000a__x000a_He demonstrated great progress with the research he brought to our most recent session. He had identified four sources, two of which were excellentâ€”highly reputable and directly aligned with his claim. One source was less credible, and another was off-topic, but this gave us a great opportunity to discuss source quality and relevance in a practical way. His next step will be integrating evidence from these sources into his writing, which is a challenging skill and one that typically takes time to develop. The good news is that once this essay is complete, we will use it as a model for future assignments. Having a strong reference point, along with an understanding of how it was developed, should help build consistency and confidence over time._x000a__x000a_At this time, my recommendation is to continue with one hour per week as currently scheduled._x000a__x000a_Please feel free to reach out with any questions or if youâ€™d like to discuss anything further._x000a__x000a_Kindly,_x000a_Kiersten_x000a_Kiersten G._x000a_kiersten.guetlein@revolutionprep.com_x000a_+15413576952"/>
    <n v="3"/>
  </r>
  <r>
    <n v="11021134"/>
    <d v="2026-04-11T00:00:00"/>
    <x v="126"/>
    <s v="Team Cross"/>
    <n v="83596"/>
    <s v="Ada Ertekin-Taner"/>
    <s v="Hi Nilufer,_x000a__x000a_I hope youâ€™re doing well! I'm reaching out with a progress update for Ada. As a reminder, I try to share these updates roughly every six weeks to help keep parents informed on their studentâ€™s progress._x000a__x000a_As you know, Ada took the March exam, and it wasnâ€™t the experience we had hoped for. There were clear signs of anxiety during the test, and the situation was made more difficult by a fire alarm going off mid-exam. She was given the option to retake it due to the disruption and initially wanted to, but ultimately decided not to given how overwhelmed she was with other commitments at the time. Her score showed some improvement, but it didnâ€™t reach the level we were aiming for. Moving forward, weâ€™ve adjusted her approach and redesigned her homework to better target her needs._x000a__x000a_There are a few key challenges we are working through. Ada experiences anxiety and fear of failure, which impacts her performance. Short-term retention remains a significant hurdle, as skills tend to fade without consistent reinforcement. While content gaps were a concern earlier, they are now much less of an issue. Motivation continues to be a contributing factor. Ada prefers to approach things in her own way, which doesnâ€™t always align with what will be most effective for her, and this can take time to redirect._x000a__x000a_To address these challenges, Iâ€™ve had several open and honest conversations with Ada about her areas of growth and the importance of adjusting her approach. She has been receptive, and Iâ€™ve encouraged her to bring forward alternative strategies as long as they directly address her specific needs. Iâ€™ve also restructured her homework to include daily practice in both English and math to improve retention, along with timed work to maintain pacing skills. Since she tends to lose focus when working on one task for too long, this structure helps keep her engaged. At the same time, we are continuing weekly full-length practice tests to build stamina and performance over longer periods._x000a__x000a_This new plan has strong potential, but its success will depend heavily on consistent follow-through. I would warmly encourage some parental oversight at home, particularly when it comes to completing her error logs. Ada does not enjoy this part of the process, but it is essential. It allows me to identify patterns in her mistakes and ensures that she is reflecting deeply enough to actually improve. This has been a recurring challenge, and it was already an issue this week despite the new plan. We spent the first 15 minutes of Wednesdayâ€™s session catching up on her error log, which unfortunately reduced the time available for new content. I made sure to point this out to Ada so she understands the direct impact. Your support in reinforcing this at home would be incredibly helpful._x000a__x000a_I will continue updating Adaâ€™s score tracker with her practice test results over the coming weeks so we can monitor how she responds to this new approach. At this time, I recommend continuing with three one-hour sessions per week through the May exam. Weâ€™ll reassess after that and determine next steps._x000a__x000a_Please feel free to reach out anytime if youâ€™d like to discuss further._x000a__x000a_Kindly,_x000a_Kiersten_x000a_Kiersten G._x000a_kiersten.guetlein@revolutionprep.com_x000a_+15413576952"/>
    <n v="4"/>
  </r>
  <r>
    <n v="11021148"/>
    <d v="2026-04-11T00:00:00"/>
    <x v="70"/>
    <s v="Team De Groot"/>
    <n v="88656"/>
    <s v="August Prihoda"/>
    <s v="Hello Megan,_x000a__x000a_I hope you and your family are having a wonderful spring semester so far! I wanted to touch base to update you on Augustâ€™s progress over the last two months. Additionally, I would like to discuss plans for the remaining school year._x000a__x000a_August has made wonderful progress in math, writing, and reading since our last progress update. Some of the areas we have focused on in reading are reading fluency, reading comprehension, constructed reading responses, sentence structure, punctuation, capitalization, and descriptive writing. August has done exceptionally well with writing recently! He is starting to consistently apply the sentence structure and grammar guidelines we have practiced during sessions. His use of descriptive vocabulary is improving, but he sometimes needs reminders to add more details and describe what he wants readers to visualize. Senses writing seems to be helping him expand his writing more._x000a__x000a_During reading, August is doing a wonderful job of sounding out unfamiliar words and recalling key details. His constructed reading responses are improving. He does an excellent job of restating questions and answering in complete sentences. He sometimes needs help finding supporting details and answering inference style questions. However, we will continue to work on that in upcoming sessions._x000a__x000a_During math, we have focused on factors, multiples, fraction operations, division, areas, perimeters, directions, and coordinates. Augustâ€™s progress with factors, multiples, and fractions has been wonderful! He has come a long way with applying factors and multiples to solve fraction addition and subtraction. We will eventually begin reviewing mixed number operations, but for now we will continue working on areas, perimeters, and coordinates/directions. He is starting to understand areas and perimeters better, but he needs more practice with finding unknown measurements and measurement word problems. He is doing amazing with coordinates and compass directions!_x000a__x000a_The overall goals for August in the next two months are to improve his overall reading comprehension and fluency, improve his writing structure and details, and expand on his math abilities. Feel free to send any materials, test results, or teacher instructions that may be helpful for planning our sessions. Based on Augustâ€™s progress, I recommend continuing to meet 2 days a week for 30 minutes each session for the time being. After his remaining half our sessions are completed, we will try combining math and ELA into one 1-hour session per week._x000a__x000a_Please let me know if you have any questions or if there are any adjustments you would like to make to our plan. Iâ€™m happy to schedule a time to talk by phone if that would be helpful. I hope you have a great weekend!_x000a__x000a_Best regards,_x000a__x000a_Brenna Hubnik_x000a_Professional Tutor, Revolution Prep_x000a_brenna.hubnik@revolutionprep.com | www.revolutionprep.com_x000a_Customer Service: 877-738-7737 | Direct Line: 903-392-7703_x000a_Better Results. Less Stress._x000a_Please note my work days are Sunday, Monday, Wednesday, and Friday"/>
    <n v="3"/>
  </r>
  <r>
    <n v="11021153"/>
    <d v="2026-04-11T00:00:00"/>
    <x v="126"/>
    <s v="Team Cross"/>
    <n v="91511"/>
    <s v="Liam Meier"/>
    <s v="Hi Faith,_x000a__x000a_I hope youâ€™re doing well! I'm reaching out with a progress update for Liam. As a reminder, I try to share these updates roughly every six weeks to help keep parents informed on their studentâ€™s progress._x000a__x000a_I also wanted to briefly follow up on your recent email. We did fall a bit behind on practice tests one week due to me being sick and the Easter holiday, but the schedule has since been updated in Liamâ€™s homework document. He is currently scheduled to take Revolution Prep Test 3SD this weekend, followed by Bluebook Test 10 on 4/25, the week before the official exam._x000a__x000a_Overall, Liam is doing very well, and weâ€™re continuing to see strong growth in his scores. His last two practice tests were both 1400+, which is a huge accomplishment. As a reminder, he started at an 1130, so heâ€™s approaching a 300-point increase. Thatâ€™s truly incredible progress, and he should feel very proud of the work heâ€™s put in._x000a__x000a_One factor that has been especially helpful for Liam is the extended time accommodation. I wanted to check in on that process. Has he applied for accommodations for the May exam? I know there were some concerns from the school about timing requirements, but I was hoping he might still apply in case they are approved._x000a__x000a_In terms of strengths, Liamâ€™s math has improved significantly. Heâ€™s now consistently scoring 700+ in that section. There are still a few content gaps, particularly in geometry, but Iâ€™ve been very impressed with both his retention and his logical reasoning skills._x000a__x000a_His reading comprehension has also become much stronger. Weâ€™ve been focusing on following structured strategies that support a clear process of elimination, and heâ€™s doing a great job both sticking to the approach and arriving at correct answers, even on more difficult questions._x000a__x000a_Grammar remains his most challenging area. While he has learned the rules, he sometimes struggles to consistently apply them. He tends to both overcomplicate and undercomplicate questions, looking at too many elements while occasionally missing the most important ones. Iâ€™ve introduced a more guided strategy to help him focus on the key aspects of each question, and weâ€™re continuing to practice this during sessions so it becomes more automatic over time._x000a__x000a_At this time, my recommendation is to continue with two 60â€“90 minute sessions per week through the May exam. After that, weâ€™ll reassess based on his results and determine next steps._x000a__x000a_Please feel free to reach out if you have any questions or would like to discuss anything further._x000a__x000a_Best,_x000a_Kiersten_x000a_Kiersten G._x000a_kiersten.guetlein@revolutionprep.com_x000a_+15413576952"/>
    <n v="4"/>
  </r>
  <r>
    <n v="11021201"/>
    <d v="2026-04-11T00:00:00"/>
    <x v="156"/>
    <s v="Team Haase-Alvey"/>
    <n v="85634"/>
    <s v="Divya Shanmugam"/>
    <s v="Dear Divya, Surya, Shalini, and Ram,_x000a__x000a_I hope you are doing well! With less than a month to go until the AP Physics 1 exam, I wanted to share a quick update on Divya and Suryaâ€™s progress and where things stand heading into the final stretch._x000a__x000a_About a month ago, we recognized that their class was slightly behind the pace needed to be fully prepared for the AP exam. Since then, weâ€™ve been working ahead of the class and following a structured plan to ensure they are ready in time. Everything is currently progressing right on schedule, and theyâ€™ve been doing a very good job keeping up with the material. Their understanding of the newer topics has been strong, which is encouraging at this stage._x000a__x000a_We are just about finished with rotational dynamics and expect to wrap that up this week. From there, weâ€™ll move through the remaining units on oscillations and fluid mechanics. As we continue through this final content, it will be important that they stay caught up with the homework Iâ€™ve assigned (especially those assignments from the last two weeks) so we can keep our momentum going into full review mode. _x000a__x000a_Overall, the goal remains for both Divya and Surya to earn a 5 on the AP exam on May 6, and at this point they appear to be in good shape to achieve that with continued focus over the next few weeks. I recommend maintaining our current schedule of meeting three times per week up until the exam, which we have already scheduled out._x000a__x000a_Please let me know if you have any questions or if there are any adjustments you would like to make to our plan. Iâ€™m happy to schedule a time to talk by phone if that would be helpful. I look forward to supporting Divya and Surya in their continued academic journey._x000a__x000a_Best regards,_x000a__x000a_Dave K._x000a_david.keder@revolutionprep.com_x000a_+13017582590"/>
    <n v="3"/>
  </r>
  <r>
    <n v="11021225"/>
    <d v="2026-04-11T00:00:00"/>
    <x v="156"/>
    <s v="Team Haase-Alvey"/>
    <n v="96005"/>
    <s v="Imogene Koch"/>
    <s v="Dear Camille,_x000a__x000a_I hope you are doing well! I wanted to share a quick update on Imogeneâ€™s progress as we head into the final stretch before the AP exam._x000a__x000a_Imogene is currently earning a low A in the class, and she has done a great job working through what is typically the most challenging unit in the course, inductance. The final topic, LR circuits, took some time to fully come together, but I think she is now in a solid place with the material, based on our final session from last week. Overall, her class has been well paced, and they are in a great position with about a month remaining to focus on review and exam preparation._x000a__x000a_As we move toward the AP Physics C: Electricity and Magnetism exam on May 14, our focus will shift toward comprehensive review, working back through the material from the beginning and reinforcing the key concepts and problem types that appear most frequently on the exam. The overall goal is for Imogene to score a 5, which I believe is well within reach based on her performance so far. To support that goal, I recommend meeting twice per week as schedules allow during this final stretch so we can balance review with targeted practice._x000a__x000a_Please let me know if you have any questions or if there are any adjustments you would like to make to our plan. Iâ€™m happy to schedule a time to talk by phone if that would be helpful. I look forward to supporting Imogene in her continued academic journey._x000a__x000a_Best regards,_x000a_Dave K._x000a_david.keder@revolutionprep.com_x000a_+13017582590"/>
    <n v="2"/>
  </r>
  <r>
    <n v="11021237"/>
    <d v="2026-04-11T00:00:00"/>
    <x v="130"/>
    <s v="Team De Groot"/>
    <n v="99301"/>
    <s v="Lauren Wittig"/>
    <s v="Hi Lauren and Suzanne,_x000a__x000a_I wanted to update you on how Lauren has been doing. She's been doing well understanding all her recent units on Work and Energy, Gravitation, and Simple Harmonic Motion. We will start to work on reviewing past units as we will start to get to work on preparing for the AP exam. She is currently at around a B+ as we will work on getting over to an A. She is currently on the final unit of Fluids!  _x000a__x000a_I think we are at a good pace of meeting at least once a week for an hour each session to achieve these goals. _x000a__x000a_I hope you have a great weekend. As always, if you have any questions or concerns don't hesitate to reach out!_x000a__x000a_Best,_x000a__x000a_Eric C._x000a_eric.chang@revolutionprep.com_x000a_+18185308101"/>
    <n v="3"/>
  </r>
  <r>
    <n v="11021240"/>
    <d v="2026-04-11T00:00:00"/>
    <x v="156"/>
    <s v="Team Haase-Alvey"/>
    <n v="95388"/>
    <s v="Michael Carbone"/>
    <s v="Dear Karen,_x000a__x000a_I hope you are doing well! I canâ€™t believe itâ€™s already been six months working with Michael. He has come a long way since last yearâ€™s PSAT score of 1040 and his first SAT practice tests in the low to mid 1100 range._x000a__x000a_Michael recently took his first official SAT on March 14 and scored a 1320, with 660s on both sections. Thatâ€™s a strong result and a clear reflection of the progress heâ€™s made. His Bluebook practice tests had been trending even higher, into the low 1400s, so while the official score came in a bit below that range, it shows he is right on the cusp of breaking into the 1400s. His next test is scheduled for May 2, which gives us a great opportunity to build on this momentum._x000a__x000a_In recent sessions, weâ€™ve been prioritizing higher-difficulty math and reading/writing problems to push him past that next threshold. From here until the May test, the plan is to complete two to three additional full-length practice tests while continuing to work through challenging problems both in session and through Oneprep. Just as important as taking the tests is the review process afterward. Careful analysis of mistakes and maintaining a thorough error log will be key areas for improvement and will make a real difference in translating practice into score gains._x000a__x000a_I recommend maintaining our current schedule of meeting once per week for 90 minutes. I would also encourage Michael to stay positive and keep up the strong work ethic heâ€™s shown so far. With continued effort, especially on practice test review and error tracking, he is in a very good position to see further improvement on the May 2 exam. As a scheduling note, there are currently three hours remaining on the account. Next weekâ€™s session is already scheduled, but 1.5 hours are still unscheduled, so I recommend booking those as soon as possible!_x000a__x000a_Please let me know if you have any questions or if there are any adjustments you would like to make to our plan. Iâ€™m happy to schedule a time to talk by phone if that would be helpful. I look forward to supporting Michael in his continued academic journey._x000a__x000a_Best regards,_x000a__x000a_Dave K._x000a_david.keder@revolutionprep.com_x000a_+13017582590"/>
    <n v="4"/>
  </r>
  <r>
    <n v="11021247"/>
    <d v="2026-04-11T00:00:00"/>
    <x v="155"/>
    <s v="Team Haase-Alvey"/>
    <n v="99821"/>
    <s v="Emma Chin"/>
    <s v="Hi Emma and Sherry,_x000a__x000a_I hope that you all are enjoying Japan - I can't wait to hear about it!_x000a__x000a_It has been wonderful working with you and Emma over the past couple of months, and I wanted to reach out with a quick overview of her progress so far and where we are headed next._x000a__x000a_I have seen meaningful improvements in Emmaâ€™s reading comprehension skills, particularly in her ability to identify main ideas, supporting details, and use context clues to determine the meaning of unfamiliar words. Over the past several sessions, Emma has made progress breaking texts into manageable chunks, connecting details back to a central idea, and slowing down to read for understanding rather than speed. She has also grown more confident using clues before and after an unfamiliar word to infer meaning, as demonstrated during our vocabulary work and practice passages. _x000a__x000a_This progress has been evident in her increased accuracy during guided practice, her ability to explain her thinking verbally, and her continued strong performance on quizzes, including a recent score of 88 while still identifying specific skills we can continue to strengthen._x000a__x000a_Based on Emmaâ€™s goals and current progress, I recommend continuing with one 60â€‘minute tutoring session per week through the end of the school year to maintain momentum and solidify these reading strategies. We will continue using each session to reinforce context clues, main idea and detail identification, and careful reading of both fiction and nonfiction texts. This consistent pacing will give us the time needed to turn these strategies into habits she can independently apply across classroom assessments._x000a__x000a_Our current shortâ€‘term goals for Emma include strengthening her consistent use of context clues on tests, improving accuracy with main idea and detail questions, and increasing confidence when tackling unfamiliar vocabulary in gradeâ€‘level passages. The overall goal remains improving reading comprehension and strategy application to support her academic success as she transitions into higherâ€‘level coursework. Based on Emmaâ€™s progress so far, maintaining our current session frequency is the best way to support these goals and allow focused time for guided practice, review, and gradual skill refinement._x000a__x000a_If you would like to continue working together toward these goals, feel free to book based on my availability. At some point, she may need additional tutoring credits, and they can be redeemed through your Bright Horizons portal. Once credits are redeemed, you will receive an email from Revolution Prep to add the hours to your account. Please feel free to let me know if you would like support with this process._x000a__x000a_Please donâ€™t hesitate to reach out if you have any questions or would like to make adjustments to our plan. Iâ€™m always happy to schedule time to connect by phone if helpful, and I truly enjoy supporting Emma in her continued academic growth._x000a__x000a_Diamond A._x000a_diamond.anderson@revolutionprep.com_x000a_+17037985175"/>
    <n v="5"/>
  </r>
  <r>
    <n v="11021313"/>
    <d v="2026-04-11T00:00:00"/>
    <x v="117"/>
    <s v="Team Haase-Alvey"/>
    <n v="78955"/>
    <s v="Saketh Madiraju"/>
    <s v="Hi Saketh and Jaya,_x000a__x000a_This is just a reminder that Saketh has tutoring next Friday the 17th!_x000a__x000a_Best,_x000a__x000a_Kristen F._x000a_kristen.fox@revolutionprep.com_x000a_+18636516566"/>
    <n v="1"/>
  </r>
  <r>
    <n v="11021327"/>
    <d v="2026-04-11T00:00:00"/>
    <x v="155"/>
    <s v="Team Haase-Alvey"/>
    <n v="96084"/>
    <s v="Benjamin Graham"/>
    <s v="Hi Ben and Lindsay,_x000a__x000a_I hope the both of you are doing well!_x000a__x000a_I hope you are having a great spring. It has been great working with you and Ben over the past couple of months, and I wanted to reach out with a quick overview of how Ben's past sessions have been going and where we are headed next._x000a__x000a_With a few Executive Functioning sessions, I have been able to see clear improvements in Benâ€™s academic organization, timeâ€‘management strategies, and selfâ€‘regulation skills as the semester workload has increased. _x000a__x000a_Over our recent sessions, Ben has grown more intentional about planning ahead, breaking assignments into manageable parts, and reflecting on how his habits impact his performance. He has shown progress in applying concrete strategies such as task prioritization, short focused work intervals, and delayed gratification techniques to help stay on track during demanding weeks. This progress has been evident in his increased awareness of deadlines, improved followâ€‘through on assignments, and his ability to articulate when and where he needs additional academic support._x000a__x000a_Based on Benâ€™s goals and the increasing rigor of his coursework, I recommend him using some sessions to utilize subjectâ€‘specific support as needed. At this time, we have planned for Ben to use select weeks for targeted chemistry tutoring through Revolution Prep, while maintaining our coaching sessions to focus on organization, planning, and workload balance. This flexible approach will allow Ben to receive direct content support while continuing to build the executive functioning skills needed for longâ€‘term success. We will reassess session scheduling as Ben evaluates the effectiveness of chemistry tutoring and adjust velocity if additional subject support or coaching time becomes beneficial._x000a__x000a_Our current shortâ€‘term goals for Ben include strengthening consistent use of timeâ€‘management systems, refining study routines for highâ€‘demand courses, and building independence in recognizing when he should seek targeted academic help. The overall goal remains supporting Ben in managing an increasingly rigorous semester with confidence, balance, and effective strategies. Based on his progress so far, continuing weekly coaching alongside strategic subject tutoring will best set him up for success and give us the necessary time to monitor workload, adjust plans, and reinforce effective habits._x000a__x000a_If youâ€™d like to continue working together toward these goals, additional credits can be redeemed through your Bright Horizons portal. After credits are redeemed, you will receive an email from Revolution Prep to add the hours to Benâ€™s account._x000a__x000a_Please let me know if you have any questions or if youâ€™d like to make adjustments to our plan. Iâ€™m always happy to schedule time to talk by phone if helpful, and I look forward to continuing to support Benâ€™s academic growth this semester._x000a__x000a__x000a_Diamond A._x000a_diamond.anderson@revolutionprep.com_x000a_+17037985175"/>
    <n v="3"/>
  </r>
  <r>
    <n v="11021334"/>
    <d v="2026-04-11T00:00:00"/>
    <x v="155"/>
    <s v="Team Haase-Alvey"/>
    <n v="99442"/>
    <s v="James Mullin"/>
    <s v="Hi Claudia and James,_x000a__x000a_I hope you are doing well. It has truly been a pleasure working with you and James over the past few months, and I wanted to reach out with a final progress update as we wrap up our time together and wish him the best moving forward._x000a__x000a_Over the course of our sessions, I have seen strong growth in Jamesâ€™s reading comprehension, vocabulary development, and testâ€‘taking readiness. He has made noticeable improvements in using context clues to determine word meanings, identifying synonyms, and slowing down to fully understand passages before answering questions. James has also demonstrated an ability to engage thoughtfully with historical and nonfiction texts, including passages on Thomas Jefferson and Abraham Lincoln, and he consistently showed curiosity and background knowledge that supported his comprehension. _x000a__x000a_His performance on diagnostic and class assessments reflected this progress, including moments where he achieved top scores within his grade level._x000a_Throughout our work together, James has shown steady progress toward the goal of strengthening reading accuracy and confidence for stateâ€‘level assessments. This was evident in his ability to explain his reasoning, locate evidence within the text, and apply vocabulary strategies independently during practice. He also demonstrated resilience and a positive attitude, even when working through more challenging testâ€‘style questions._x000a__x000a_At this time, James has used all of his available tutoring hours. While we are not scheduling additional sessions right now, I feel confident that the skills we focused onâ€”especially reading carefully, using context clues, and checking answers against the textâ€”will continue to support him as he completes his upcoming assessment. I truly hope he feels confident heading into his test and am wishing him the very best._x000a__x000a_The shortâ€‘term goals we worked toward included improving vocabulary understanding, strengthening reading comprehension on gradeâ€‘level assessments, and building testâ€‘taking confidence. The overall goal remained supporting James academically while challenging him at a higher level and helping him reach his full potential. He has worked very hard toward these goals, and I am proud of the growth he has shown._x000a__x000a_Thank you so much for the opportunity to work with James and be part of his academic journey. Please donâ€™t hesitate to reach out in the future if youâ€™d like support again or have any questions. Iâ€™m wishing James all the best and cheering him on as he moves forward._x000a__x000a_Diamond A._x000a_diamond.anderson@revolutionprep.com_x000a_+17037985175"/>
    <n v="1"/>
  </r>
  <r>
    <n v="11021351"/>
    <d v="2026-04-11T00:00:00"/>
    <x v="155"/>
    <s v="Team Haase-Alvey"/>
    <n v="99624"/>
    <s v="Ridhima Nehere"/>
    <s v="Hi Vrushali and Hrishikesh,_x000a__x000a_I hope the both of you are well!_x000a__x000a_I hope you are having a great spring. It has been great working with you both and Ridhima over the past couple of months, and I wanted to share a quick overview of her progress so far and where our focus is headed next._x000a__x000a_I have seen clear improvements in Ridhimaâ€™s mathematical reasoning skills, particularly in her work with fractions and number sense. Over recent sessions, she has made strong progress converting mixed numbers into equivalent fractions, finding common denominators, and simplifying fractions accurately. She has also shown growth in tackling multiâ€‘step math problems with more confidence, asking clarifying questions when needed, and explaining her thinking as she works through problems. This progress was evident during our most recent session, where Ridhima successfully solved a complex fraction problem independently after reviewing the steps together._x000a__x000a_Ridhima has shown consistent progress toward our session goals of strengthening foundational math skills and building confidence with testâ€‘style questions. Her understanding has improved through guided practice, repetition, and stepâ€‘byâ€‘step problem solving, and she is becoming more comfortable applying strategies rather than guessing or rushing through answers._x000a__x000a_Based on Ridhimaâ€™s goals and current progress, I recommend continuing with our current tutoring schedule of one 60-minute mathâ€‘focused session every one to two weeks. During these sessions, we will continue working through targeted math testâ€‘prep problems, with a focus on fractions, equivalent values, and problemâ€‘solving accuracy. This pacing allows us to reinforce skills thoroughly while keeping sessions productive and engaging._x000a__x000a_Our current shortâ€‘term goals for Ridhima include continuing to strengthen fraction fluency, improving efficiency with multiâ€‘step problems, and building confidence when approaching challenging math questions. The overall goal remains supporting her math development at a higher level and reinforcing core skills that will carry into future coursework. Based on her steady progress, maintaining our current session frequency will best support these goals and allow time for consistent review and practice._x000a__x000a_If youâ€™d like to continue working together toward these goals, additional credits can be redeemed through your Bright Horizons portal. After credits are redeemed, you will receive an email from Revolution Prep to add the hours to Benâ€™s account._x000a__x000a_Please let me know if you have any questions or if there are any adjustments youâ€™d like to make to our plan. Iâ€™m always happy to schedule time to connect by phone if helpful, and I look forward to continuing to support Ridhimaâ€™s academic growth._x000a__x000a_Diamond A._x000a_diamond.anderson@revolutionprep.com_x000a_+17037985175"/>
    <n v="4"/>
  </r>
  <r>
    <n v="11021362"/>
    <d v="2026-04-11T00:00:00"/>
    <x v="155"/>
    <s v="Team Haase-Alvey"/>
    <n v="94486"/>
    <s v="Anna Nguyen"/>
    <s v="Hi Quang and Anna,_x000a__x000a_I hope you are having a great spring. It has been great working with you both and Anna over the past couple of months, and I wanted to share a quick overview of her progress so far and where our focus is headed next._x000a__x000a_I have seen clear improvements in Annaâ€™s mathematical reasoning skills, particularly in her work with fractions and number sense. Over recent sessions, she has made strong progress converting mixed numbers into equivalent fractions, finding common denominators, and simplifying fractions accurately. She has also shown growth in tackling multiâ€‘step math problems with more confidence, asking clarifying questions when needed, and explaining her thinking as she works through problems. This progress was evident during our most recent session, where Anna successfully solved a complex fraction problem independently after reviewing the steps together._x000a__x000a_Anna has shown consistent progress toward our session goals of strengthening foundational math skills and building confidence with testâ€‘style questions. Her understanding has improved through guided practice, repetition, and stepâ€‘byâ€‘step problem solving, and she is becoming more comfortable applying strategies rather than guessing or rushing through answers._x000a__x000a_Based on Annaâ€™s goals and current progress, I recommend continuing with our current tutoring schedule of one 60-minute mathâ€‘focused session every one to two weeks. During these sessions, we will continue working through targeted math testâ€‘prep problems, with a focus on fractions, equivalent values, and problemâ€‘solving accuracy. This pacing allows us to reinforce skills thoroughly while keeping sessions productive and engaging._x000a__x000a_Our current shortâ€‘term goals for Anna include continuing to strengthen fraction fluency, improving efficiency with multiâ€‘step problems, and building confidence when approaching challenging math questions. The overall goal remains supporting her math development at a higher level and reinforcing core skills that will carry into future coursework. Based on her steady progress, maintaining our current session frequency will best support these goals and allow time for consistent review and practice._x000a__x000a_If youâ€™d like to continue working together toward these goals, additional credits can be redeemed through your Bright Horizons portal. After credits are redeemed, you will receive an email from Revolution Prep to add the hours to Annaâ€™s account._x000a__x000a_Please let me know if you have any questions or if there are any adjustments youâ€™d like to make to our plan. Iâ€™m always happy to schedule time to connect by phone if helpful, and I look forward to continuing to support Annaâ€™s academic growth._x000a__x000a_Diamond A._x000a_diamond.anderson@revolutionprep.com_x000a_+17037985175"/>
    <n v="4"/>
  </r>
  <r>
    <n v="11021371"/>
    <d v="2026-04-11T00:00:00"/>
    <x v="155"/>
    <s v="Team Haase-Alvey"/>
    <n v="82559"/>
    <s v="Kayla Tyler"/>
    <s v="Hi Erica and Kayla,_x000a__x000a_I hope you are having a great spring. It has been great working with you both and Kayla over the past couple of months, and I wanted to share a quick overview of her progress so far and where our focus is headed next._x000a__x000a_I have seen clear improvements in Kayla's mathematical reasoning skills, particularly in her work with fractions, foundations of algebra, and number sense. Over recent sessions, she has made strong progress converting mixed numbers into equivalent fractions, finding common denominators, and simplifying fractions accurately. She has also shown growth in tackling multiâ€‘step math problems with more confidence, asking clarifying questions when needed, and explaining her thinking as she works through problems. This progress was evident during our most recent session, where Kayla successfully solved a complex fraction problem independently after reviewing the steps together._x000a__x000a_Kayla has shown consistent progress toward our session goals of strengthening foundational math skills and building confidence with testâ€‘style questions. Her understanding has improved through guided practice, repetition, and stepâ€‘byâ€‘step problem solving, and she is becoming more comfortable applying strategies rather than guessing or rushing through answers._x000a__x000a_Based on Kaylaâ€™s goals and current progress, I recommend continuing with our current tutoring schedule of one 60-minute mathâ€‘focused session every one to two weeks. During these sessions, we will continue working through targeted math testâ€‘prep problems, with a focus on fractions, equivalent values, and problemâ€‘solving accuracy. This pacing allows us to reinforce skills thoroughly while keeping sessions productive and engaging._x000a__x000a_Our current shortâ€‘term goals for Kayla include continuing to strengthen fraction fluency, improving efficiency with multiâ€‘step problems, and building confidence when approaching challenging math questions. The overall goal remains supporting her math development at a higher level and reinforcing core skills that will carry into future coursework. Based on her steady progress, maintaining our current session frequency will best support these goals and allow time for consistent review and practice._x000a__x000a_Thank you so much for adding hours to Kayla's account. I went ahead and booked her out until the school year ends, and I've attached a screenshot of those sessions. Can you please review it and let me know if these dates/times work for her?_x000a__x000a_Please let me know if you have any questions or if there are any adjustments youâ€™d like to make to our plan. Iâ€™m always happy to schedule time to connect by phone if helpful, and I look forward to continuing to support her academic growth._x000a__x000a_Diamond A._x000a_diamond.anderson@revolutionprep.com_x000a_+17037985175"/>
    <n v="5"/>
  </r>
  <r>
    <n v="11021444"/>
    <d v="2026-04-11T00:00:00"/>
    <x v="149"/>
    <s v="Team Plamondon"/>
    <n v="92550"/>
    <s v="Ruby Roumillat-Crowe"/>
    <s v="Dear Ruby and Shel,_x000a__x000a_I hope you are having a great Spring! I have enjoyed working with Ruby for ACT prep so far! I know that Ruby has had some challenges with scheduling, but the sessions we were able to hold were very productive. Ruby showed thoughtful effort using the strategies we covered. That said, since some sessions were missed, there is much more we could do help her be prepared. for future test dates._x000a__x000a_If you do decide to continue Ruby with the program, we would proceed with more targeted practice in her areas of challenge. Math in particular seems to be her biggest area of opportunity for growth._x000a__x000a_I would recommend a pace of 2 one hour sessions per week throughout the remainder of spring and into the summer. I believe that getting on a consistent schedule will be very helpful for Ruby. If you'd like to continue working together on achieving these goals, you can easily use this link to add the hours to your account today: https://my.revolutionprep.com/s/9nbBE3UfUk._x000a__x000a_Please let me know if you have any questions or if there are any adjustments you would like to make to our plan. Iâ€™m happy to schedule a time to talk by phone if that would be helpful. I look forward to supporting Ruby in her continued academic journey._x000a__x000a__x000a_Best regards,_x000a__x000a_Andrew L._x000a_andrew.league@revolutionprep.com_x000a_+17344476799"/>
    <n v="5"/>
  </r>
  <r>
    <n v="11021469"/>
    <d v="2026-04-11T00:00:00"/>
    <x v="157"/>
    <s v="Team Cross"/>
    <n v="100820"/>
    <s v="Dalya Smith"/>
    <s v="Dear Toby,_x000a__x000a_Itâ€™s been great working with you and Dalya over the past couple of weeks/months. As we prepare for Dalya's upcoming April ACT, I wanted to share some updates and information about what to expect._x000a__x000a_I have seen significant improvements in Dalya's confidence and pace with the ACT overall. They have shown consistent progress in understanding and learning from their mistakes in practice. This consistent improvement has been evident in recent practice test score improvements, with a 29 composite score from an initial score of 25 on her most recent test._x000a__x000a_For this exam, our goal is to shoot for a 29 composite score. While we cannot guarantee a specific score, we have worked diligently towards this goal through targeted practice on the English, Math, and Science sections (her Reading section has been consistently strong without much help). It's important to consider the impact of the test zone on Dalya's performance. Ensuring a good night's sleep throughout the week leading up to the test is crucial, as just the night before isn't enough. We have also discussed strategies to manage test anxiety, which can impact scores._x000a__x000a_I am looking forward to hearing how Dalya performs on this test. Looking ahead, I recommend Dalya consider tutoring for any future test prep or academic needs she has in the future. This would give us an opportunity to continue working on building a strong academic profile for college applications next year._x000a__x000a_Please let me know if you have any questions or if there are any adjustments you would like to make to our plan. Iâ€™m also able to schedule a time to talk by phone if that would be helpful. I am happy to support Dalya in their continued academic journey._x000a__x000a_Best regards,_x000a_David A._x000a_david.alcantara@revolutionprep.com_x000a_+12407080297"/>
    <n v="2"/>
  </r>
  <r>
    <n v="11021471"/>
    <d v="2026-04-11T00:00:00"/>
    <x v="157"/>
    <s v="Team Cross"/>
    <n v="92090"/>
    <s v="Dane Kim"/>
    <s v="Dear SuAnn,_x000a__x000a_Itâ€™s been great working with you and Dane over the past couple of weeks/months. As we prepare for Dane's upcoming mid-course assessment in IB Math AA, I wanted to share some updates and information about what to expect._x000a__x000a_I have seen significant improvements in Dane's confidence with the various concepts we have been reviewing in the past weeks. They have shown consistent progress in avoiding getting stuck on problems by ensuring he knows what the problem is asking for and how to get to that point. This consistent improvement has been evident in our recent sessions where he was able to work through trig proofs confidently with only a few minor algebraic corrections needed over the course of solving the proofs._x000a__x000a_For this exam, our goal is to shoot for a projected 6 on the assessment. While we cannot guarantee a specific score, we have worked diligently towards this goal through targeted review of concepts and questions Dane brings to sessions. It's important to consider the impact of the test zone on Dane's performance. Ensuring a good night's sleep throughout the week leading up to the test is crucial, as just the night before isn't enough. We have also discussed strategies to manage test anxiety, which can impact scores._x000a__x000a_I am looking forward to continuing to work with Dane after the test so that we can work towards further improvements in IB Math AA. I recommend we continue to meet for one 1-hour session per week in order to help them achieve their goals. During our upcoming sessions, I plan to continue working on upcoming concepts and topics after the mid-course assessments._x000a__x000a_Please let me know if you have any questions or if there are any adjustments you would like to make to our plan. Iâ€™m also able to schedule a time to talk by phone if that would be helpful. I am happy to support Dane in their continued academic journey._x000a__x000a_Best regards,_x000a_David A._x000a_david.alcantara@revolutionprep.com_x000a_+12407080297"/>
    <n v="3"/>
  </r>
  <r>
    <n v="11021472"/>
    <d v="2026-04-11T00:00:00"/>
    <x v="157"/>
    <s v="Team Cross"/>
    <n v="100851"/>
    <s v="Camila Zimmerman"/>
    <s v="Dear Daniel,_x000a__x000a_Itâ€™s been great working with you and Camila over the past couple of weeks/months. As we prepare for Camila's upcoming April ACT, I wanted to share some updates and information about what to expect._x000a__x000a_I have seen significant improvements in Camila's confidence and pacing with the ACT overall. They have shown consistent progress in learning from and understanding their mistakes on the test. This consistent improvement has been evident in recent practice exams where she has improved her composite score to a 33-34._x000a__x000a_For this exam, our goal is to shoot for a 32 composite score. While we cannot guarantee a specific score, we have worked diligently towards this goal through targeted practice and review of the practice she has been keeping up with outside of session times. It's important to consider the impact of the test zone on Camila's performance. Ensuring a good night's sleep throughout the week leading up to the test is crucial, as just the night before isn't enough. We have also discussed strategies to manage test anxiety, which can impact scores._x000a__x000a_I am looking forward to hearing how Camila performs on this test. Looking ahead, I recommend Camila consider tutoring for future support over the summer to prepare for the fall ACT tests. This would give us an opportunity to continue working on score improvements if she wants to improve on the score she gets tomorrow._x000a__x000a_Please let me know if you have any questions or if there are any adjustments you would like to make to our plan. Iâ€™m also able to schedule a time to talk by phone if that would be helpful. I am happy to support Camila in their continued academic journey._x000a__x000a_Best regards,_x000a_David A._x000a_david.alcantara@revolutionprep.com_x000a_+12407080297"/>
    <n v="2"/>
  </r>
  <r>
    <n v="11021474"/>
    <d v="2026-04-11T00:00:00"/>
    <x v="110"/>
    <s v="Team De Groot"/>
    <n v="82089"/>
    <s v="Sydney Jackson"/>
    <s v="Hi Caroline and Sydney,_x000a__x000a_It has been wonderful working with Sydney the past few months! Well, to be honest, the entire time weâ€™ve been working together has been a blast! Itâ€™s been so rewarding to see Sydney grow in her executive function skills and attain new insights into herself and her needs. Below is a summary of her recent progress:_x000a__x000a_Back in February, Sydney was working on preparing for the SAT in a variety of ways. She was practicing annotations while reading to more easily craft anticipations and drawing diagrams and writing equations when solving word problems in the math section to more easily navigate the path to solving them. Sydney was also practicing strategies for managing anxiety during tests to reduce over-complication of the math questions._x000a__x000a_Since then, Sydney has memorized question-specific strategies to navigate SAT Reading &amp;amp; Writing and Math questions and she knows general strategies such as starting with easier questions, using the scratch paper, and how to eliminate wrong answers with reasoning. She has also developed and practiced stress management techniques like deep breathing, exercising, and staying hydrated. Sydney has now taken 2 official SAT exams and during those she has done a fantastic job with arriving on time and prepared with all her tools, answering all the questions, double checking all her answers, and utilizing her break time effectively. Sydney has not, however, reached her goal score yet. _x000a__x000a_To reach her goal score, Sydney needs to increase her overall score by 200-250 points. In our last session, we outlined some ideas that can help Sydney achieve this:_x000a__x000a_1)Build more content knowledge (specifically in geometry, trigonometry, vocabulary, text structure &amp;amp; purpose, and cross-text connections)_x000a__x000a_2)Use Rev Prep practice tests in addition to Bluebook practice tests (this helps me to see a more detailed breakdown of which questions Sydney is getting right versus wrong, and helps me tailor the sessions more intentionally)_x000a__x000a_a.*A key piece of taking practice tests and practice questions for homework is reviewing each missed question to understand why it was wrong. I recommend that we include an Error Log, which is a spread sheet that Sydney will fill out after each HW assignment or practice test to record notes about each missed question. Weâ€™ll then review this in session to guide our work._x000a__x000a_3)Take practice tests somewhere that is not home (This will help Sydney to mimic the testing situation and how it feels to take the test more accurately. Ideas for where include at church, at a parentâ€™s work office, or at the public library)_x000a__x000a_4)Practice thinking about the test as it gets closer (Last time we had tried not thinking about it at all when not practicing. It might help to use some visualization to practice thinking about the test before it arrives, just like athletes do before a big game)._x000a__x000a_*A 5th idea is to increase the number of tutoring sessions per week leading up to the exam. At Rev Prep, we recommend 3, 60-minute sessions per week when the goal is to increase the overall score. I know that Sydney did a lot of practicing already and took a class, but it just might not have been enough. _x000a__x000a_*Regarding the ACT versus the SAT, I donâ€™t think that Sydney would be confused because we teach the same question-specific strategies. However, there are important differences to consider:_x000a__x000a_â€¢The SAT is more logic-drive, while the ACT is more straight-forward._x000a_â€¢The ACT has more geometry and trigonometry but allows a calculator for the entire math session._x000a_â€¢The ACT has longer reading passages, so annotating is key for answering these._x000a_â€¢The ACT includes a Science and Essay section, so if you are strong in these areas this might be a better option._x000a__x000a_To help you decide which option to go with, I recommend taking an ACT practice test to see what it feels like and what score you are starting with._x000a__x000a_Regarding tutoring, if you move forward with either the ACT or the SAT, I recommend that we increase to 3 (ideally) or at least 2, 60-minute sessions, per week between now and taking the exam. This will give us plenty of time to build the content knowledge outlined above, practice visualization, review practice tests in more detail, and continue practicing strategies. _x000a__x000a_If youâ€™d like to connect via zoom call to discuss in more detail, here are some dates when Iâ€™m available:_x000a__x000a_Monday, 4/13 at 4pm cst_x000a_Tuesday, 4/14 at 12pm cst_x000a_Thursday, 4/16 at 1pm cst_x000a__x000a_Please let me know if you have any questions."/>
    <n v="4"/>
  </r>
  <r>
    <n v="11021497"/>
    <d v="2026-04-11T00:00:00"/>
    <x v="158"/>
    <s v="Team Cross"/>
    <n v="96115"/>
    <s v="Brady McInerney"/>
    <s v="Dear Justine, _x000a__x000a_Itâ€™s been a pleasure working with you and Brady over the past couple of months. As we prepare for Bradyâ€™s upcoming official test, I wanted to share an overview of what weâ€™ve covered so far and what to expect moving forward._x000a__x000a_Brady and I have reviewed how to apply the iCARE strategy to Central Idea and Details, Words in Context, and Inference questions on the Reading and Writing section. We have also covered key punctuation rules, including commas, semicolons, colons, and apostrophes._x000a__x000a_On the math side, weâ€™ve focused on Desmos strategies, quadratics, and rewriting expressions. Bradyâ€™s growth in math is especially clear from his most recent practice exam, where his score increased by 90 points and he advanced to the more challenging second module. He has mentioned that the Desmos strategies have been particularly helpful, which is great to hear._x000a__x000a_While a specific score can isn't guaranteed, Brady has been very diligent in working toward his goal. I especially want to highlight his consistent effort in class. He approaches each question thoughtfully and applies the strategies we focus on, such as iCARE, MAPS, and process of elimination, with care and attention. He also incorporates feedback quickly, which has been a key factor in his progress._x000a__x000a_As test day approaches, it is important to consider the impact of testing conditions on performance. Ensuring consistent, high-quality sleep throughout the week leading up to the exam is crucial, as rest the night before alone is not sufficient._x000a__x000a_I look forward to continuing to work with Brady after the test so we can build on this progress and further improve his SAT performance. I recommend scheduling sessions out in advance, ideally twice per week, to maintain momentum and support his goals. In upcoming sessions, we will continue strengthening grammar consistency, reviewing algebra and geometry topics, and practicing reading comprehension strategies._x000a__x000a_Please feel free to reach out if you have any questions or would like to make any adjustments to our plan. I would also be happy to schedule a time to speak by phone if that would be helpful. I look forward to continuing to support Brady in his academic journey._x000a__x000a_Best, _x000a_Amy K._x000a_amy.kim@revolutionprep.com_x000a_+15624647839"/>
    <n v="3"/>
  </r>
  <r>
    <n v="11021520"/>
    <d v="2026-04-11T00:00:00"/>
    <x v="146"/>
    <s v="Team De Groot"/>
    <n v="99784"/>
    <s v="Leela Goel"/>
    <s v="Dear Arun,_x000a__x000a_I hope you are having a great spring. Itâ€™s been great working with you and Leela over the past couple of months. I wanted to touch base to share some of the progress weâ€™ve made so far and share my thoughts on the plan moving forward._x000a__x000a_I have seen significant improvements in Leela's introduction to executive functioning. They have shown consistent progress in learning various techniques and skills relating to organization, retention, self-regulation, motivation, and self-efficacy._x000a__x000a__x000a_Our current short-term goals for Leela include continuing through the Executive Functioning course. The overall goal remains to master executive functioning skills and practices. Based on Leela's progress, I recommend we continue meeting once a week for an hour-long tutoring session._x000a__x000a_Please let me know if you have any questions or if there are any adjustments you would like to make to our plan. Iâ€™m happy to schedule a time to talk by phone if that would be helpful. I look forward to supporting Leela in their continued academic journey._x000a__x000a_Best regards,_x000a__x000a_Ries S._x000a_ries.scerbin@revolutionprep.com_x000a_+15084397560"/>
    <n v="3"/>
  </r>
  <r>
    <n v="11021531"/>
    <d v="2026-04-11T00:00:00"/>
    <x v="117"/>
    <s v="Team Haase-Alvey"/>
    <n v="78781"/>
    <s v="Jayden Wang"/>
    <s v="Hi Jayden and Xiaoyang,_x000a__x000a_This is just a reminder that I have Jayden scheduled for tutoring on the 18th. I look forward to working with him then!_x000a__x000a_Best,_x000a__x000a_Kristen F._x000a_kristen.fox@revolutionprep.com_x000a_+18636516566"/>
    <n v="1"/>
  </r>
  <r>
    <n v="11021568"/>
    <d v="2026-04-11T00:00:00"/>
    <x v="159"/>
    <s v="Team Cross"/>
    <n v="92381"/>
    <s v="Sohum Shah"/>
    <s v="Dear Pooja,_x000a__x000a_I hope you are having a great spring. Itâ€™s been great working with you and Sohum over the past couple of months. I wanted to reach out with a quick overview of the program so far and where itâ€™s headed._x000a__x000a_I have seen significant improvements in Sohum's approach to the harder context-dependent passages on the SAT English section. He has shown consistent progress in tackling transitions and words in context, as evident in his rock-solid grasp of foundational content and English conventions._x000a__x000a_Leading up to his May exam, I recommend we continue with our meetings. We will use this class each week to focus entirely on the English section, maximizing his efficiency and accuracy on the most difficult reading questions._x000a__x000a_Our current short-term goals for Sohum include mastering transitions, words in context, and main idea questions. The overall goal remains getting his reading score in-line with his excellent math scores in the mid-high 700s range to reach that top percentile. Based on Sohum's progress, I recommend maintaining our current once-weekly frequency. This plan will best set them up for success and give us the needed time to focus on the advanced reading strategies required for complex, context-dependent passages._x000a__x000a_Please let me know if you have any questions or if there are any adjustments you would like to make to our plan. Iâ€™m happy to schedule a time to talk by phone if that would be helpful. I look forward to supporting Sohum in his continued academic journey._x000a__x000a_Best regards,_x000a_Andrew Gehlot"/>
    <n v="2"/>
  </r>
  <r>
    <n v="11021570"/>
    <d v="2026-04-11T00:00:00"/>
    <x v="159"/>
    <s v="Team Cross"/>
    <n v="65346"/>
    <s v="Rebecca Tuch Bussey"/>
    <s v="Dear Raquel,_x000a__x000a_I hope you are having a great spring. Itâ€™s been great working with you and Rebecca over the past couple of months. I wanted to reach out with a quick overview of the program so far and where itâ€™s headed._x000a__x000a_Rebecca's has begun to categorize her content gaps and utilize proper command terms. She has shown progress in applying more ecological terminology, as evident in their growing mastery of the biogeochemical cycles and related mathematical formulas. I've sent over a website she can use to review terms per unit._x000a__x000a_To best prepare for her upcoming May IB ESS SL exam, I recommend we continue meeting twice weekly until test day. We will use this time to ensure she is fully prepared for both the content side of the exam and the specific question-answering strategies required to score highly._x000a__x000a_Our current short-term goals for Rebecca include completing a full practice exam within the next two weeks to gauge our timing and addressing her known areas of weakness. The overall goal remains securing above a 4 on the IB exam. Based on Rebecca's progress, I recommend maintaining our twice-weekly frequency. This plan will best set her up for success and give us the needed time to focus on specific ecological concepts and responses required for each question type._x000a__x000a_Please let me know if you have any questions or if there are any adjustments you would like to make to our plan. Iâ€™m happy to schedule a time to talk by phone if that would be helpful. I look forward to supporting Rebecca in her continued academic journey._x000a__x000a_Best regards,_x000a__x000a_Andrew Gehlot"/>
    <n v="3"/>
  </r>
  <r>
    <n v="11021573"/>
    <d v="2026-04-11T00:00:00"/>
    <x v="159"/>
    <s v="Team Cross"/>
    <n v="97689"/>
    <s v="Emily Huynh"/>
    <s v="Dear Minh,_x000a__x000a_I hope you are having a great spring. Itâ€™s been great working with you and Emily over the past couple of months. I wanted to reach out with a quick overview of the program so far and where itâ€™s headed._x000a__x000a_I have seen significant improvements in Emily's test-taking flexibility as we shift gears from the SAT to the ACT. She has shown consistent progress in applying her AP Bio test taking skills to the science section, which was her strong suit. She also preferred the lengthy passages that the ACT provides in English and Reading._x000a__x000a_Leading up to her test, I recommend we meet twice weekly until the June exam. We will use these classes to heavily focus on the math section, addressing both tight time constraints and math concepts that are exclusive to the ACT._x000a__x000a_Our current short-term goals for Emily include tackling late-stage math difficulty and making a final determination between the paper versus digital exam format. The overall goal remains pushing her overall score into the mid-30s. Based on Emily's progress, I recommend maintaining a twice-weekly pace. This plan will best set her up for success and give us the needed time to focus on closing specific math content gaps so her math score can rise in line with her 33-36 range in the other sections._x000a__x000a_Please let me know if you have any questions or if there are any adjustments you would like to make to our plan. I look forward to supporting Emily in their continued academic journey._x000a__x000a_Best regards,_x000a__x000a_Andrew Gehlot"/>
    <n v="3"/>
  </r>
  <r>
    <n v="11021575"/>
    <d v="2026-04-11T00:00:00"/>
    <x v="159"/>
    <s v="Team Cross"/>
    <n v="92925"/>
    <s v="Leland Mood"/>
    <s v="Dear Mikki,_x000a__x000a_I hope you are having a great spring. Itâ€™s been great working with you and Leland over the past couple of months. I wanted to reach out with a quick overview of the program so far and where itâ€™s headed._x000a__x000a_I have seen significant improvements in Leland's ability to process new math content when we break it down step-by-step. He has shown consistent progress in retaining new material, as evident in his successful utilization of the whiteboard notes we create during our sessions._x000a__x000a_To keep this momentum going, I recommend we continue to meet at least once a week for general academics and increasing this to twice a week whenever there is a particular exam upcoming to ensure he is fully prepared._x000a__x000a_Our current short-term goals for Leland include maintaining consistent study habits and thoroughly reviewing current notes. The overall goal remains finishing the school year strong and maintaining an average no lower than a B. We want to finish his semester strong._x000a__x000a_Please let me know if you have any questions or if there are any adjustments you would like to make to our plan. Iâ€™m happy to schedule a time to talk by phone if that would be helpful. I look forward to supporting Leland in his continued academic journey._x000a__x000a_Best regards,_x000a__x000a_Andrew Gehlot"/>
    <n v="3"/>
  </r>
  <r>
    <n v="11021577"/>
    <d v="2026-04-11T00:00:00"/>
    <x v="159"/>
    <s v="Team Cross"/>
    <n v="95696"/>
    <s v="Nate O'Brien"/>
    <s v="Dear Lisa Adelle,_x000a__x000a_I hope you are having a great spring. Itâ€™s been great working with you and Nate over the past couple of months. I wanted to reach out with a quick overview of the program so far and where itâ€™s headed._x000a__x000a_I have seen significant improvements in Nate's SAT testing strategies and overall academic momentum. He has shown consistent progress in applying core concepts, as evident in their practice PSAT score jumping up to a 1250 and his English grade nearly reaching a B -- the one challenge course he has right now._x000a__x000a_With his official exam coming up in May, I recommend we maintain our current session frequency to ensure he doesn't lose familiarity with the content between meetings. We will use this time to review practice work thoroughly so that concepts become deeply engrained rather than quickly forgotten. Of note, he tends to forget content if there are too big of gaps between his review, so I want him to pace out his SAT work over the course of the week._x000a__x000a_Our current short-term goals for Nate include completing one full practice exam on the Bluebook app with enough time allocated for a thorough error log within the next two weeks. The overall goal remains putting him at a B or above in every academic subject and maximizing his May SAT score. Based on Nate's progress, I recommend we stick to our current plan through May, and then shoot for twice-weekly meetings over the summer if he wants to take advantage of that time. This plan will best set them up for success and give us the needed time to focus on retention and consistent practice habits._x000a__x000a_Please let me know if you have any questions or if there are any adjustments you would like to make to our plan. I look forward to supporting Nate in his continued academic journey._x000a__x000a_Best regards,_x000a__x000a_Andrew Gehlot"/>
    <n v="3"/>
  </r>
  <r>
    <n v="11021586"/>
    <d v="2026-04-11T00:00:00"/>
    <x v="159"/>
    <s v="Team Cross"/>
    <n v="88019"/>
    <s v="Jacob Palestrant"/>
    <s v="Dear Daniel,_x000a__x000a_I hope you are having a great spring. Itâ€™s been great working with you and Jacob over the past couple of months. I wanted to reach out with a quick overview of the program so far and where itâ€™s headed._x000a__x000a_Jacob's test-taking strategy has pushed him higher, and I was happy to see him get to 1300, particularly in nailing the standard english conventions and algebra that we had been working on. I know he aims to push higher, but we are seeing upward momentum._x000a__x000a_To support his goal of aiming even higher, I recommend we maintain a steady cadence of twice-weekly sessions. I have scheduled these for Mondays and Thursdays at times as similar as possible to his previous schedule; please have him check his dashboard soon in case we need to make adjustments._x000a__x000a_Our current short-term goals for Jacob include improving consistency with homework completion between our meetings and focusing on the harder problem-solving/data-analysis and main idea questions. The overall goal is to break the 90th percentile. _x000a__x000a_Please let me know if you have any questions or if there are any adjustments you would like to make to our plan. Iâ€™m happy to schedule a time to talk by phone if that would be helpful. I look forward to supporting Jacob in his continued academic journey._x000a__x000a_Best regards,_x000a__x000a_Andrew Gehlot"/>
    <n v="2"/>
  </r>
  <r>
    <n v="11021587"/>
    <d v="2026-04-11T00:00:00"/>
    <x v="119"/>
    <s v="Team De Groot"/>
    <n v="97478"/>
    <s v="Neala McNiece"/>
    <s v="Hello Gail and Neala,_x000a__x000a_I'm writing just with a brief update on tutoring with Neala._x000a__x000a_I've had a lot of fun working on pre-calculus with Neala! I think she has a very strong grasp on the material, and often does a great job explaining to me the particular ways she has learned to tackle problems. _x000a__x000a_My recommendation for the rest of the school year is just that we meet every other week, unless any new material comes up that Neala feels she needs additional help on._x000a__x000a_Just as a heads-up, I am expecting a baby at the beginning of May and expect to go on paternity leave from then until June. If I happen to be on leave while Neala needs tutoring, Revolution prep has many other excellent tutors who can step in!_x000a__x000a_Also, if Neala is taking calculus in the fall and wants any tutoring, I'd love to work more with her! Just let me know if that's the case._x000a__x000a_As always, feel free to reach out by email. I'm also available via zoom or phone call, if you prefer!_x000a__x000a_All the best,_x000a__x000a_Daniel O._x000a_daniel.olson@revolutionprep.com_x000a_+18152622416"/>
    <n v="3"/>
  </r>
  <r>
    <n v="11021589"/>
    <d v="2026-04-11T00:00:00"/>
    <x v="159"/>
    <s v="Team Cross"/>
    <n v="82672"/>
    <s v="Enzo Renda"/>
    <s v="Dear Raquel,_x000a__x000a_I hope you are having a great spring. Itâ€™s been great working with you and Enzo over the past couple of months. I wanted to reach out with a quick overview._x000a__x000a_I have seen significant improvements in Enzo's fundamental math comprehension. He has shown consistent progress in mastering new concepts, as evident in their steadily improving performance in mathâ€”definitely his hardest subjectâ€”alongside holding A's in his other classes._x000a__x000a_Since Enzo is achieving his foundational goals, I recommend we continue with our scheduled twice-weekly sessions through June. We will use these classes to drill down on his arithmetic, helping him recognize and pause before making small errors, which will also lay excellent groundwork for his future test prep._x000a__x000a_Our current short-term goals for Enzo include noting down specific recurring arithmetic mistakes so he can proactively correct them on exams. The overall goal remains inching his math grade up to get it in line with his other classes. Based on Enzo's progress, I recommend keeping our twice-weekly frequency through the end of the school year. This plan will best set him up for success and give us the needed time to focus on his current academic math, seamlessly switching gears to SAT-specific content._x000a__x000a_Please let me know if you have any questions or if there are any adjustments you would like to make to our plan. Iâ€™m happy to schedule a time to talk by phone if that would be helpful. I look forward to supporting Enzo in his continued academic journey._x000a__x000a_Best regards,_x000a__x000a_Andrew Gehlot"/>
    <n v="3"/>
  </r>
  <r>
    <n v="11021597"/>
    <d v="2026-04-11T00:00:00"/>
    <x v="159"/>
    <s v="Team Cross"/>
    <n v="59282"/>
    <s v="Nikolas Alvares de Azevedo"/>
    <s v="Dear Celso,_x000a__x000a_I hope you are having a great spring. Itâ€™s been great working with you and Nikolas. I wanted to reach out with a quick overview of the program so far and where itâ€™s headed._x000a__x000a_I have seen improvements in Nikolas's ability to interpret and process fast-paced college economics material. He has shown progress in understanding with improved comprehension when we slow the lecture material down and thoroughly utilize the chapter resources I've provided - the course lectures move too fast for him to consistently note take and interpret, so that gives us time to do so together._x000a__x000a_To ensure he finishes the semester strong, I recommend we continue meeting once a week, increasing to twice weekly directly leading up to his final exam. We will use this time to bridge the gap left by the fast-moving lecture format and incomplete slides._x000a__x000a_Our current short-term goals for Nikolas include successfully navigating the remaining chapters using our supplemental resources. The overall goal remains doing well enough to confidently make it through the course and pass the final. Based on Nikolas's progress, I recommend maintaining our weekly pace and  ramping up to twice weekly in the two weeks before finals. _x000a__x000a_Please let me know if you have any questions or if there are any adjustments you would like to make to our plan. Iâ€™m happy to schedule a time to talk by phone if that would be helpful. I look forward to supporting Nikolas in his continued academic journey._x000a__x000a_Best regards,_x000a__x000a_Andrew Gehlot"/>
    <n v="3"/>
  </r>
  <r>
    <n v="11021601"/>
    <d v="2026-04-11T00:00:00"/>
    <x v="159"/>
    <s v="Team Cross"/>
    <n v="84007"/>
    <s v="Gabriel Alvares de Azevedo"/>
    <s v="Dear Celso,_x000a__x000a_I hope you are having a great spring. Itâ€™s been great working with you and Gabriel again. I wanted to reach out with a quick overview of the program so far and where itâ€™s headed._x000a__x000a_I have seen significant improvements in Gabriel's awareness of his problem-solving habits on the SAT. We've tackled down some of the causes of math inconsistencies - where he's become over-reliant on Desmos! We are now shifting gears to focus on less Desmos-able problem types so that he's able to solve them without needing to go to the calculator, and he is showing improvement in using more formula and arithmetic knowledge there (in combination with Desmos)._x000a__x000a_As we approach his test date, I recommend we meet at least twice weekly before his exam. We will use these sessions to heavily focus on the specific subset of problems that are near-impossible to solve using Desmos, building up his standalone mathematical toolkit._x000a__x000a_Our current short-term goals for Gabriel include completing a full practice exam in the next two weeks. The overall goal remains improving his SAT math score to near-perfect. Based on Gabriel's progress, I recommend a twice-weekly velocity. We will continue to focus on tricky geometry, trigonometry, data interpretation, constants-based algebra, and lengthy word problems._x000a__x000a_Please let me know if you have any questions or if there are any adjustments you would like to make to our plan. Iâ€™m happy to schedule a time to talk by phone if that would be helpful. I look forward to supporting Gabriel in his continued academic journey._x000a__x000a_Best regards,_x000a__x000a_Andrew Gehlot"/>
    <n v="3"/>
  </r>
  <r>
    <n v="11021611"/>
    <d v="2026-04-11T00:00:00"/>
    <x v="159"/>
    <s v="Team Cross"/>
    <n v="87570"/>
    <s v="Sophia Slade"/>
    <s v="Dear Dr. Misha Harding,_x000a__x000a_I hope you are having a great spring. Itâ€™s been great working with you and Sophia over the past couple of months. I wanted to reach out with a quick overview of the program so far and where itâ€™s headed._x000a__x000a_I have seen significant improvements in Sophia's ability to interpret functions and confidently apply formulas. She has shown progress in adapting to new material, as she finished far stronger in Segment 1 and a is starting off Segment 2 with a solid 25/30 start on her first assessment._x000a__x000a_To maintain this pace, I recommend we extend our current 30-minute meetings to an hour or more. While we initially wanted to use this as homework review, I've found that she needs to use the time to be explained the material at her pace, so we would use this time to go over the subject lessons together, ensuring she fully comprehends the content, since I believe that's what's giving her more strength in Segment 2._x000a__x000a_Our current short-term goals for Sophia include maintaining our current pace to get through the 3 chapters of Segment 2. It's shorter, so the goal remains successfully completing the course before the school year ends. Our plan is to  continue to focus on direct lesson comprehension and avoiding any of the recurring multiple-choice arithmetic traps she encountered in Segment 1, where she could get several questions wrong due to the same minor error._x000a__x000a_Please let me know if you have any questions or if there are any adjustments you would like to make to our plan. Iâ€™m happy to schedule a time to talk by phone if that would be helpful. I look forward to supporting Sophia in her continued academic journey._x000a__x000a_Best regards,_x000a_Andrew Gehlot"/>
    <n v="3"/>
  </r>
  <r>
    <n v="11021615"/>
    <d v="2026-04-11T00:00:00"/>
    <x v="6"/>
    <s v="Team St. Marie"/>
    <n v="98789"/>
    <s v="Sabrina Kaloudis"/>
    <s v="Dear Mr. and Mrs. Kaloudis,_x000a__x000a_I hope you are having a great week. It's been great working with you and Sabrina over the past couple of months. I wanted to touch base to share some of the progress we've made so far and share my thoughts on the plan moving forward._x000a__x000a_Recently we've worked on Algebra 2 topics for the ACT. In our most recent classes we worked on quadratic equations, solving them and solving word problems using them. Next we will work on exponential equations and Data analysis. Afterwards, we will circle back to English topics like grammar and reading comprehension._x000a__x000a_Sabrina has tutoring hours scheduled up to May 6th. I recommend adding 12 - 24 hours of tutoring if she wants to continue tutoring during the summer to work on Precalculus and Calculus prep. This way s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Sabrina in her continued academic journey._x000a__x000a_Best regards,_x000a_Jon C._x000a_jon.cathapermal@revolutionprep.com_x000a_+17049758359"/>
    <n v="5"/>
  </r>
  <r>
    <n v="11021628"/>
    <d v="2026-04-11T00:00:00"/>
    <x v="86"/>
    <s v="Team De Groot"/>
    <n v="99467"/>
    <s v="Otavio Silva"/>
    <s v="Hi Team Otavio!_x000a__x000a_I hope you are having a great spring so far! Itâ€™s been great working with you and Otavio over the past couple of weeks. I wanted to reach out to touch base with you on Otavioâ€™s progress, as well as a plan moving forward._x000a_I looked over the report you sent me and had a conversation with Otavio about some of our goals as we approach the end of the school year. He told me that the 26 on his midterm was the test he took in December, and that he has not received his most recent math test score back yet. We are going to reevaluate next week after he gets his score to see what areas he still needs to improve in. _x000a__x000a_As you know, we have increased our velocity, and we are now meeting once a week for math and once a week for SAT. He is lacking some foundational algebra 1 skills that make it challenging for him to perform well in algebra 2, so we are focusing on strengthening his ability to solve equations and identify problems, along with adding in the new material from school. Many of these things are impacting his SAT score as well. He tends to guess and check values rather than algebraically solving the equations, leading to frustration and time-consuming processes. Moving forward, I recommend that we continue to split our time between SAT and math, as we focus on solving simple equations and increasing his understanding of the topics that will be tested on his final math exam. _x000a__x000a_Please let me know if you have any questions or if there are any adjustments you would like to make to our plan. Iâ€™m happy to schedule a time to talk by phone if that would be helpful. I look forward to supporting Otavio in his continued academic journey._x000a__x000a_Best regards,_x000a_Jessica P._x000a_jessica.peterson@revolutionprep.com_x000a_+17208831978"/>
    <n v="2"/>
  </r>
  <r>
    <n v="11021710"/>
    <d v="2026-04-11T00:00:00"/>
    <x v="71"/>
    <s v="Team De Groot"/>
    <n v="90061"/>
    <s v="Julian Wolberg"/>
    <s v="Thanks for re-contacting me and texting back-and-forth._x000a__x000a_As per your request, I put a session down for next Sunday afternoon (5:30 PM). _x000a__x000a_As per our conversation, Julian would like to score more points on the official test. Based on historical data, he did quite well on Revolution Prep Exams 1450+ average; however, the College Board has already increased its difficulty since October 2025. The current set of Blue Book Exams are a better measure of the Official Test rigor._x000a__x000a_Thus, I recommended that Julian take a FULL TIMED BLUEBOOK EXAM (5, 6, 7, or 8). These specific exams appear to be up to the challenge of official exams--both in Advanced Reading and Advanced Math question types. _x000a__x000a_At our next session, Julian and I can discuss his most recent Blue Book Exam results and craft a rigorous but manageable study plan._x000a__x000a_Will his current 3.33 hours of sessions be enough? This is a question that will be easier to answer after he takes the new Timed Exam and sit to discuss the results. _x000a__x000a_I look forward to that next session. _x000a__x000a_Kind regards,_x000a__x000a_Chris P._x000a_chris.prouty@revolutionprep.com_x000a_+13108710081"/>
    <n v="1"/>
  </r>
  <r>
    <n v="11021713"/>
    <d v="2026-04-11T00:00:00"/>
    <x v="117"/>
    <s v="Team Haase-Alvey"/>
    <n v="81670"/>
    <s v="Rishi Prabhakar"/>
    <s v="Hi Shruti,_x000a__x000a_I hope youâ€™re enjoying the extra daylight! It has been great working with Rishi over these past several months, and I wanted to share an update on his progress and our path forward. In our time together, we have covered a wide range of writing skills, beginning with foundational grammar work on No Red Ink where Rishi demonstrated strong comprehension of sentence structure, including distinguishing complete and incomplete thoughts and correctly applying semicolons and colons. From there, we shifted to analytical writing, reading Roald Dahl's &quot;Lamb to the Slaughter,&quot; where Rishi showed sharp critical thinking by identifying the story's central irony and themes, and then moved into an extended Smarter Balanced narrative writing task about a personal robot. Across multiple sessions, Rishi planned, drafted, revised, and finalized that narrative, showing real strengths in creative thinking, self-awareness as a writer (including recognizing when to pivot plot points and self-correcting verb tense errors), and the ability to integrate researched facts seamlessly into his storytelling. More recently, we have focused on persuasive essay structure, including writing body paragraphs with topic sentences, evidence, reasoning, and counterclaims, as well as analyzing rubric feedback on an essay about &quot;The Hobbit&quot; to deepen his thematic analysis._x000a__x000a_Rishi has shown progress in his ability to articulate ideas verbally and to plan his writing logically around clear structures like plot mountains or thesis-driven paragraphs. However, he needs to build a willingness to revise, a metacognitive awareness of his own writing strengths and areas for growth, and the ability to integrate evidence. His primary areas for continued improvement remains the depth, detail, clarity, and relevance of his written analysis. While Rishi can readily identify themes, irony, or character motivations in discussion, translating those insights into fully developed written paragraphs with rich sensory details, thorough reasoning that ties evidence back to claims, and consistent mechanical precision is where he will benefit from ongoing focus. He is capable of moving beyond summary into genuine analysis, and our work together will continue to build his skill in writing with greater specificity, imagery, and explanatory depth._x000a__x000a_Our short-term goals include completing a full persuasive essay with well-developed body paragraphs and a strong counterclaim, as well as continuing to refine his revision process by adding descriptive language and checking for grammar and punctuation accuracy. The overall goal remains building Rishi's confidence and skill as a writer so that he is well prepared for the Smarter Balanced assessments later this spring and for the writing demands of high school and beyond. Based on his progress and the fact that depth of analysis develops most effectively through consistent, focused practice, I strongly recommend that Rishi continue booking tutoring sessions twice per week. This frequency allows us to maintain momentum, reinforce skills from session to session, and give him ample time to draft, receive feedback, and reviseâ€”all of which are essential for moving his writing from good to great. If you would like to adjust his schedule or add additional sessions, please let me know. I look forward to continuing to support Rishi as his writing continues to grow stronger and more nuanced._x000a__x000a_Best regards,_x000a__x000a_Kristen F._x000a_kristen.fox@revolutionprep.com_x000a_+18636516566"/>
    <n v="3"/>
  </r>
  <r>
    <n v="11021736"/>
    <d v="2026-04-11T00:00:00"/>
    <x v="119"/>
    <s v="Team De Groot"/>
    <n v="90078"/>
    <s v="Kenna Baldwin"/>
    <s v="Hi Ryan and Kenna,_x000a__x000a_I'm writing just with a brief update on Kenna's tutoring. _x000a__x000a_It's been great working with Kenna on economics this year! I've seen her progress quite a bit, and I look forward to working with her every week!_x000a__x000a_With the AP tests coming up, my recommendation going forward is for Kenna and I to meet once or twice a week leading up to the test. This would give us enough sessions to fully work through practice AP tests in both micro and macro. _x000a__x000a_Also, just as a heads-up, I'm expecting a baby in early May, and will be on paternity leave until June. I don't think this should impact any of Kenna's tutoring, but babies can always come early! In case that happens, Revolution Prep has many other excellent tutors who can step in!_x000a__x000a_I'm always available via email, or by phone call or zoom, if you prefer!_x000a__x000a_All the best,_x000a__x000a_Daniel O._x000a_daniel.olson@revolutionprep.com_x000a_+18152622416"/>
    <n v="3"/>
  </r>
  <r>
    <n v="11021738"/>
    <d v="2026-04-11T00:00:00"/>
    <x v="71"/>
    <s v="Team De Groot"/>
    <n v="101526"/>
    <s v="Ryan Lacey"/>
    <s v="Thanks for discussing Ryan's busy baseball schedule conflicts with me._x000a__x000a_Prioritizing a healthy balance of student athleticism is a challenge, but Ryan is up to it. _x000a__x000a_Based on his March practice exam result (980), I'd like to recommend that we increase his weekly velocity to two sessions each week. With diligence and memorization of best strategies, Ryan can pull his grade up to 1200+, earning him more credit with Admissions Staff. I realize this added session may be a challenge, but I believe the extra sessions will stimulate his scoring._x000a__x000a_In our previous lessons, we have discussed self advocating with teachers like Pre-calc and Physics for extra help, during assigned office hours--when possible. Making a daily or weekly habit of darkening these instructors door will benefit Ryan in numerous ways, and it is an excellent young adult skill to make friends with instructors. It's a vital skill in college for internships, research, and future job opportunities. _x000a__x000a_I will continue to recommend that Ryan meet with any and all of his challenging course instructors frequently to clarify classroom assignments, projects and upcoming exams. Going forward, we will meet at 8PM to better accommodate the busy baseball season._x000a__x000a_As for Test Prep, practice makes perfect, and I'm going to recommend a daily skill drill regimen for Ryan to work into his daily homework responsibilities--an SAT Homework Spreadsheet of Frequently Missed Question Types. Stay tuned for this useful tool in our next session on Tuesday Evening at 8PM._x000a__x000a_Please let me know if you have any questions or requests._x000a__x000a_Chris P._x000a_chris.prouty@revolutionprep.com_x000a_+13108710081"/>
    <n v="3"/>
  </r>
  <r>
    <n v="11021742"/>
    <d v="2026-04-11T00:00:00"/>
    <x v="78"/>
    <s v="Team Plamondon"/>
    <n v="87574"/>
    <s v="Blaire Massey"/>
    <s v="Hi Blaire and Tiffany,_x000a__x000a_I hope youâ€™re having a great spring! Itâ€™s been great working with Blaire over the past several weeks. I hope Blaire felt good in her test this morning! I wanted to give you a brief update on the progress Iâ€™ve been seeing from Blaire, a note about what weâ€™re expecting from this test, and my thoughts on the plan moving forward. _x000a__x000a_I have seen significant improvements in Blaireâ€™s punctuation in context - she hasnâ€™t missed a punctuation question in the last three homework. She has also done a great job with the Math questions Iâ€™ve been throwing her way, going from 20/35 to 29/35 correct. _x000a__x000a_For this exam, our goal is for Blaire to be more comfortable with the new format, and to particularly see an improvement in her English and Math sections. With all the work she has put in, I am optamistic in our ability to hit this goal, but I am going to be very interested to hear about Blaireâ€™s experience, particularly because the test environment can make such a big difference in scores._x000a__x000a_We need to raise Blaireâ€™s section scores by 19 points spread across all 4 sections to qualify for the high level of bright futures that we are aiming for. While I expect that we will make progress toward this over all goal on this exam, I do expect that we will need a couple more to make the full 19 point improvement. I am looking forward to continuing to work with Blaire after the test so that we can work towards further improvements on the ACT. Leading into the next exam, I recommend that we target meeting three times a week, for 60 minutes, giving us a chance to focus on developing Claireâ€™s skills with the harder half of the math section, continuing our work with student as editor questions, and working on avoiding little mistakes in the science section. _x000a__x000a_Please let me know if you have any questions or if there are any adjustments you would like to make to our plan. Iâ€™m also able to schedule a time to talk by phone if that would be helpful. I am excited to support Blaire in her continued academic journey._x000a__x000a_Gale H._x000a_abigail.hermes@revolutionprep.com_x000a_+12169249507"/>
    <n v="4"/>
  </r>
  <r>
    <n v="11021749"/>
    <d v="2026-04-11T00:00:00"/>
    <x v="119"/>
    <s v="Team De Groot"/>
    <n v="96732"/>
    <s v="Shaun Kae Relorcaza"/>
    <s v="Hi Frances and Shaun,_x000a__x000a_I'm writing just with a brief update on Shaun's tutoring._x000a__x000a_Shaun and I have recently begun reviewing AP Macroeconomics from the beginning in preparation for the AP test. Things have started well, though there's definitely some work left to be done!_x000a__x000a_I think if Shaun and I met at least twice a week leading up to the AP test, we'd be in a decent position to have her score well. This would give us time to go through complete AP Macro practice tests together. _x000a__x000a_Also, just as a heads-up, I am expecting a baby in early May, and plan on taking the rest of May off on paternity leave. This shouldn't affect our plans prior to the AP test, but I wouldn't be able to do any tutoring later in May as a result. If Shaun needs more tutoring then, Revolution Prep has many other excellent tutors, as you know!_x000a__x000a_As always, I'm available via email, or phone call/zoom if you prefer._x000a__x000a_All the best,_x000a__x000a_Daniel O._x000a_daniel.olson@revolutionprep.com_x000a_+18152622416"/>
    <n v="3"/>
  </r>
  <r>
    <n v="11021753"/>
    <d v="2026-04-11T00:00:00"/>
    <x v="71"/>
    <s v="Team De Groot"/>
    <n v="99748"/>
    <s v="Adom Lokko"/>
    <s v="Team Adom!_x000a__x000a_It's clear that Adom has studied and taken on the rigor of daily skill building via homework drills and practice exams. I assigned Bluebook #11 as a FULL TIMED PRACTICE EXAM this past week, so hopefully Adom found time to take it. We will discuss the results in our next session._x000a__x000a_Adom started with a 1260 in January, but his diligence has helped him claw his way up to 1390s on a consistent basis... breaking that 1400 ice wall is a true challenge on official tests. _x000a__x000a_Our weekly single session is working for Adom. He completes his homework on time and reviews his exam reports. Going forward, I'd like him to spend 10 minutes re-reading all of his SWAG Journal &quot;Hacks&quot; (aka Exam Tips/Best Practices). He needs to commit to memory these strategies, so he can deploy them under time stress on the official test. _x000a__x000a_We discussed that taking Bluebook #11 is the best measure of how well a student can perform on an official test, currently. I look forward to discussing the results of this practice exam in our next session._x000a__x000a_Please let me know if you have additional thoughts or requests._x000a__x000a_Kindest regards,_x000a__x000a_Chris P._x000a_chris.prouty@revolutionprep.com_x000a_+13108710081"/>
    <n v="2"/>
  </r>
  <r>
    <n v="11021754"/>
    <d v="2026-04-11T00:00:00"/>
    <x v="18"/>
    <s v="Team Plamondon"/>
    <n v="101907"/>
    <s v="Archibald Roosevelt"/>
    <s v="Dear Archie and Andrew,_x000a__x000a_I hope you are having a great week. Itâ€™s been great working with you and Archie over the past 6 weeks. I wanted to touch base to share some of the progress weâ€™ve made so far and share my thoughts on the plan moving forward._x000a__x000a_I have seen significant improvements in Archieâ€™s understanding of constants, grammar, measures of central tendency, and conservation of energy and momentum. This consistent improvement has been evident in his in-session work, as well as increased effort during both sessions and homework. While it did still take a few sessions for Archie to take his practice exam, and his full focus was not on the test itself, his effort has drastically improved in the last few weeks._x000a__x000a_Our current goals for Archie include continuing to build consistency and accuracy across these topics while reinforcing testing strategies. The overall goal remains achieving a 1500. Based on Archieâ€™s progress, I recommend maintaining two sessions per week. Currently Archie has 12 hours remaining in their account, and we are scheduled through April 25, 2026. I highly recommend scheduling out the majority of their remaining hours as my schedule can get booked, and I would hate to have to find another time that works well for Archie. At this time, 9 hours remain unscheduled._x000a__x000a_Please let me know if you have any questions or if there are any adjustments you would like to make to our plan. Iâ€™m happy to schedule a time to talk by phone if that would be helpful. I look forward to supporting Archie in their continued academic journey._x000a__x000a_Thank you and stay safe,_x000a_Myles O._x000a_myles.oldroyd@revolutionprep.com_x000a_+15304434701"/>
    <n v="4"/>
  </r>
  <r>
    <n v="11021762"/>
    <d v="2026-04-11T00:00:00"/>
    <x v="79"/>
    <s v="Team Haase-Alvey"/>
    <n v="102897"/>
    <s v="Charlotte Huovie"/>
    <s v="Hello!_x000a__x000a_I hope you are having a great spring so far! Itâ€™s been wonderful working with you and Charlotte, and I wanted to share an update on her progress and outline our plan moving forward._x000a__x000a_Charlotte and I have been focusing primarily on ACT English and Math. She has made solid progress in English and Reading, with her scores increasing steadily. On her most recent practice test, her Math score dipped slightly, so weâ€™ve spent more time this month strengthening that section. She is showing clear improvement in key areas such as geometry, algebra, and setting up equations, which is great to see._x000a__x000a_We will continue building on this progress by focusing on word problems, proportional reasoning, number theory, logic questions, and overall pacing strategies for the test. Probability was a lower-scoring area on her last test, but over the past two weeks she has made noticeable improvement in setting these problems up and applying the correct rules. We will continue reinforcing this to build consistency and confidence._x000a__x000a_Charlotte currently has 16 unscheduled hours on her account. I recommend registering for upcoming ACT test dates. Most students benefit from taking the test 2â€“3 times to maximize superscoring opportunities. The next available test dates are in June and July. Scheduling her remaining hours soon will allow us to meet consistently (1â€“2 times per week) leading up to her exam and ensure she secures preferred times on my calendar._x000a__x000a_Please let me know if you have any questions or would like to discuss the plan further. I look forward to continuing to support Charlotte as she prepares for her upcoming ACT._x000a__x000a_Best,_x000a_Katherine C._x000a_katherine.clarke@revolutionprep.com_x000a_+17274184352"/>
    <n v="5"/>
  </r>
  <r>
    <n v="11021785"/>
    <d v="2026-04-11T00:00:00"/>
    <x v="71"/>
    <s v="Team De Groot"/>
    <n v="83731"/>
    <s v="Aiden Berger"/>
    <s v="Team Aiden,_x000a__x000a_I admire Aiden's willingness to sit and discuss his studies with me. I've noticed his organizational (executive functioning) improve. He's taking an active interest in his own personal excellence. _x000a__x000a_In the past, Aiden may have been reluctant to darken an instructors door and ask questions. Recently, Aiden has reached out and engaged with teachers to better understand his Physics or Pre-Calculus concepts. This self advocacy will be an important young adult skill._x000a__x000a_We have moved away from SAT skill drills, and we have re-focused our full court press on raising his high-school GPA. For test optional colleges the high school GPA is still the leading measure of a student's ability to thrive at the college level. _x000a__x000a_Going forward, Aiden and I will meet to work on various academics (History, English, Math) assignments and organize his studies to raise his grades. As we reach the last few sessions, I believe Aiden will be in a better position to find a meaningful Sports Management or Business related post-high school program. _x000a__x000a_I'm happy to discuss any of his future plans with you, if you would like._x000a__x000a_Kindest regards,_x000a__x000a_Chris P._x000a_chris.prouty@revolutionprep.com_x000a_+13108710081"/>
    <n v="2"/>
  </r>
  <r>
    <n v="11021795"/>
    <d v="2026-04-11T00:00:00"/>
    <x v="130"/>
    <s v="Team De Groot"/>
    <n v="91405"/>
    <s v="Preston Chen"/>
    <s v="Hi Preston and Zhisheng,_x000a__x000a_I just wanted to update you on how Preston is doing. We've been working very hard these past couple of weeks on his final unit on Fluids and Simple Harmonic Motion as we moved onto reviewing his older topics in preparation for his AP Exam. He has a pretty good understanding overall there are some earlier topics that we just need to brush up on like the Kinematics and Work/Energy as those tend to trick him up at first but he is able to do them after we review the topic. _x000a__x000a_My goals would be to continue to review and get him more confident in his earlier topics while also maintaining his confidence in his most recent ones. I think we have a good pace of meeting at least once a week for an hour each session to achieve these goals. I would recommend that he continues to do his review packet and the practice questions I give him in between our sessions to help his review and helps me guide him towards the units he needs the most help brushing up on._x000a__x000a_If you have any questions or concerns don't hesitate to reach out!_x000a__x000a_Best,_x000a__x000a_Eric C._x000a_eric.chang@revolutionprep.com_x000a_+18185308101"/>
    <n v="3"/>
  </r>
  <r>
    <n v="11021797"/>
    <d v="2026-04-11T00:00:00"/>
    <x v="72"/>
    <s v="Team St. Marie"/>
    <n v="102263"/>
    <s v="Sarayu Eadala"/>
    <s v="Dear Team Sarayu,_x000a__x000a_I hope you are having a great spring. Itâ€™s been great working with you and Sarayu over the past couple of months throughout our March and April sessions. I'm excited to reach out to celebrate Sarayuâ€™s amazing progress and the major milestone she achieved by taking her official MCAT test earlier today._x000a__x000a_Over the past few weeks, Sarayu has worked diligently and I have seen significant improvements in her test-taking strategies and content application. This consistent improvement was evident in her recent practice exam score increases: her CARS score increased by 2 points to a 127, her Behavioral Science score went up by an impressive 4 points, and her Biology/Biochemistry score remained incredibly strong at a 128. She consistently put in the hard work to tackle her weaker areas, prioritizing complex topics like Organic Chemistry reactions, reviewing physics formulas, and successfully implementing a flowchart method to better conceptualize complicated Biology/Biochemistry passages._x000a__x000a_During our final April session, we made sure she was fully prepared by reviewing test-day logistics, discussing how to manage test anxiety with breaks, and doing final review of her equation sheets and metabolism pathways. Now that she has officially taken the exam, she can finally take a well-deserved rest while she waits for her scores._x000a__x000a_I want to wish Sarayu the absolute best in her medical school application journey. If I can be of further assistance to Sarayu, please donâ€™t hesitate to reach out. I welcome any opportunity to continue working together in the future, whether she needs further test support or help with anything else that may come up._x000a__x000a_Best regards,_x000a_Bryant S._x000a_bryant.salinas@revolutionprep.com_x000a_+15624448241"/>
    <n v="1"/>
  </r>
  <r>
    <n v="11021802"/>
    <d v="2026-04-11T00:00:00"/>
    <x v="35"/>
    <s v="Team Haase-Alvey"/>
    <n v="95698"/>
    <s v="Nate Li"/>
    <s v="Dear Kristin,_x000a__x000a_As we recently completed six more hours of SAT Prep, I wanted to take a moment to share some updates about Nateâ€™s progress and outline our plans moving forward._x000a__x000a_Over the past couple months, I have seen great progress in Nateâ€™s application of SAT strategies and content knowledge. In particular, he has shown improvement with reading and writing topics like transitions, inferences, command of textual evidence, and words in context. Congratulations to Nate for scoring a 1460 on his official March SAT! _x000a__x000a_Our current short term goal for Nate is to take more Bluebook practice tests, to complete all SAT homework, and to continue to work on content knowledge and strategy application. We will work on reading and writing topics like command of quantitative evidence, central ideas and details, and sentence boundaries. We will study math topics like geometry, constants, percentages, polynomials, and Desmos skills. The overall goal remains preparing him so that he can reach his goal score of 1480 on his next official SAT test in May._x000a__x000a_Based on Nateâ€™s progress, I recommend continuing with one 60-minute SAT session per week instead of two due to soccer season. Nate has been working hard in session and will need to prioritize Bluebook practice tests over the next few weeks. Once Nate reaches his goal score, we can start sessions for college essay writing._x000a__x000a_We currently have 16 more sessions scheduled through 7/29/2026, which is excellent. We will probably use 3 more sessions for SAT and can use the remaining 13 for college essay writing. If you would like to add more hours for next semester, now would be a great time to consider it due to the following:_x000a__x000a_***Please note that we will be updating our tutoring rates on April 18, 2026. To help you get ahead and secure our current pricing for your future tutoring needs, I recommend connecting with your advisor to purchase additional hours before the change takes place._x000a__x000a_Please let me know if you have any questions or if there are any adjustments you would like to make to our plan. I would be happy to schedule a time to talk by phone if that would be helpful. Iâ€™m looking forward to continuing to work with Nate in these next steps of his academic journey!_x000a__x000a_Warm regards,_x000a_Allison_x000a__x000a_allison.peck@revolutionprep.com_x000a_+19164020475"/>
    <n v="5"/>
  </r>
  <r>
    <n v="11021815"/>
    <d v="2026-04-11T00:00:00"/>
    <x v="110"/>
    <s v="Team De Groot"/>
    <n v="86392"/>
    <s v="Ornella Ammons"/>
    <s v="Hi Tasha,_x000a__x000a_It is always so fun working with Ornella! I really appreciate her creativity and curiosity â€“ there are so many things we can explore and learn, and it always feels like we are just playing! Here is a summary of her recent progress:_x000a__x000a_Back in February, Ornella was working on mastering adding and subtracting within 20, understanding place value, and learning more about fraction vocabulary and comparing sizes of different fractions. Ornella was also learning to find context clues and infer information while reading, identify long versus short vowels, break words into syllables, and identify all the different sounds that various letter combinations can make. She was also working on expanding her vocabulary through reading, learning about parts of speech, and exploring specific letter combinations and common spelling patterns._x000a__x000a_Since then, Ornella has done a great job learning to pronounce letter combinations like PH and â€“TURE, and she now knows how to modify VCE words to add -ING. She is able to break most 1- and 2-syllable words into parts on her own, and sheâ€™s starting to understand how to break longer words into syllables as well. Ornella does a fantastic job of pronouncing 3- and 4-syllable words once they are already broken into parts! She also has a better understanding of nouns and adjectives, and she can identify â€œthingsâ€ as nouns and â€œdescribersâ€ as adjectives. With writing, Ornella is more often writing words and letters in the forward direction, especially if we pause to write a line down the left side of the paper before we start writing._x000a__x000a_With math skills, Ornella is doing great with putting objects into equal groups and writing number sentences to build foundational multiplication skills. She is growing in her addition and subtraction skills and can solve equations with 1- and 2-digit numbers using objects, counting on her hands, and writing the numbers down. She has also done great with collecting data and keeping track of numbers, and skip-counting by 5â€™s. _x000a__x000a_Ornella still needs practice with finding context clues and inferring information. She can continue to grow in her recognition of letter combinations and phoneme sounds, her ability to break words into syllables, and in being able to identify nouns, adjectives, and verbs. Ornella can also continue to grow in memorizing math sums and differences within 20, skip-counting by various intervals, writing numbers in the forward direction, and understanding what multiplication means. _x000a__x000a_To support Ornella in continuing to develop these skills, I recommend that we continue with 1 to 2 sessions per week, 60-minutes each. Ornella currently has only 2 sessions left, so I recommend adding more hours asap so you can maintain your preferred schedule. _x000a__x000a_If youâ€™d like to meet to discuss in more detail, here are some days when Iâ€™m available:_x000a__x000a_Monday, 4/13 at 1pm _x000a_Tuesday, 4/14 at 12:30pm _x000a_Thursday, 4/16 at 12:30pm_x000a__x000a_best,_x000a_Sharon_x000a____x000a_sharon.vincuilla@revolutionprep.com_x000a_(323) 774 - 4547"/>
    <n v="4"/>
  </r>
  <r>
    <n v="11021820"/>
    <d v="2026-04-11T00:00:00"/>
    <x v="79"/>
    <s v="Team Haase-Alvey"/>
    <n v="100117"/>
    <s v="Lauren George"/>
    <s v="Hello!_x000a__x000a_Congratulations to Lauren on completing her ACT today! I hope it went well, and I would love to hear how she felt about the test and, of course, see her scores when they are released._x000a__x000a_In our recent sessions, we spent a lot of time strengthening her Math skills, focusing on functions and solving for constants, and then wrapping up with a comprehensive review of geometry, exponent rules, and word problems. She showed strong understanding across these areas, and with her most recent practice test score of a 30, Iâ€™m very hopeful that her hard work will translate into a great result._x000a__x000a_At this point, we donâ€™t have any additional sessions scheduled, but please donâ€™t hesitate to reach out if I can offer any further support, whether thatâ€™s reviewing scores, planning next steps, or preparing for a future test._x000a__x000a_It has been a pleasure working with Lauren, and Iâ€™m excited to hear how everything turns out!_x000a__x000a_Best,_x000a_Katherine C._x000a_katherine.clarke@revolutionprep.com_x000a_+17274184352"/>
    <n v="1"/>
  </r>
  <r>
    <n v="11021836"/>
    <d v="2026-04-11T00:00:00"/>
    <x v="79"/>
    <s v="Team Haase-Alvey"/>
    <n v="95677"/>
    <s v="Helena Siepiela"/>
    <s v="Hello!_x000a__x000a_I hope you are having a great spring so far. I wanted to share a quick update on Helenaâ€™s progress and our next steps._x000a__x000a_In our sessions, weâ€™ve been focusing on punctuation and grammar, along with math strategies for pacing and accuracy. Weâ€™ve also reviewed key algebra fundamentals, and Helena is making good progress, especially with using graphing as a tool to solve problems more efficiently._x000a__x000a_At this point, the most important next step is for Helena to complete a full-length practice test. This will give us a clear picture of her current strengths and areas of opportunity so we can be more intentional and targeted in our sessions. If she is able to complete the test before our next session on 4/22, we can go over the results together and create a more specific plan moving forward._x000a__x000a_Please let me know if you have any questions or if thereâ€™s anything I can do to help coordinate the practice test. Iâ€™m looking forward to continuing to support Helena as she progresses._x000a__x000a_Katherine C._x000a_katherine.clarke@revolutionprep.com_x000a_+17274184352"/>
    <n v="1"/>
  </r>
  <r>
    <n v="11021838"/>
    <d v="2026-04-11T00:00:00"/>
    <x v="72"/>
    <s v="Team St. Marie"/>
    <n v="53890"/>
    <s v="Komal Chilukuri"/>
    <s v="Dear Team Komal,_x000a_I'm excited to reach out to celebrate Komal's amazing progress, especially as she completed her official MCAT earlier today! It has been an absolute pleasure working with her through our final April sessions leading up to this major milestone._x000a__x000a_Komal has worked diligently, and as a result, she achieved fantastic score increases in her practice exams. I want to particularly highlight her performance on her final AAMC Practice Exam 6, where she achieved her highest total score yet of 506. She showed phenomenal growth across her sections, scoring an impressive 128 in CARS, a 127 in Chemistry/Physics, a 126 in Psychology/Sociology, and a 125 in Biology/Biochemistry. I am so proud of the resilience and commitment she demonstrated, from deeply analyzing her error logs to steadily building her test-taking stamina to reach this point._x000a__x000a_While she deserves a well-earned rest after conquering today's 7.5-hour exam, I want to wish her the absolute best of luck as she awaits her official scores and embarks on her medical school application journey. She has laid a fantastic foundation for her future in medicine._x000a__x000a_If I can be of further assistance to Komalâ€”whether for future pre-med coursework, application preparation, or anything elseâ€”please donâ€™t hesitate to reach out. I welcome any opportunity to continue working together and supporting her continued academic journey._x000a__x000a_I hope you all have a wonderful weekend celebrating this huge achievement!_x000a__x000a_Best regards,_x000a_Bryant S._x000a_bryant.salinas@revolutionprep.com_x000a_+15624448241"/>
    <n v="1"/>
  </r>
  <r>
    <n v="11021849"/>
    <d v="2026-04-11T00:00:00"/>
    <x v="160"/>
    <s v="Team De Groot"/>
    <n v="81917"/>
    <s v="Alanna Jones"/>
    <s v="Dear Adrienne and Keidrick: _x000a__x000a_I hope you are having a great weekend. Itâ€™s that time again to touch base and share some of the progress Alanna has made so far._x000a__x000a_It's a pleasure to work with Alanna. She continues to work hard in our sessions to increase her math understanding. In this weekâ€™s session, she was really getting the hang of multiplying fractions. _x000a__x000a_We started with a review of multiplying a fraction by a whole number, i.e., 3/4 times 8, which Alanna worked on confidently. She needs more practice on simplifying mixed numbers, such as converting 6/4 into a mixed fraction, and in division, but sheâ€™s almost there. We also did exercises on the Khan Academy site and discussed how to visually interpret fraction multiplication with diagrams. She did a great job of noticing patterns and making connections. _x000a__x000a_Our current goals for Alanna are meeting or exceeding grade-level math knowledge and increased math confidence. Alanna had her last scheduled session on Monday. To continue her progress, I recommend scheduling one or two hour-long sessions weekly through the summer to make sure her math skills donâ€™t fade over the summer. If you do decide to renew her sessions, please let me know if you have trouble getting onto my schedule._x000a__x000a_As always, please reach out if you have any questions or if there are any adjustments you would like to make to this plan. Iâ€™m also happy to schedule a time to talk by phone if that would be helpful. I look forward to continuing to work with Alanna in the future, and thank you for giving me the opportunity to work with her._x000a__x000a_Warmest regards,_x000a_Stacey_x000a__x000a_stacey.jones@revolutionprep.com_x000a_+14044220251"/>
    <n v="4"/>
  </r>
  <r>
    <n v="11021935"/>
    <d v="2026-04-11T00:00:00"/>
    <x v="146"/>
    <s v="Team De Groot"/>
    <n v="99621"/>
    <s v="Jaelyn Brown"/>
    <s v="Dear Kari,_x000a__x000a__x000a_I hope you are having a great Spring. Itâ€™s been great working with you and Jaelyn over the past couple of months. I wanted to touch base to share some of the progress weâ€™ve made so far and share my thoughts on the plan moving forward._x000a__x000a_I have seen significant improvements in Jaelyn's understanding and familiarity with the four major operations. They have shown consistent progress in multiplication across various forms (fractions, decimals, etc). This consistent improvement has been evident in increased confidence both in sessions and in the classroom._x000a__x000a__x000a_Our current short-term goals for Jaelyn include [specific short-term goals]. The overall goal remains to stay up to date with the course and reinforce 4th-grade fundamentals. Based on Jaelyn's progress, I recommend we continue to meet at the same rate of a single 60-minute session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Jaelyn in their continued academic journey._x000a__x000a_Best regards,_x000a__x000a_Ries S._x000a_ries.scerbin@revolutionprep.com_x000a_+15084397560"/>
    <n v="4"/>
  </r>
  <r>
    <n v="11021960"/>
    <d v="2026-04-11T00:00:00"/>
    <x v="146"/>
    <s v="Team De Groot"/>
    <n v="99770"/>
    <s v="Nicholas Kravchenko"/>
    <s v="Dear Maria,_x000a__x000a__x000a_I hope you are having a great Spring. Itâ€™s been great working with you and Nicholas over the past couple of months. I wanted to touch base to share some of the progress weâ€™ve made so far and share my thoughts on the plan moving forward._x000a__x000a_I have seen significant improvements in Nicholas's reading comprehension, spelling, and vocabulary. They have shown consistent progress in their comprehension and ability to seek out evidence and answers from various passages. This consistent improvement has been evident in confidence in both sessions and the classroom._x000a__x000a__x000a_Our current short-term goals for Nicholas include reinforcing his comprehension and fluency, along with spelling. Based on Nicholas's progress, I recommend we continue to meet once a week, possibly reducing the session time to 30 mins to help improve focu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icholas in their continued academic journey._x000a__x000a_Best regards,_x000a__x000a_Ries S._x000a_ries.scerbin@revolutionprep.com_x000a_+15084397560"/>
    <n v="4"/>
  </r>
  <r>
    <n v="11022055"/>
    <d v="2026-04-11T00:00:00"/>
    <x v="146"/>
    <s v="Team De Groot"/>
    <n v="86232"/>
    <s v="Om Parande"/>
    <s v="Dear Pawan &amp;amp; Nipa,_x000a__x000a__x000a_I hope you are having a great Spring. Itâ€™s been great working with you and Om over the past couple of months. I wanted to touch base to share some of the progress weâ€™ve made so far and share my thoughts on the plan moving forward._x000a__x000a_I have seen significant improvements in Om's increasingly complex problems. They have shown consistent progress in their understanding and ability to solve word problems. This consistent improvement has been evident in their confidence and increasing familiarity with 4th-grade material._x000a__x000a_Our current short-term goals for Om include staying up to date with coursework. The overall goal remains to have a strong mastery of 4th-grade material. Based on Om's progress, I recommend we continue meeting once a week for an hou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Om in their continued academic journey._x000a__x000a_Best regards,_x000a__x000a_Ries S._x000a_ries.scerbin@revolutionprep.com_x000a_+15084397560"/>
    <n v="4"/>
  </r>
  <r>
    <n v="11022061"/>
    <d v="2026-04-11T00:00:00"/>
    <x v="111"/>
    <s v="Team Plamondon"/>
    <n v="96635"/>
    <s v="Annabelle Grace"/>
    <s v="Hi Victoria,_x000a__x000a_This is the standard progress update to help keep advisors and parents in the loop._x000a__x000a_Annabelle and I worked on linear word problems this week. At the end of our meeting, she practiced applying the ideas that she learned to similar problems that she missed on her last practice test. I was very happy with her progress this week. From here, we are going to work on adding geometry and data analysis to her skill set. _x000a__x000a_Afterwards, weâ€™ll take a series of mini-practice tests. These will allow her to practice pivoting between ideas and strategies in a timed and stressful environment. Together these two things should unlock her potential. 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22062"/>
    <d v="2026-04-11T00:00:00"/>
    <x v="71"/>
    <s v="Team De Groot"/>
    <n v="102430"/>
    <s v="Sophia Araujo"/>
    <s v="Team Sophia!_x000a__x000a_I'm impressed with Sophia's willingness to learn and can-do attitude. This exam is a mighty oak tree with many branches of knowledge. In order to overcome said vast tree, we need to discuss many concepts and commit best practices to memory. _x000a__x000a_I'd like to recommend an additional session to each week, so we can address the fundamental skills Sophia will need to master the exam material. At our current once per week session rate, score gains may be slower than Sophia would like. I like to cover all the most important high scoring subjects: Words in Context, Grammar, Main Ideas, Algebra--before I assign additional practice exams. _x000a__x000a_Given Sophia's baseline score of 990, it is unlikely that she will achieve 1500+ scoring by August. I have seen students climb as high as 1400+ in this time frame, but Sophia would be the first. Is it possible to do it. Sure! However, it would take Sophia committing to daily skill drills like it was a part-time job for the next six months. _x000a__x000a_Initially, I had discussed increasing Sophia's SAT skill drill requirements based on the lighter rigor of her current 5 week Mod at school; however, the amount of homework is proving to be surprisingly heavy. Juggling the high school curriculum course load and the additional SAT skill drills may be a strain. I always encourage students to prioritize High School grades and squeeze in as much SAT test prep as they can manage._x000a__x000a_I'm happy to discuss this course scaffolding at your earliest convenience._x000a__x000a_Have a pleasant and restful weekend, and I look forward to studying with Sophia in our next session._x000a__x000a_Chris P._x000a_chris.prouty@revolutionprep.com_x000a_+13108710081"/>
    <n v="3"/>
  </r>
  <r>
    <n v="11022066"/>
    <d v="2026-04-11T00:00:00"/>
    <x v="111"/>
    <s v="Team Plamondon"/>
    <n v="103295"/>
    <s v="Samedh Chirravuri"/>
    <s v="Hi Alison,_x000a__x000a_This is the standard progress update to help keep advisors and parents in the loop._x000a__x000a_I'm glad Samedh has been enjoying his break! He seems like a very hard worker. We've identified several math topics that we will want to reinforce going forward including units, constants, similarity, and congruence. We are also working on increasing his problem-solving abilities both on the SAT and in life. He sometimes gets stuck if the problem doesn't follow a pattern that he is used to, even when he has the ability to complete it. That's okay, we'll work on it going forward. _x000a__x000a_From here, we are going to focus on reinforcing these skills and helping him gain the independence and retention necessary to execute them on his own. In the process, we'll also work on some mini-practice tests similar to what he has been assigned for homework. These will allow him to practice pivoting between ideas and strategies in a timed and stressed environment. Together these two things should unlock his potential._x000a__x000a_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2"/>
  </r>
  <r>
    <n v="11022074"/>
    <d v="2026-04-11T00:00:00"/>
    <x v="71"/>
    <s v="Team De Groot"/>
    <n v="98272"/>
    <s v="Oliver Rosenfeld"/>
    <s v="Team Oliver!_x000a__x000a_It is always a pleasure to study with Oliver. He appears to have a healthy growth mindset and a renewed pep-in-his-step. Maybe it was a recent college tour? Maybe it was a light bulb going off; either way, Oliver has been consistently completing important SAT skill drills as assigned._x000a__x000a_In the past, he has come up short on his Official and Practice Exam Scores; however, he is motivated! Motivation is definitely 80% the battle with teens. Now, we need to add in quality strategy, daily skill drill diligence, and good old fashioned hard work. He can do it._x000a__x000a_Our current weekly study session appears to be sufficient. I will notify you, if Oliver demonstrates a dip in his enthusiasm and focus._x000a__x000a_Please let me know if you would like to discuss his program further, and i look forward to our next study session._x000a__x000a_Chris P._x000a_chris.prouty@revolutionprep.com_x000a_+13108710081"/>
    <n v="2"/>
  </r>
  <r>
    <n v="11022107"/>
    <d v="2026-04-11T00:00:00"/>
    <x v="111"/>
    <s v="Team Plamondon"/>
    <n v="98367"/>
    <s v="Sylvester Rosenfeld"/>
    <s v="Hi Diego,_x000a__x000a_This is the standard progress update to help keep advisors and parents in the loop._x000a__x000a_It was nice to meet Sylvester earlier today. It was unfortunate that his computer troubles interrupted the session a few times. My impression from the time we were together is that he is attempting to find a â€˜formulaâ€™ for every problem. While I understand that having a formula is less stressful and that word problems are harder for him, most things in life (and in college) donâ€™t have formulas that we can apply without reading through the problem carefully and asking how we can piece things together ourselves._x000a__x000a_That is an important test and life skill. Iâ€™d love to continue helping him rise to meet that challenge. If he isnâ€™t ready right now, thatâ€™s okay. I wish you both the best of luck in everything you do!_x000a__x000a_Let me know if you would ever like to schedule a quick meeting to answer any questions you have. Iâ€™m always happy to talk. Happy Easter!_x000a__x000a_Best,_x000a_------------------------------------------_x000a_Zachary Doenges | Professional Tutor | Revolution Prep_x000a_Text: (260)-602-0346_x000a_Email: zach.doenges@revolutionprep.com | Website: www.revolutionprep.com_x000a_Better Grades. Higher Scores. Lower Stress. Revolution Prep."/>
    <n v="1"/>
  </r>
  <r>
    <n v="11022121"/>
    <d v="2026-04-11T00:00:00"/>
    <x v="161"/>
    <s v="Team Haase-Alvey"/>
    <n v="96731"/>
    <s v="Manan Patel"/>
    <s v="Dear Niketan,_x000a__x000a_I hope you are having a green spring. Itâ€™s been great working with you and Manan over the past couple of months. I wanted to touch base to share some of the progress weâ€™ve made so far and share my thoughts on the plan moving forward._x000a__x000a_I have seen significant improvements in Manan's vocabulary skills. Over the past several sessions, we have been writing sentences with vocabulary words. Writing sentences is one of the most powerful ways to develop a childâ€™s brain because it activates multiple learning systems at once. Instead of just recognizing information like when reading, writing forces the brain to produce, organize, and refine ideas. We started with grade 3 sight words, which he excelled at. We moved on to Tier 2 words: high-frequency, mature vocabulary found across multiple academic disciplines, serving as essential &quot;functional&quot; language for written and oral comprehension. By using these words in sentences, Manan is boosting not only his language development, but also his memory and retention, executive functioning skills, critical thinking and comprehension, and creativity and expression. _x000a__x000a_Our current short-term goals for Manan include finishing the kindergarten Tier-2 list and moving on to the next grade level. The overall goal remains improving Mananâ€™s reading comprehension skills. Based on Manan's progress, I recommend we maintain our two to three hour a week class through the summer._x000a__x000a_Please let me know if you have any questions or if there are any adjustments you would like to make to our plan. Iâ€™m happy to schedule a time to talk by phone if that would be helpful. I look forward to supporting Manan in his continued academic journey._x000a__x000a_Best regards,_x000a_Sarah G._x000a_sarah.goodstein@revolutionprep.com_x000a_+18186245097"/>
    <n v="3"/>
  </r>
  <r>
    <n v="11022128"/>
    <d v="2026-04-11T00:00:00"/>
    <x v="162"/>
    <s v="Team Haase-Alvey"/>
    <n v="95789"/>
    <s v="Lucy Biggio"/>
    <s v="Dear Lucy and Allison,_x000a__x000a_I hope you are having a great spring. Itâ€™s been great working with you and Lucy over the past couple of months. I wanted to touch base to share some of the progress weâ€™ve made and outline a plan moving forward._x000a__x000a_I have seen strong improvement in Lucyâ€™s understanding of polynomial functions and algebraic reasoning. She has made consistent progress in analyzing end behavior and multiplicities, graphing higher-order polynomials, and applying the Rational Root Theorem to factor more complex expressions. Lucy has also been working on writing polynomial equations in factored form from given roots, including handling conjugate pairs to ensure rational coefficients, as well as simplifying rational polynomial expressions. This progress has been reflected in increased accuracy and confidence during problem-solving._x000a__x000a_Our current short-term goals include continuing to strengthen fluency with factoring techniques and improving efficiency when working through multi-step polynomial problems. Our overall goal remains building a strong and flexible foundation in algebra to support future math coursework. Based on Lucyâ€™s progress, I recommend continuing at our current session frequency of once per week to maintain consistency and momentum._x000a__x000a_Please let me know if you have any questions or if there are any adjustments youâ€™d like to make. Iâ€™m happy to connect by phone if helpful, and please let me know if youâ€™d like to secure any time slots moving forward._x000a__x000a_Best,_x000a_Nick L._x000a_nick.lucido@revolutionprep.com_x000a_+19258997733"/>
    <n v="3"/>
  </r>
  <r>
    <n v="11022139"/>
    <d v="2026-04-11T00:00:00"/>
    <x v="146"/>
    <s v="Team De Groot"/>
    <n v="100505"/>
    <s v="Adhvik Pentela"/>
    <s v="Dear Lakshmi,_x000a__x000a__x000a_I hope you are having a great Spring. Itâ€™s been great working with you and Adhvik over the past couple of months. I wanted to touch base to share some of the progress weâ€™ve made so far and share my thoughts on the plan moving forward._x000a__x000a_I have seen significant improvements in Adhvik's skill in both math and ELA. They have shown consistent progress in various mathematics topics, including word problems, volumetrics, and comprehension and writing skills for ELA. In addition, we have been preparing for the upcoming STAAR exams. This consistent improvement has been evident in his increasing confidence in class and our sessions._x000a__x000a__x000a_Our current short-term goals for Adhvik include staying on pace with their course. The overall goal remains to gain a strong mastery of 4th-grade ELA and Mathematics. Based on Adhvik's progress, I recommend we continue to meet once or twice a week for an hour-long session._x000a__x000a_Please let me know if you have any questions or if there are any adjustments you would like to make to our plan. Iâ€™m happy to schedule a time to talk by phone if that would be helpful. I look forward to supporting Adhvik in their continued academic journey._x000a__x000a_Best regards,_x000a__x000a_Ries S._x000a_ries.scerbin@revolutionprep.com_x000a_+15084397560"/>
    <n v="3"/>
  </r>
  <r>
    <n v="11022144"/>
    <d v="2026-04-11T00:00:00"/>
    <x v="162"/>
    <s v="Team Haase-Alvey"/>
    <n v="92992"/>
    <s v="Vivaan Sinha"/>
    <s v="Dear Vivaan and Vivek,_x000a__x000a_I hope you are having a great spring. Itâ€™s been great working with you over the past couple of months, and I wanted to take a moment to share some of the progress weâ€™ve made and outline a plan moving forward._x000a__x000a_I have seen strong improvement in Vivaanâ€™s foundational math and academic skills. He has made consistent progress with decimal operations, including adding, subtracting, multiplying, and dividing decimals, as well as beginning to connect these concepts to unit conversions and fractions. He has also demonstrated a solid understanding of volume, confidently solving problems involving rectangular prisms. In addition, Vivaan has shown strong growth in grammar, including punctuation, pronoun usage, and sentence structure. His confidence across these areas has noticeably increased._x000a__x000a_Our current short-term goals include continuing to build fluency with multiplying decimals and strengthening connections between decimals and fractions. We will also continue reinforcing problem-solving strategies in math while maintaining his progress in grammar and writing mechanics. The overall goal remains building a strong academic foundation and improving consistency across subjects._x000a__x000a_Based on Vivaanâ€™s progress, I recommend continuing at our current session frequency of once to twice per week to maintain momentum and support continued growth. I also see that there are a few unscheduled hours remaining, and we will work together to get those booked during our upcoming session._x000a__x000a_Please let me know if you have any questions or if there are any adjustments youâ€™d like to make. Iâ€™m always happy to connect by phone if helpful, and I look forward to continuing to support Vivaanâ€™s progress._x000a__x000a_Best,_x000a_Nick L._x000a_nick.lucido@revolutionprep.com_x000a_+19258997733"/>
    <n v="4"/>
  </r>
  <r>
    <n v="11022155"/>
    <d v="2026-04-11T00:00:00"/>
    <x v="83"/>
    <s v="Team St. Marie"/>
    <n v="99921"/>
    <s v="Lucy Tillotson"/>
    <s v="Hi John,_x000a__x000a_In this week's update I wanted to reflect on more than just this week. With Lucy's latest SAT score coming back, Lucy and I spent some time thinking about past results and how to make the preparations moving forward as effective as possible. Lucy only has a few meetings left so I wanted to let you know how we plan to optimize her time heading into the May and June tests._x000a__x000a_First, reflecting on past scores, Lucy's best SAT remains to be her November test which was a 1410. Since then, we has seen some optimism that her verbal score was coming along when she achieved her best score to date on a practice exam (710). Math has held constant, but this can be the case in my observation. Success in math is a mixture of a few elements: knowledge of foundations, comfort with novel applications, and avoidance of small errors. It can take some time for all this this to come together, but when it does, the gains will catch up!_x000a__x000a_There is a lengthy gap before I see Lucy again, but we set up some momentum for her to continue study in the areas she needs in and with the quality that makes a difference. For reading, Lucy knows the general approach that leads to success, but what she is still working on is fine tuning the instincts that will make her consistently right. These instincts include how to recognize wrong answer choices, when to use extra engagement skills like taking notes, and how certain kinds of reading questions require slightly different approaches. Lucy's reading question journal is set up with the intent to help her cultivate these skills for herself. For math, gaining a more complex mental schema for the math skills is critical for knowing how to apply skills in novel ways. The mixed format of the math practice sets in Khan Academy and the Question Bank not only build exposure to College Board questions, but they encourage constant perspective switches as they mix up math themes. Through these mixed collections Lucy will be challenged to make new connections between concepts._x000a__x000a_Ideally, Lucy would have more meetings than the 4 we have remaining, so if that is an option I am open to discussing what that might look like. That said, I am determined to help Lucy achieve her goal of 1500+ with whatever resources we have. I do believe she can achieve this given consistency and deliberate practice._x000a__x000a_Feel free to reach out if you have any questions or requests, and if there is anything else I can do to help. You can always contact me directly by text message or e-mail. _x000a__x000a_I look forward to seeing Lucy on the 26th where we will assess her latest practice test and check in on all of the discoveries she has made in the weeks ahead._x000a__x000a_Best regards,_x000a__x000a_Katherine D._x000a_katherine.dickerson@revolutionprep.com_x000a_+12404604249"/>
    <n v="2"/>
  </r>
  <r>
    <n v="11022217"/>
    <d v="2026-04-11T00:00:00"/>
    <x v="81"/>
    <s v="Team Plamondon"/>
    <n v="98106"/>
    <s v="Noah Johnson"/>
    <s v="Dear Stacy,_x000a__x000a_I hope you are having a great spring. Itâ€™s been great working with Noah over the past couple of months. I wanted to reach out with a quick overview of how our lessons are going.Â _x000a__x000a_I have seen significant improvements in Noah's ability to multiply and divide polynomials using integer and exponent rules.Â  Noah also is doing well with simplifying exponents.Â  He has done a great job of combining binomials using the box method to help him factor binomials.Â Â _x000a__x000a_I recommend that we continue one 60-minute lesson once a week._x000a__x000a_Please let me know if you have any questions, or if there are any adjustments you would like to make to our plan. Iâ€™m happy to schedule a time to talk by phone if that would be helpful. I look forward to supporting Noah in his continued academic journey._x000a__x000a_Best regards,_x000a__x000a_Jill W._x000a_jill.watson@revolutionprep.com_x000a_+19032491379"/>
    <n v="3"/>
  </r>
  <r>
    <n v="11022238"/>
    <d v="2026-04-11T00:00:00"/>
    <x v="163"/>
    <s v="Team St. Marie"/>
    <n v="82971"/>
    <s v="Dilan Karim"/>
    <s v="Dear Kim,_x000a__x000a_I hope you are having a great spring. Itâ€™s been great working with you and Dilan over the past couple of months. I wanted to touch base to share some of the progress weâ€™ve made so far and share my thoughts on the plan moving forward._x000a__x000a_We've primarily focused on precalculus in the past couple of months. Topics have ranged considerably. Precalculus sometimes acts as a catch all for high school math, featuring topics that may have escaped algebra or geometry courses, and these have been Dilan's work lately. Specific topics include matrices, sequences and series, and conic sections._x000a__x000a_In physics, Dilan has not needed much help lately. He has maintained a high score as of late. After the rough start to the year, Dilan figured out how to approach physics problems, and once that clicked, he has significant success. Great work in physics!_x000a__x000a_The overall goal remains achieving the highest grades possible. Based on Dilan's progress, I recommend maintaining our current consistent schedule._x000a__x000a_Please let me know if you have any questions or if there are any adjustments you would like to make to our plan. Iâ€™m happy to schedule a time to talk by phone if that would be helpful. I look forward to supporting Dilan in their continued academic journey._x000a__x000a_Best regards,_x000a_Scott"/>
    <n v="2"/>
  </r>
  <r>
    <n v="11022242"/>
    <d v="2026-04-11T00:00:00"/>
    <x v="85"/>
    <s v="Team Plamondon"/>
    <n v="81884"/>
    <s v="Valentina Vazquez"/>
    <s v="Dear Carmela and Valentina,_x000a__x000a__x000a_I hope you are having a great week. Itâ€™s been great working with you and Valentina over the past couple of months. I wanted to reach out with a quick overview of the program so far and where itâ€™s headed._x000a__x000a__x000a_I have seen Valentina make great improvements in her understanding of the essential angle rules like vertical angles, corresponding angles, and same side interior angles. I have also seen her develop her understanding of a converse statement, like we talked about today when we covered the three parallels rule and its converse. A few weeks ago we even worked ahead in her class and started discussing trigonometry before her class covered it. Valentina is a very hardworking student, and she very quickly picks up on the topics in her geometry class. I appreciate her focus each time we meet._x000a__x000a__x000a_I recommend we keep our once weekly schedule until the end of the school year to ensure she stays on track in her class. My current goals for Valentina are to master the concept of inverse tangent and to continue getting practice with and applying the idea of three parallels and the converse statement._x000a__x000a__x000a_Please let me know if you have any questions or if there are any adjustments you would like to make to our plan. Iâ€™m happy to schedule a time to talk by phone if that would be helpful. I look forward to supporting Valentina in her continued academic journey._x000a__x000a__x000a_Best regards,_x000a__x000a_Zoe S._x000a_zoe.shanley@revolutionprep.com_x000a_+16362488201"/>
    <n v="3"/>
  </r>
  <r>
    <n v="11022281"/>
    <d v="2026-04-11T00:00:00"/>
    <x v="97"/>
    <s v="Team Haase-Alvey"/>
    <n v="100490"/>
    <s v="Elaina Barreto"/>
    <s v="Dear Israel and Elaina,_x000a__x000a_Itâ€™s been great working with you and Elaina over the past few weeks. As we prepare for her upcoming AP Biology test next week, I wanted to share what weâ€™ve been working on so far and what to expect._x000a__x000a_Elaina and I have now reviewed all of the current course content, and she has built a strong foundation in understanding key biological concepts. In particular, Iâ€™ve seen clear improvement in her ability to break down complex topics, ask targeted and thoughtful questions, and apply concepts more confidently when working through problems. She has also become more intentional with her approach to questions, which is a great sign of developing higher-level reasoning skills._x000a__x000a_Her growth in both content mastery and strategic thinking is evident in how she engages during sessionsâ€”she is more efficient in identifying what a question is asking and is beginning to connect concepts across topics rather than treating them in isolation. I really want to highlight her consistency and effort here, as thatâ€™s been a major driver of her progress._x000a__x000a_While a specific score isnâ€™t guaranteed, Elaina has been diligent in working toward performing strongly on her upcoming test. Over the next week, we are focusing on refining her understanding of key concepts while also improving her test-taking strategyâ€”specifically timing, question interpretation, and performance on FRQ questions, which are a major component of AP Biology exams. I think a major area of improvement required is understanding how to approach FRQ questions and addressing question stems. Weâ€™ve also incorporated the use of additional practice through targeted question banks (such as UWorld) to reinforce application and build testing confidence._x000a__x000a_Looking ahead, I recommend that we continue with our current schedule of one 120-minute session per week over the next few weeks. This will allow us to stay aligned with the pace of her class while dedicating time to both content reinforcement and exam-specific strategy. During our upcoming sessions, we will continue focusing on high-yield topics, question application, and improving efficiency under timed conditions to maximize her performance on future assessments._x000a__x000a_Please let me know if you have any questions or if there are any adjustments you would like to make to our plan. Iâ€™m also happy to schedule a time to connect by phone if that would be helpful. Iâ€™m looking forward to supporting Elaina as she continues to build confidence and succeed in AP Biology._x000a__x000a_Best regards,_x000a__x000a_Akshiv G._x000a_akshiv.gulati@revolutionprep.com_x000a_+13015690979"/>
    <n v="4"/>
  </r>
  <r>
    <n v="11022292"/>
    <d v="2026-04-11T00:00:00"/>
    <x v="134"/>
    <s v="Team Haase-Alvey"/>
    <n v="102502"/>
    <s v="Mackinley Hill"/>
    <s v="Dear Kristin,_x000a__x000a_Itâ€™s been lovely working with you and Mackinley over the past couple of months. As we prepare for Mackinley's upcoming SAT, I wanted to share what weâ€™ve been working on so far and what to expect._x000a__x000a_Mackinley and I have reviewed a number of topics for both math and English, and our work on her Algebra class has also been beneficial. Specifically, weâ€™ve reviewed how to use Desmos effectively to solve problems and how to identify good problems for Desmos use. This built in calculator is a powerful tool, and I hope Mackinley uses it to its full effect! Weâ€™ve also gone over punctuation, specifically commas and semi-colons, as well as rhetorical synthesis and transitions. Mackinley has been doing well in applying some key strategies for the SAT, including the TRAP strategy for writing questions and the iCARE strategy for reading questions, which has been great to see._x000a__x000a_While a specific score isnâ€™t guaranteed, Mackinley has been diligent in working toward her goal of achieving a 1250. I was quite happy to see she was getting all her homework done on time, and even worked ahead on one problem set. That said, since Mackinley has only taken one practice test, and it was a benchmark test right at the beginning of our SAT tutoring, itâ€™s hard to say for sure how well the homework sets will translate to the official test scenario, especially since it is a long test. It's important to consider the impact of the test zone on Mackinley's performance. Ensuring a good night's sleep throughout the week leading up to the test is crucial, as just the night before isn't enough. _x000a__x000a_Based on Mackinleyâ€™s goals, I recommend continued work on SAT tutoring specifically. My suggestion would be to plan for one to two SAT sessions per week leading up to the June SAT, since this would give us more time for spaced practice tests and insight into key areas of improvement. _x000a__x000a_Iâ€™d love to hear your thoughts on this. If you'd like to continue working together toward Mackinleyâ€™s goals, you can easily use this link to add the hours to your account today: https://my.revolutionprep.com/s/q9TSyzOI5d. This link is for 14 hours, which is based on a two hour per week velocity leading up to the June SAT. _x000a__x000a_Please let me know if you have any questions or if there are any adjustments you would like to make to our plan. Iâ€™m also able to schedule a time to talk by phone if that would be helpful. I am happy to support Mackinley in her continued academic journey._x000a__x000a_Best,_x000a_Carina S._x000a_carina.shanahan@revolutionprep.com_x000a_+15702932582"/>
    <n v="5"/>
  </r>
  <r>
    <n v="11022309"/>
    <d v="2026-04-11T00:00:00"/>
    <x v="46"/>
    <s v="Team Cross"/>
    <n v="87759"/>
    <s v="Francesco Crocenzi"/>
    <s v="Hi Frankie and Amy,_x000a__x000a_I wanted to share a progress update for Frankie, as it has been a little while since his last report._x000a__x000a_Frankie has been making steady progress with our current pace of one hour per week. Recently, we have been focusing on area between curves using definite integrals, including finding intersection points, determining which function is on top, and correctly setting up integrals when the region needs to be split._x000a__x000a_Frankie has shown a solid understanding of the overall process and stays engaged even as problems are adjusted or become more complex. Once the setup is in place, he is generally comfortable carrying out the algebra and integration accurately._x000a__x000a_An important area of growth moving forward is taking the time to carefully set up each problem, especially confirming top versus bottom functions and recognizing when the region changes and requires multiple integrals. Strengthening this step will continue to improve both his accuracy and confidence._x000a__x000a_Based on his progress, I recommend continuing at our current pace of one hour per week, as this is allowing him to build understanding steadily while keeping up with new material._x000a__x000a_Feel free to reach out if you have any questions or if there is anything more I can do to support Frankieâ€™s progress. Iâ€™m always happy to help._x000a__x000a_Best,_x000a_Robert N._x000a_robert.nantze@revolutionprep.com_x000a_+15754897446"/>
    <n v="3"/>
  </r>
  <r>
    <n v="11022310"/>
    <d v="2026-04-11T00:00:00"/>
    <x v="72"/>
    <s v="Team St. Marie"/>
    <n v="79243"/>
    <s v="Cade Barber"/>
    <s v="Dear Team Cade,_x000a__x000a_I hope you are having a great spring. Itâ€™s been great working with you and Cade over the past couple of months. I wanted to touch base to share some of the progress weâ€™ve made so far and share my thoughts on the plan moving forward._x000a__x000a_I have seen significant improvements in Cade's understanding of sampling distributions, particularly in distinguishing between unbiased and biased estimators. He has shown consistent progress in calculating probabilities, expected means, and standard deviations for normal and binomial distributions, as well as accurately identifying populations, parameters, samples, and statistics. This consistent improvement has been evident in his hard work reviewing practice tests, completing homework assignments, and rigorously preparing for his recent Chapter 6 quiz._x000a__x000a_Our current short-term goals for Cade include continuing to practice interpreting statistical significance (like P-values) and analyzing how sample sizes impact a distribution's variability and shape. The overall goal remains maintaining this hard work to end the semester strong. Based on Cade's progress, I recommend scheduling additional sessions so we can maintain this positive momentum heading into his final exams. Currently, we do not have any future sessions scheduled on the calendar._x000a__x000a_Please let me know if you have any questions or if there are any adjustments you would like to make to our plan. Iâ€™m happy to schedule a time to talk by phone if that would be helpful. I look forward to supporting Cade in his continued academic journey._x000a__x000a_Best regards,_x000a_Bryant S._x000a_bryant.salinas@revolutionprep.com_x000a_+15624448241"/>
    <n v="2"/>
  </r>
  <r>
    <n v="11022313"/>
    <d v="2026-04-11T00:00:00"/>
    <x v="85"/>
    <s v="Team Plamondon"/>
    <n v="81779"/>
    <s v="Medha Thippireddy"/>
    <s v="Dear Laxmi and Medha,_x000a__x000a__x000a_I hope you are having a great week. Itâ€™s been great working with Medha over the past couple of months. I wanted to reach out with a quick overview of the program so far and where itâ€™s headed._x000a__x000a__x000a_The past few weeks, Medha and i have been putting a lot of focus on her parametric, polar, vector test that she had this past week. Now that she has covered all the material in her class for the AP exam, we will now be spending our sessions reviewing past material and discussing test taking strategies to ensure she is best prepared for the AP exam. Today we focused on Integration and Accumulation of Change as that is the most tested unit on the exam. _x000a__x000a__x000a_I recommend we continue our twice weekly sessions at once hour each, but the week before the AP exam, I would recommend adding a few extra sessions just to ensure she has recent practice with all the important topics on the exam._x000a__x000a__x000a_Our current goal is for her to be able to quickly and efficiently answer all the types of questions, especially the free response questions which require work to be shown._x000a__x000a__x000a_Please let me know if you have any questions or if there are any adjustments you would like to make to our plan. Iâ€™m happy to schedule a time to talk by phone if that would be helpful. I look forward to supporting Medha in her continued academic journey._x000a__x000a__x000a_Best regards,_x000a__x000a_Zoe S._x000a_zoe.shanley@revolutionprep.com_x000a_+16362488201"/>
    <n v="4"/>
  </r>
  <r>
    <n v="11022315"/>
    <d v="2026-04-11T00:00:00"/>
    <x v="134"/>
    <s v="Team Haase-Alvey"/>
    <n v="85653"/>
    <s v="Nisaar Jaiya"/>
    <s v="Dear Raman,_x000a__x000a_I hope you are having a great spring so far. The trees are all covered in flowers where I am, and itâ€™s absolutely gorgeous! Itâ€™s been great working with you and Nisaar over the past couple of months, and I wanted to reach out with a quick overview of the program so far and where itâ€™s headed._x000a__x000a_I have seen significant improvements in Nisaar's ability to solve systems of equations. As you know, weâ€™ve been on this topic for a little while, and itâ€™s been great to see her steadily gain skill and confidence in solving these problems with elimination, substitution, and graphing. She also made good improvements with rigid transformations, which was a challenging topic some time ago. Additionally, her understanding of quadratics, especially with factoring and using the FOIL method for multiplication, has seen excellent improvement, which has been awesome to see._x000a__x000a_Based on Nisaarâ€™s progress, I recommend continuing with our current velocity of one 60-minute session per week until the end of the school year. This is also a good time to start looking ahead to next year and thinking about getting Nisaar ready for her next math class, which Iâ€™m happy to discuss more soon._x000a__x000a_Please let me know if you have any questions or if there are any adjustments you would like to make to our plan. Iâ€™m happy to schedule a time to talk by phone if that would be helpful. I look forward to supporting Nisaar in her continued academic journey._x000a__x000a_Best,_x000a_Carina S._x000a_carina.shanahan@revolutionprep.com_x000a_+15702932582"/>
    <n v="4"/>
  </r>
  <r>
    <n v="11022325"/>
    <d v="2026-04-11T00:00:00"/>
    <x v="97"/>
    <s v="Team Haase-Alvey"/>
    <n v="97578"/>
    <s v="Shantanav Ghose"/>
    <s v="Dear Team Shantanav,_x000a__x000a_I'm excited to reach out to celebrate Shantanavâ€™s progress over the course of our sessions. He has worked diligently, and as a result, he has made meaningful improvements in his ACT performanceâ€”particularly in the Science and English sections. I am very proud of the effort and consistency he has shown._x000a__x000a_Over our time together, Iâ€™ve seen clear growth in his ability to interpret and extrapolate data, which has been especially valuable for ACT Science. He has also improved in navigating dense passages more efficiently, identifying the main idea, and focusing on key information rather than getting lost in details. These are high-impact skills, and his increasing confidence in applying them has been evident during our sessions._x000a__x000a_While we want to celebrate this progress, there is still an opportunity to improve furtherâ€”particularly with inference-based questions, which require a deeper level of interpretation beyond what is directly stated. Continued practice in this area will help sharpen his accuracy and push his score even higher._x000a__x000a_If I can be of further assistance to Shantanav, please donâ€™t hesitate to reach out. I would be more than happy to support him with additional ACT preparationâ€”especially focusing on inference questions, timing strategies, and refining his approach to both Science and Englishâ€”or with any other academic needs that may come up._x000a__x000a_Please let me know if you have any questions. Iâ€™m happy to schedule a time to talk by phone if that would be helpful. Iâ€™m always available to support Shantanav in his continued academic journey._x000a__x000a_Best regards,_x000a__x000a_Akshiv G._x000a_akshiv.gulati@revolutionprep.com_x000a_+13015690979"/>
    <n v="1"/>
  </r>
  <r>
    <n v="11022336"/>
    <d v="2026-04-11T00:00:00"/>
    <x v="85"/>
    <s v="Team Plamondon"/>
    <n v="94529"/>
    <s v="Jason Kouangoua-Chardey"/>
    <s v="Dear Diane and Jason,_x000a__x000a__x000a_I hope you are having a great week. Itâ€™s been great working with Jason over the past couple of months. I wanted to reach out with a quick overview of the program so far and where itâ€™s headed._x000a__x000a__x000a_Jason and I have been discussing similar shapes, ratios and proportions, special right triangles and most recently trigonometry. I have seen Jason improve greatly when it comes to ratios and proportions and special right triangles. In our last session we discussed SOH-CAH-TOA as well as inverse trig functions. Jason has a really good understanding of how trigonometry works, and he has the SOH-CAH-TOA acronym memorized._x000a__x000a__x000a_To keep him on track in Geometry, I recommend we continue our once weekly sessions until the end of the school year. I recommend we add an extra session when leading up to an exam to make sure he has the support he needs._x000a__x000a__x000a_My current goal for Jason is to be able to combine what he knows from trigonometry, the Pythagorean Theorem, and special right triangles to solve multistep problems with missing sides/angles._x000a__x000a__x000a_Please let me know if you have any questions or if there are any adjustments you would like to make to our plan. Iâ€™m happy to schedule a time to talk by phone if that would be helpful. I look forward to supporting Jason in his continued academic journey._x000a__x000a__x000a_Best regards,_x000a__x000a_Zoe S._x000a_zoe.shanley@revolutionprep.com_x000a_+16362488201"/>
    <n v="3"/>
  </r>
  <r>
    <n v="11022346"/>
    <d v="2026-04-11T00:00:00"/>
    <x v="72"/>
    <s v="Team St. Marie"/>
    <n v="99865"/>
    <s v="Tarun Kuppusamy"/>
    <s v="Dear Team Tarun,_x000a__x000a_I hope you are having a great spring! Itâ€™s been great working with you and Tarun over the past couple of months. I wanted to touch base to share some of the progress weâ€™ve made so far during our March and April sessions and share my thoughts on the plan moving forward._x000a__x000a_I have seen significant improvements in Tarun's reading and writing skills, particularly his grasp of specific punctuation rules. He has shown consistent, hard work and progress in applying our reading strategies, such as his recent success implementing a time-saving strategy for rhetorical synthesis questions. This consistent improvement has been incredibly evident in his recent Bluebook Exam 11 practice test, where he achieved a 1280. This marks an impressive 90-point increase from his initial baseline score of 1190. The bulk of this growth came from the Reading and Writing section, which jumped from 550 to 630, and he successfully reduced his punctuation errors from five incorrect questions down to just two. _x000a__x000a_Our current short-term goals for Tarun include continuing to practice rhetorical synthesis strategies, completing his digital SAT writing strategies homework, and beginning to shift our session focus toward medium-to-hard math questions. We will specifically work on math time management and algebra-heavy concepts, as he missed several questions on his recent practice test simply because he ran out of time. The overall goal remains achieving a 1500+ on his official June SAT to ensure he is highly competitive for his target schools, including the UCs, University of Illinois, and UTs. _x000a__x000a_Based on Tarun's progress, I recommend we continue our current schedule of meeting every other Sunday for 60 minutes, paired with his commitment to 2-3 hours of independent SAT studying per week. _x000a__x000a_Please let me know if you have any questions or if there are any adjustments you would like to make to our plan. Iâ€™m happy to schedule a time to talk by phone if that would be helpful. I look forward to supporting Tarun in his continued academic journey._x000a__x000a_Best regards,_x000a_Bryant S._x000a_bryant.salinas@revolutionprep.com_x000a_+15624448241"/>
    <n v="3"/>
  </r>
  <r>
    <n v="11022347"/>
    <d v="2026-04-11T00:00:00"/>
    <x v="46"/>
    <s v="Team Cross"/>
    <n v="101094"/>
    <s v="Jack Clarke"/>
    <s v="Hi Jack and Justin,_x000a__x000a_I wanted to share a progress update for Jack, as it has been a little while since his last report._x000a__x000a_Jack has been making strong progress at our current pace of one hour per week. He has been working through topics including angle relationships, radian and degree conversions, and right triangle concepts._x000a__x000a_Jack demonstrates solid conceptual understanding and is becoming increasingly efficient in his work, particularly with conversions and exact values. He also shows strong adaptability, adjusting his approach when given feedback and applying more appropriate strategies._x000a__x000a_An area of focus moving forward is continuing to refine strategy selection independently and maintaining precision across all steps of a problem._x000a__x000a_Based on his progress, I recommend continuing at one hour per week, as this pace is effectively supporting both skill development and confidence._x000a__x000a_Feel free to reach out with any questions._x000a__x000a_Best,_x000a_Robert N._x000a_robert.nantze@revolutionprep.com_x000a_+15754897446"/>
    <n v="3"/>
  </r>
  <r>
    <n v="11022349"/>
    <d v="2026-04-11T00:00:00"/>
    <x v="46"/>
    <s v="Team Cross"/>
    <n v="101088"/>
    <s v="Rebecca Boland"/>
    <s v="Hi Rebecca and Jackie,_x000a__x000a_I wanted to share a progress update for Rebecca, as it has been a little while since her last report._x000a__x000a_Rebecca has been making steady progress in our sessions, particularly with exponentials, including exponent rules, negative exponents, and interpreting exponential growth and decay._x000a__x000a_She stays engaged and works hard through challenging material. Rebecca is building a stronger understanding of how exponent rules work, especially rewriting negative exponents and recognizing patterns in expressions. She also benefits from connecting concepts to real-world examples, which has helped deepen her understanding._x000a__x000a_Moving forward, we will continue focusing on building confidence and fluency so she can move through problems more efficiently and with less hesitation._x000a__x000a_Given her current progress, I recommend continuing with one hour per week to allow concepts to solidify at a comfortable pace. If additional practice is needed to build confidence more quickly, increasing session time would be beneficial._x000a__x000a_Feel free to reach out if you have any questions or if there is anything more I can do to support Rebeccaâ€™s progress._x000a__x000a_Best,_x000a_Robert N._x000a_robert.nantze@revolutionprep.com_x000a_+15754897446"/>
    <n v="3"/>
  </r>
  <r>
    <n v="11022350"/>
    <d v="2026-04-11T00:00:00"/>
    <x v="97"/>
    <s v="Team Haase-Alvey"/>
    <n v="99209"/>
    <s v="Emma Healy"/>
    <s v="Dear Team Emma, _x000a__x000a_I hope you are having a great spring. Itâ€™s been great working with you and Emma over the past couple of months. I wanted to reach out with a quick overview of the program so far and where itâ€™s headed._x000a__x000a_I have seen meaningful improvements in Emmaâ€™s ability to approach SAT questions with structure and intention across both Math and Reading/Writing. Specifically, weâ€™ve worked on interpreting problems with multiple variables, prioritizing key information such as decimals and units, and strengthening her approach to solving unfamiliar question types. In Reading and Writing, she has improved in identifying text structure, determining author purpose, and breaking down central idea and detail-based questions._x000a__x000a_She has shown consistent progress in applying these strategies during our sessions, as evidenced by her ability to work through increasingly complex problems with greater clarity and independence. I also want to highlight her diligenceâ€”she consistently comes to sessions prepared, engaged, and ready to work, which has been a major factor in her progress._x000a__x000a_Since Emma is making steady progress toward her goals, I recommend we continue with our current schedule of one session per week through her upcoming test. This will allow us to stay consistent while continuing to reinforce both content and strategy at a manageable pace._x000a__x000a_Our current short-term goals include improving her confidence in selecting and committing to answers, as well as streamlining her test-taking strategy to increase efficiency under timed conditions. The overall goal remains improving her SAT performance by strengthening both accuracy and consistency. Based on her progress, I recommend continuing our current structure while placing additional emphasis on timed practice and full-length test application. This will give us the opportunity to refine her strategy in a realistic testing environment and identify any remaining gaps. I think an area to improve would be to be more specific which which strategy we are applying to a certain question and being confident about our choices. _x000a__x000a_Please let me know if you have any questions or if there are any adjustments you would like to make to our plan. Iâ€™m happy to schedule a time to talk by phone if that would be helpful. I look forward to supporting Emma in her continued academic journey._x000a__x000a_Best,_x000a_Akshiv G._x000a_akshiv.gulati@revolutionprep.com_x000a_+13015690979"/>
    <n v="3"/>
  </r>
  <r>
    <n v="11022351"/>
    <d v="2026-04-11T00:00:00"/>
    <x v="46"/>
    <s v="Team Cross"/>
    <n v="101013"/>
    <s v="Rhyan Daugherty"/>
    <s v="Hi Rhyan and Brent,_x000a__x000a_I wanted to share a progress update for Rhyan, as it has been a little while since her last report._x000a__x000a_Rhyan has been making steady progress in our sessions, with a focus on reviewing recent material, strengthening understanding, and improving problem-solving strategies._x000a__x000a_She continues to show good engagement and is developing stronger understanding as we revisit key concepts. Rhyan does especially well when she takes time to think through problems carefully, and she is improving in asking questions and working through areas of confusion._x000a__x000a_Moving forward, we will focus on building confidence and consistency, particularly in choosing the correct approach and working more efficiently through problems._x000a__x000a_Given her current pace of development, I recommend continuing with one hour per week to reinforce understanding and build confidence. If she is looking to improve more quickly or prepare for upcoming assessments, increasing to additional time per week could provide more repetition and support._x000a__x000a_Feel free to reach out if you have any questions or if there is anything more I can do to support Rhyanâ€™s progress._x000a__x000a_Best,_x000a_Robert N._x000a_robert.nantze@revolutionprep.com_x000a_+15754897446"/>
    <n v="3"/>
  </r>
  <r>
    <n v="11022357"/>
    <d v="2026-04-11T00:00:00"/>
    <x v="90"/>
    <s v="Team St. Marie"/>
    <n v="95646"/>
    <s v="Abigail Weintraub"/>
    <s v="Dear Jessie,_x000a__x000a_I hope you are having a great start to your spring. Itâ€™s been great working with you and Abigail over the past couple of months! I wanted to touch base to share some of the progress weâ€™ve made so far, and to share my thoughts on the plan moving forward._x000a__x000a_I have seen significant improvements in Abigail's handling of some of the more difficult CSA topics, including inheritance and other Object-Oriented Programming concepts. In particular, she has shown consistent progress in dealing with FRQs, which are often the hardest part of the exam. This has been reflected in her practice FRQs from class (and our sessions), where she is able to complete them largely without help. This is a great sign, and it leaves us time to dive into some of the trickier MCQs._x000a__x000a_Our current short-term goals for Abigail include covering the last CSA topics, including more complete coverage of polymorphism. The overall goal remains for her to do well on the AP test, of course. Based on Abigail's progress, I recommend continuing with a pace of one hour per week.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bigail in her continued academic journey._x000a__x000a_Best regards,_x000a_John L._x000a_john.licitra@revolutionprep.com_x000a_+14144652710"/>
    <n v="4"/>
  </r>
  <r>
    <n v="11022362"/>
    <d v="2026-04-11T00:00:00"/>
    <x v="32"/>
    <s v="Team De Groot"/>
    <n v="99823"/>
    <s v="Jinaya Doshi"/>
    <s v="Dear Team Jinaya,_x000a__x000a_I hope you're having a good week. I wanted to share a progress update for Jinaya and outline my thoughts on how we can best support her moving forward._x000a__x000a_Over the course of our work together, I've seen strong growth in Jinaya's reasoning and problem-solving skills, particularly during our OLSAT preparation. She became more comfortable breaking down unfamiliar problems, recognizing patterns, and explaining her thinking clearly. Those same skills have continued to carry over as we've shifted our focus toward NJSLA preparation, where she has been working on multi-step problem solving, reading comprehension strategies, and interpreting math questions more carefully._x000a__x000a_I also wanted to say congratulations on Jinaya being accepted into her middle school program. That's a great outcome, and she's put in meaningful work to get there._x000a__x000a_At this point, our focus has shifted toward making sure she feels confident and prepared for her upcoming NJSLA testing, while continuing to build the foundational skills that will support her transition into middle school coursework._x000a__x000a_Given Jinaya's progress and upcoming transition, I recommend continuing with one 60-minute session per week through the end of the school year to reinforce the skills we've been building and support her through NJSLA testing._x000a__x000a_Looking a bit further ahead, I also recommend continuing with weekly sessions over the summer. This would give us the opportunity to introduce more advanced math concepts and problem-solving strategies at a gradual pace, which can help Jinaya feel more confident and prepared as she enters her MS4 middle school program._x000a__x000a_In the short term, our goals are to strengthen her performance on grade-level assessments like the NJSLA and continue building consistency in how she approaches multi-step problems. The longer-term goal is to ensure she enters middle school with a strong foundation and increased confidence in tackling more advanced material._x000a__x000a_If you'd like to continue working together toward these goals, you can redeem additional credits through your Bright Horizons portal. After you redeem your credits, you will receive an email from Revolution Prep with instructions to add the hours to Jinaya's account._x000a__x000a_Please feel free to reach out if you have any questions or would like to talk through the plan in more detail. I'd be happy to schedule a quick phone call if that would be helpful. I've really enjoyed working with Jinaya and would be glad to continue supporting her progress._x000a__x000a_Best regards,_x000a_Zach_x000a__x000a_Zach M._x000a_zach.mcfatridge@revolutionprep.com_x000a_+17572987511"/>
    <n v="5"/>
  </r>
  <r>
    <n v="11022365"/>
    <d v="2026-04-11T00:00:00"/>
    <x v="164"/>
    <s v="Team De Groot"/>
    <n v="97581"/>
    <s v="Chance Szebelledy"/>
    <s v="Hello Theresa,_x000a__x000a_I hope youâ€™re doing well! I wanted to share an update on Chanceâ€™s progress as we wrap up her ACT preparation. Chance and I have been working extensively since November, and she has consistently shown up to sessions ready to learn, completes her homework, and puts in a great deal of effort. She is a very bright student, and it has truly been a pleasure working with her._x000a__x000a_Since the last progress update, Chance took an official ACT on February 14th and earned a 29 composite score, with a 28 in English, 32 in Reading, 26 in Math, and 26 in Science. After that exam, we identified areas where we could make the most meaningful improvements. Reading has consistently been her strongest subject, so we spent less time there in order to focus on the other sections. Nevertheless, we still reviewed key strategies and spent some time on natural science passages, which had been her weakest._x000a__x000a_For Math, we focused on proportional reasoning, sets, geometry, and probability. Chance picked up these concepts quickly, especially geometry and proportional reasoning. Some of the probability topics were new to her, but she became more confident as we practiced. On her most recent practice test, she got all of the proportional reasoning word problems, including probability, correct. _x000a__x000a_In English, Chance generally does very well, but we noticed she was losing points in Standard English Conventions. We reviewed important grammar concepts, including verbs and modifiers, and she found it helpful to understand the rules behind them rather than relying on what sounds correct. We also revisited goal questions after she unexpectedly missed a few on a practice test, and she demonstrated strong improvement on her most recent test by answering all of them correctly._x000a__x000a_For Science, Chance mentioned that some of the figures on her last test were difficult to interpret. In our sessions, we focused on breaking down charts and graphs and analyzing connections between data, which she performed very well on._x000a__x000a_Chance recently took a full-length practice test, which we reviewed together. She scored a 31 composite, with a 31 in English, 28 in Math, 35 in Reading, and 33 in Science. This is an amazing score, and I was so excited to see her break into the 30s. She has shown improvement in every section. In English, she improved from a 22 to a 31. In Math, she increased from a 24 to a 28, which is especially impressive considering she has not yet completed all of the math courses covered on the exam. Her Reading has remained consistently high, and a 35 is an excellent score. For Science, we were a bit concerned after the drop from her last official exam, so it was great to see her back on track with a 33._x000a__x000a_I am extremely proud of Chance and all the hard work she has put in, and I am so glad to hear that her confidence has grown throughout this process. I am confident that she is well prepared for her upcoming ACT and will do well._x000a__x000a_As for your remaining hours, there are 7.5 hours left on your account. With AP exams approaching for AP Lang, APUSH, and AP Art History, I would definitely recommend using those hours for additional support in those subjects. They can also be used for final exam preparation in classes like Algebra II and Biology._x000a__x000a_It has truly been a pleasure working with Chance and supporting her throughout her ACT preparation. Iâ€™m excited to hear how she does on her exam, and please donâ€™t hesitate to reach out if you have any questions._x000a__x000a_Have a wonderful evening!_x000a__x000a_Best regards,_x000a__x000a_Yvrine N._x000a_yvrine.nguiwenga-nketcha@revolutionprep.com_x000a_+14045661917"/>
    <n v="2"/>
  </r>
  <r>
    <n v="11022399"/>
    <d v="2026-04-11T00:00:00"/>
    <x v="89"/>
    <s v="Team De Groot"/>
    <n v="97840"/>
    <s v="Addison Porter"/>
    <s v="Good evening, Porter family! I wanted to update you on Addison's progress._x000a__x000a_Since starting our program, we've gone over punctuation and grammar, and then several reading analysis question types. Since her first SAT is coming up soon, I thought we'd take a look at math. Addison is having some difficulty recalling how to perform basic operations for linear algebra, and is having some difficulty interpreting information from problems. We'll continue to work at these basic algebra skills, and how to set up equations from the phrasing in the problem._x000a__x000a_Despite the difficulty, Addison has clearly progressed with punctuation and grammar, and is starting to recall the basic operations for linear equations. She always gives good effort in sessions, and frankly just needs more practice! At the same time, she was very close to her goal score and may already be there by now!_x000a__x000a_Addison and I will continue with core Algebra skills until her first test._x000a__x000a_Please let me know if you have any questions or concerns about our program or plan. I am reliably available by text or email, and also by phone or Zoom if needed._x000a__x000a_Have a good weekend!_x000a__x000a_Eddie C._x000a_eddie.cayia@revolutionprep.com_x000a_+18037278636"/>
    <n v="1"/>
  </r>
  <r>
    <n v="11022416"/>
    <d v="2026-04-11T00:00:00"/>
    <x v="89"/>
    <s v="Team De Groot"/>
    <n v="98437"/>
    <s v="Shriyansh Baidya"/>
    <s v="Good evening, Baidya family! I wanted to update you on Shriyansh's progress._x000a__x000a_Shriyansh and I have covered a variety of question types, starting with punctuation and grammar, and then looking at a few different kinds of reading analysis questions. We recently also made time for math. Shriyansh has shown clear progress on everything we've done! We worked on his most difficult English section yesterday, Expression of Ideas, looking at the highest difficulty of those questions. Shriyansh excelled at these questions, and was very skilled at naming even slight differences between close answers, which most students struggle with._x000a__x000a_Shyriyansh and I will continue to look at his most challenging skills at the highest difficulty, ensuring that he is prepared for anything! He has shown clear dedication and focus, and I appreciate that he's taken a practice test for us to assess prioritize his skills most effectively._x000a__x000a_Please let me know if you have any questions or concerns about our progress or plan. I am reliably available by text or email, but also by phone or Zoom if needed._x000a__x000a_Have a good weekend!_x000a__x000a_Eddie C._x000a_eddie.cayia@revolutionprep.com_x000a_+18037278636"/>
    <n v="1"/>
  </r>
  <r>
    <n v="11022480"/>
    <d v="2026-04-11T00:00:00"/>
    <x v="32"/>
    <s v="Team De Groot"/>
    <n v="91501"/>
    <s v="Declan Sell"/>
    <s v="Dear Heather,_x000a__x000a_I hope you're having a good week. With Declan's SAT coming up in a few days, I wanted to share a quick progress update and outline what to expect going into the test._x000a__x000a_Over the course of our sessions, Declan has shown strong and consistent performance across practice tests, scoring in the 1400â€“1500+ range. He's done a good job applying key strategies we've worked on, including breaking down questions using iCARE, identifying central ideas in reading passages, and reinforcing core math skills such as rules of exponents. Just as importantly, he's been able to apply these skills under timed conditions, which is what ultimately translates to performance on test day._x000a__x000a_At this point, our focus is less about learning new material and more about consistency: making sure he applies what he already knows efficiently and confidently across the entire test. As a reminder, it's completely normal for scores to fluctuate slightly on an official test due to timing, environment, or test-day pressure, even when a student is well-prepared._x000a__x000a_For the upcoming SAT, our goal is for Declan to execute his strategies consistently and manage his pacing effectively across sections. Getting good rest in the days leading up to the test and maintaining a steady routine can also make a meaningful difference in performance._x000a__x000a_After the test, once scores are released, the next step will depend on how Declan feels about his result. Many students choose to take the SAT more than once, especially when they are already scoring in a high range, since even small improvements can make a difference. If Declan decides he would like to continue working toward a higher score or refine specific areas, we can absolutely continue with targeted preparation at that time or work on additional academic areas, including college essay writing._x000a__x000a_If you'd like to continue working together after the test, you can redeem additional credits through your Bright Horizons portal. After redeeming the credits, you'll receive an email from Revolution Prep with instructions for adding the hours to Declan's account._x000a__x000a_Please feel free to reach out if you have any questions or would like to discuss next steps after the test. I've enjoyed working with Declan and appreciate the opportunity to support him in this process._x000a__x000a_Best regards,_x000a_Zach_x000a__x000a_Zach M._x000a_zach.mcfatridge@revolutionprep.com_x000a_+17572987511"/>
    <n v="2"/>
  </r>
  <r>
    <n v="11022549"/>
    <d v="2026-04-11T00:00:00"/>
    <x v="72"/>
    <s v="Team St. Marie"/>
    <n v="94323"/>
    <s v="Marco Chua"/>
    <s v="Dear Team Marco,_x000a_I hope you are having a great spring! Itâ€™s been great working with you and Marco over the months of March and April. I wanted to touch base to share some of the progress weâ€™ve made so far and share my thoughts on the plan moving forward to ensure he ends the semester strong._x000a__x000a_I have seen significant improvements in Marco's reading comprehension and mastery of scientific vocabulary, particularly as we navigated genetics and cellular processes. He has shown consistent progress in applying these terms directly to the difficult IB/AP-style questions that used to give him trouble. This consistent improvement has been evident in his recent test scores; his hard work paid off in early March when he achieved his best multiple-choice (MCQ) score yet, a 77%. I was also proud of his critical thinking when he independently figured out the solution to the one Free-Response Question (FRQ) he missed right after turning the test in._x000a__x000a_More recently in April, we have transitioned to Unit 5, covering DNA structure, replication, transcription, and translation. He has been doing fantastic work decoding complex concepts like RNA processing, codons, and polypeptide modifications._x000a__x000a_Our current short-term goals for Marco include preparing for his upcoming quiz on transcription and translation this Thursday. The overall goal remains helping him build confidence, manage the heavy coursework volume, and develop the effective, long-term study techniques he will need for IB Biology HL next year. Based on Marco's progress and hard work, I recommend we continue with our current schedule to consistently review weekly topics and maintain this momentum through his final semester exams._x000a__x000a_Please let me know if you have any questions or if there are any adjustments you would like to make to our plan. Iâ€™m happy to schedule a time to talk by phone if that would be helpful. I look forward to supporting Marco as he finishes the semester strong!_x000a__x000a_Best regards, _x000a_Bryant S._x000a_bryant.salinas@revolutionprep.com_x000a_+15624448241"/>
    <n v="2"/>
  </r>
  <r>
    <n v="11022556"/>
    <d v="2026-04-11T00:00:00"/>
    <x v="72"/>
    <s v="Team St. Marie"/>
    <n v="98518"/>
    <s v="Maggie Gohlmann"/>
    <s v="Dear Team Maggie,_x000a_I'm excited to reach out to celebrate Maggieâ€™s amazing progress and to congratulate her on taking the official MCAT this Friday, April 10th._x000a__x000a_Maggie has put in an incredible amount of hard work over the last few months. She successfully balanced a demanding course load and her transition into the sorority presidency while consistently dedicating time to her daily MCAT passages, mini-exams, and detailed error logs. Her steadfast dedication truly paid off as she steadily improved her stamina and content mastery, ultimately reaching a phenomenal score of 516 on her AAMC FL 4 practice exam. She should be incredibly proud of the perseverance she has shown to reach this major milestone._x000a__x000a_As she takes a well-deserved breath and transitions into the next phase of this process, I welcome any opportunity to continue working together in her medical application journey. Please don't hesitate to reach out if I can be of further assistance as she navigates her applications or any other future academic needs._x000a__x000a_Best regards, _x000a_Bryant S._x000a_bryant.salinas@revolutionprep.com_x000a_+15624448241"/>
    <n v="1"/>
  </r>
  <r>
    <n v="11022643"/>
    <d v="2026-04-11T00:00:00"/>
    <x v="91"/>
    <s v="Team De Groot"/>
    <n v="102285"/>
    <s v="Malia Croom"/>
    <s v="Dear Malia and Gregory,_x000a__x000a_I hope you are both doing well. It has been great working with Malia over the past couple of months, and I wanted to share an overview of her progress so far, along with my recommendation for the best plan moving forward._x000a__x000a_Over the last three sessions, Malia has made meaningful progress in several important foundational math areas. We have worked on fraction operations, including adding and subtracting fractions with like and unlike denominators, finding common denominators, simplifying answers, and converting improper fractions into mixed numbers when appropriate. She has also made progress with ratio concepts, including simplifying ratios, recognizing different ways ratios can be written, and explaining her reasoning clearly. In addition, we have spent time on foundational algebra skills such as solving equations step by step, isolating variables, and building familiarity with essential algebra processes._x000a__x000a_Malia has shown persistence throughout this work and has been willing to engage even when the material feels unfamiliar or challenging. She responds well to support and visual strategies, such as fraction models, and she is capable of understanding concepts when they are broken down clearly and practiced carefully. I have also seen growth in her willingness to think through problems rather than shut down when she is uncertain, which is an important part of long-term progress._x000a__x000a_At the same time, it has become clear that Malia needs significant continued support with core math foundations before traditional ACT-focused test prep will be fully effective. We have been working through the math foundational assessment provided by Revolution Prep and she is struggling with each question. We have identified gaps in several areas, including multiplying and dividing fractions, percentages, multi-step problem setup, combining like terms, distributing correctly, and recognizing basic algebra conventions. These foundational skills are necessary for success on many ACT math problems, and right now they are limiting her ability to approach more advanced questions independently and confidently._x000a__x000a_Because of this, my recommendation is that we shift the primary focus of her tutoring toward intensive foundational math review until her ACT exam. Rather than emphasizing higher-level ACT strategies right now, I believe the most effective plan is to rebuild the underlying pre-algebra and algebra skills that the ACT depends on. This will give Malia the best chance of making lasting progress and eventually improving her ACT math performance in a meaningful way._x000a__x000a_I would strongly recommend increasing session frequency to at least twice per week, if possible, during this period so that she can get the repetition and consistency needed to close these gaps. A stronger foundation will not only support her ACT preparation, but also help her feel much more confident and capable when working through math independently. _x000a__x000a_In our upcoming sessions, I plan to continue reinforcing fraction operations, ratios, percentages, and core algebra concepts while gradually increasing complexity as her fluency improves. The goal will be to strengthen accuracy, build confidence, and help her develop a more reliable process for approaching multi-step problems._x000a__x000a_Malia has important areas to rebuild, but she is capable of making progress with consistent practice and the right structure. Please let me know if you have any questions. Iâ€™m happy to schedule a time to talk by phone if that would be helpful. I look forward to supporting Malia in her continued academic journey._x000a__x000a_Daniel E._x000a_daniel.esquivel-reynoso@revolutionprep.com_x000a_+18057085060"/>
    <n v="3"/>
  </r>
  <r>
    <n v="11022653"/>
    <d v="2026-04-11T00:00:00"/>
    <x v="92"/>
    <s v="Team St. Marie"/>
    <n v="94675"/>
    <s v="Ava Greeves"/>
    <s v="Dear Yvette, _x000a_ _x000a_I hope you are having a great April. Itâ€™s been great working with you and Ava over the past couple of months. I wanted to reach out with a quick overview of the program so far and where itâ€™s headed. _x000a__x000a_I have seen significant improvements in Ava's understanding of thermochemistry, equilibrium constants, rate of reactions, and acids and bases. She has shown consistent progress in maintaining her understanding of class concepts and using strategies for multiple choice questions, as evident in our in-class practice questions._x000a__x000a_Our current short-term goals for Ava include to review material from class and prepare her for in-class test. The overall goal remains preparing Ava for the AP Chemistry Exam. Since Ava is achieving their goals, I recommend we continue with our two 60-minute sessions per week through the AP Chemistry exam. We will continue to review the most current concepts from class in order to prepare for the AP Exam._x000a__x000a_Please let me know if you have any questions or if there are any adjustments you would like to make to our plan. Iâ€™m happy to schedule a time to talk by phone if that would be helpful. I look forward to supporting Ava in their continued academic journey. _x000a__x000a_Best regards, _x000a_Trevor F._x000a_trevor.ferguson@revolutionprep.com_x000a_+15592748786"/>
    <n v="4"/>
  </r>
  <r>
    <n v="11022670"/>
    <d v="2026-04-11T00:00:00"/>
    <x v="161"/>
    <s v="Team Haase-Alvey"/>
    <n v="93303"/>
    <s v="Nevin Sibin"/>
    <s v="Dear Sibin,_x000a__x000a_I hope you are having a green spring. Itâ€™s been great working with you and Nevin over the past couple of months. I wanted to touch base to share some of the progress weâ€™ve made so far and share my thoughts on the plan moving forward._x000a__x000a_I have seen significant improvements in Nevin's spelling abilities! We have worked our way through grade-level sight words, two-letter blends, and silent letters. He is quite adept at recognizing patterns and relating similar sounds. In addition to spelling, we make sure to discuss the meaning of any words we come across that he is unfamiliar with, thus expanding his vocabulary. His confidence in these topics is greatly improved._x000a__x000a_Our current short-term goals for Nevin include practicing spelling words with three- or four-letter blends. The overall goal remains confidence in writing and ELA. Based on Nevin's progress, I recommend continue our one 60 minute class per week through the summer. Summer would give us the perfect opportunity to make sure Nevin is up to grade level and comfortable with the new materials before the next year of school starts._x000a_ _x000a_You currently donâ€™t have any more hours. If you'd like to continue working together on achieving these goals, you can redeem more credits through your Bright Horizon's portal. After you redeem your credits, you will receive an email from Revolution Prep to add the hours to your account. I've looped in your advisor, Rachel Barrett, in case you need any help._x000a__x000a_Please let me know if you have any questions or if there are any adjustments you would like to make to our plan. Iâ€™m happy to schedule a time to talk by phone if that would be helpful. I look forward to supporting Nevin in his continued academic journey._x000a__x000a_Best regards,_x000a_Sarah G._x000a_sarah.goodstein@revolutionprep.com_x000a_+18186245097"/>
    <n v="5"/>
  </r>
  <r>
    <n v="11022674"/>
    <d v="2026-04-11T00:00:00"/>
    <x v="92"/>
    <s v="Team St. Marie"/>
    <n v="72212"/>
    <s v="Barbara Bezuglaya"/>
    <s v="Dear Yulia, _x000a_ _x000a_I hope you are having a great April. Itâ€™s been great working with you and Barbara over the past couple of months. I wanted to reach out with a quick overview of the program so far and where itâ€™s headed. _x000a__x000a_I have seen significant improvements in Barbara's understanding of partial derivatives, differentials, chain rule, directional derivatives, and gradients. They have shown consistent progress in taking partial derivatives to solve her homework questions. _x000a_ _x000a_Our current short-term goals for Barbara include understanding of current course materials. The overall goal remains to improve her mathematical confidence. Based on Barbara's progress, I recommend we continue to meet once a week for 60-minute per session. This plan will best set them up for success and give us the needed time to focus on applications of partial derivatives. _x000a__x000a_Please let me know if you have any questions or if there are any adjustments you would like to make to our plan. Iâ€™m happy to schedule a time to talk by phone if that would be helpful. I look forward to supporting Barbara in their continued academic journey. _x000a__x000a_Best regards, _x000a_Trevor F._x000a_trevor.ferguson@revolutionprep.com_x000a_+15592748786"/>
    <n v="3"/>
  </r>
  <r>
    <n v="11022685"/>
    <d v="2026-04-11T00:00:00"/>
    <x v="91"/>
    <s v="Team De Groot"/>
    <n v="95608"/>
    <s v="Aaron Yohannes"/>
    <s v="Dear Yohannes,_x000a__x000a_I hope you are having a great spring. It has been a pleasure working with Aaron over the past couple of months, and I wanted to share an overview of the progress he has made so far, along with my recommendations for the best plan moving forward._x000a__x000a_Over the last two months, Aaron has made meaningful progress in several core chemistry areas. We have worked on stoichiometry, states of matter, kinetic molecular theory, phase changes, equilibrium and vapor pressure, and an introduction to thermochemistry. In stoichiometry, Aaron has shown improvement in balancing chemical equations, using mole-to-mole ratios, and setting up multi-step dimensional analysis problems involving conversions such as grams to moles to mole ratio to grams. He has also demonstrated persistence when solving longer problems and has begun catching some of his own mistakes, such as arithmetic slips or using an incorrect molar mass. That kind of self-correction is an important skill and shows growth in his problem-solving process._x000a__x000a_Aaron has also made progress in conceptual chemistry topics. During our work on states of matter and phase changes, he showed stronger understanding of particle motion and began correcting misconceptions about how particles behave in gases and liquids. He was engaged in discussions about evaporation, condensation, and equilibrium, and asked thoughtful questions that showed he was trying to understand the â€œwhyâ€ behind the material rather than simply memorize definitions. In thermochemistry, he responded well to his first exposure to topics such as heat, temperature, and energy transfer. He was able to explain temperature as average kinetic energy and work through problems using the formula q = mc(Î”T) with guidance and good effort._x000a__x000a_At the same time, there are several areas where Aaron would benefit from additional structure and support. Academically, he still needs to slow down and work more carefully through problems, especially during arithmetic steps and when tracking units throughout calculations. Small errors can significantly affect final answers in chemistry, so building consistency in organization and accuracy will be important. He would also benefit from taking more time to process and internalize the concepts we discuss during sessions. At times, he tends to move quickly through questions without fully reading them or sitting with the underlying ideas, which can make it harder for him to retain new material and apply it independently later. Continued independent practice outside of sessions will be especially important for helping him build mastery and confidence._x000a__x000a_I also want to share some logistical feedback, as it is affecting the productivity of our sessions. Aaron has missed sessions somewhat frequently, has often arrived late, and is not always fully prepared to begin right away. In some sessions, additional time has also been lost due to needing to step away or troubleshoot camera and audio issues. To help our sessions run as smoothly and effectively as possible, I recommend that Aaron send me the topic or material for the session ahead of time and be fully set up before we start. Having a clear plan and a working setup at the beginning of each session will allow us to use our time much more efficiently and focus on the chemistry itself._x000a__x000a_Based on Aaronâ€™s progress so far, I recommend continuing with regular twice weekly tutoring through the end of June, with an emphasis on consistency, preparation, and accountability. If possible, maintaining weekly sessions during this period would give him the repetition he needs to strengthen both conceptual understanding and problem-solving accuracy. This plan will give us time to reinforce stoichiometry and thermochemistry, continue developing his understanding of more abstract chemistry concepts, and build better habits around session readiness and independent practice. _x000a__x000a_Aaron has shown that he is capable of engaging with challenging material and making progress when he is focused and prepared. With greater consistency in attendance, stronger preparation before sessions, and more careful pacing during problem-solving, I believe he can make much stronger gains over the coming months._x000a__x000a_Please let me know if you have any questions. Iâ€™m happy to schedule a time to talk by phone if that would be helpful. I look forward to supporting Aaron in his continued academic journey!_x000a__x000a_Daniel E._x000a_daniel.esquivel-reynoso@revolutionprep.com_x000a_+18057085060"/>
    <n v="3"/>
  </r>
  <r>
    <n v="11022712"/>
    <d v="2026-04-11T00:00:00"/>
    <x v="161"/>
    <s v="Team Haase-Alvey"/>
    <n v="95597"/>
    <s v="Noelle Pham"/>
    <s v="Dear Thuy,_x000a__x000a_I hope you are having a green spring. Itâ€™s been great working with you and Noelle over the past couple of months. I wanted to touch base to share some of the progress weâ€™ve made so far and share my thoughts on the plan moving forward._x000a__x000a_I have seen significant improvements in Noelle's reading comprehension and vocabulary. She has shown consistent progress in understanding both fiction and non-fiction stories, as well as poetry. We also have a running vocabulary list of unfamiliar words weâ€™ve come across in our readings that Noelle will write sentences with, thus further expanding her vocabulary. Her confidence in reading and writing is greatly improved._x000a__x000a_Our current short-term goals for Noelle include practicing writing summaries. The overall goal remains building her vocabulary and reading skills. Based on Noelle's progress, I recommend continuing with our one 60 minute class through the summer. _x000a__x000a_You currently have two hours unscheduled. Please let me know if you want help getting those hours onto the calendar. Beyond that,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oelle in her continued academic journey._x000a__x000a_Best regards,_x000a_Sarah G._x000a_sarah.goodstein@revolutionprep.com_x000a_+18186245097"/>
    <n v="5"/>
  </r>
  <r>
    <n v="11022721"/>
    <d v="2026-04-11T00:00:00"/>
    <x v="91"/>
    <s v="Team De Groot"/>
    <n v="98253"/>
    <s v="Sabrine Said"/>
    <s v="Dear Najat,_x000a__x000a_I hope you are having a great spring. It has been a pleasure working with Sabrine over the past couple of months, and I wanted to send a summary of her progress so far, along with my recommendation for the best plan moving forward._x000a__x000a_Over the last two months, I have seen strong growth in Sabrineâ€™s SAT preparation across both the Math and Reading &amp;amp; Writing sections. She has made especially good progress in identifying SAT Writing question types and thinking through grammar questions in a structured way. She is becoming more comfortable recognizing categories such as sentence boundaries, pronouns, possession, verbs, misplaced modifiers, and punctuation, and she has done a nice job explaining why certain answer choices are incorrect rather than simply guessing. That kind of analytical reasoning is a very important skill for SAT success._x000a__x000a_In math, Sabrine has made meaningful progress across many of the core algebra topics that appear on the SAT, including linear equations, quadratics, systems of equations, exponents, functions, rewriting equations, and word problems. She has shown strong instincts for noticing patterns in problems, classifying question types before solving, and choosing effective strategies. We have also worked on applying algebra to graphs and real-world situations, where she is becoming more confident with ideas like slope, y-intercept, constant rate of change, function notation, and interpreting variables in context._x000a__x000a_She has also improved in multi-step problem solving by using structured strategies like MAPS to organize her thinking. This has helped her work through a range of SAT-style math problems involving geometry, exponential functions, linear modeling, and word problems involving rates, totals, revenue, and cost. She is doing a better job translating situations into equations, explaining her reasoning clearly, and using tools like Desmos appropriately when helpful._x000a__x000a_In Reading &amp;amp; Writing, she has also continued strengthening her understanding of sentence structure. She has practiced identifying subjects, verbs, and clauses, and she is getting better at using that knowledge to reason through punctuation and grammar questions. Her willingness to slow down, think carefully, and explain her reasoning out loud has been a major strength throughout our work together._x000a__x000a_Sabrineâ€™s attitude has also been excellent. She is a great student, very receptive to feedback, and open to trying new ways of thinking about the problems we work on during session. She stays engaged, asks thoughtful questions, and has done a strong job keeping up with homework. She does not generally struggle to understand the content we cover. More often, the next step for her is building greater consistency, speed, and familiarity through repeated exposure to SAT-style questions._x000a__x000a_Looking ahead, the main areas for continued growth will be increasing fluency with more nuanced grammar rules, strengthening precision in multi-step algebra setup, and gaining more confidence with some of the trickier higher-difficulty SAT math questions. In Writing, this includes continuing to practice the exact grammar reason behind an answer choice, especially with pronouns, modifiers, verb tense consistency, and punctuation involving multiple clauses. In Math, this includes continuing to practice careful algebraic setup, recognizing when an expression becomes quadratic after expanding, watching for extraneous solutions in radical equations, and improving efficiency on advanced function and modeling problems. None of these are major barriers for her, but they are the kinds of skills that improve most through targeted repetition and test-specific practice._x000a__x000a_Based on Sabrineâ€™s progress, I would recommend continuing tutoring through the fall at the current meeting frequency of once or twice a week. In addition, I also recommend planning for an SAT test date sometime in the fall, ideally the October 2026 test date. I think having a concrete test date will give her a clear goal to work toward while still allowing plenty of time to continue building comfort with the more difficult questions that may appear on the exam. During that time, we can keep strengthening both sections, increase her exposure to harder SAT problems, and build testing familiarity with more full-length practice. She is in a good position to keep improving, and with continued practice, she should be well set up for the exam._x000a__x000a_Overall, I have been very happy with Sabrineâ€™s progress. She is building a strong foundation, approaching the material thoughtfully, and responding well to feedback. I am confident that with continued consistent practice, she will continue to make steady gains in both confidence and performance._x000a__x000a_Please feel free to reach out if you have any questions or if there is anything else I can do to support Sabrine in her continued academic journey!_x000a__x000a_Best,_x000a_Daniel E._x000a_daniel.esquivel-reynoso@revolutionprep.com_x000a_+18057085060"/>
    <n v="4"/>
  </r>
  <r>
    <n v="11022732"/>
    <d v="2026-04-11T00:00:00"/>
    <x v="142"/>
    <s v="Team Plamondon"/>
    <n v="67420"/>
    <s v="Spencer Udin"/>
    <s v="Hi team Spencer,_x000a__x000a_  I hope you are doing well!  I wanted to touch bases with you since we are shifting Spencer's program a bit.  I know after conversations, you wanted to meet twice a week for 90 minutes, with 30 minutes being reserved for pre-calc.  We went ahead and scheduled Spencer for Sundays, and keeping his Tuesday times.  _x000a__x000a_  After speaking with Spencer, it seems where he is struggling is interpreting what he is seeing in math.  We haven't spoken about reading yet - that's going to be our goal for tomorrow.  As a result, one possible plan of action will be to give him tools to spot key words within a problem as well as lean on formulas and definitions._x000a__x000a_Please let me know what your thoughts are - I look forward to continuing to work with him!_x000a__x000a_Sincerely,_x000a__x000a_Mary F._x000a_mary.felix@revolutionprep.com_x000a_+13853759484"/>
    <n v="4"/>
  </r>
  <r>
    <n v="11022739"/>
    <d v="2026-04-11T00:00:00"/>
    <x v="125"/>
    <s v="Team Plamondon"/>
    <n v="97830"/>
    <s v="Siena Huey"/>
    <s v="Hi Kate,_x000a__x000a_I can hardly believe weâ€™ve reached the end of Sienaâ€™s ACT program! Working with both of you has been such a joy, and I am beaming with pride over the incredible progress Siena has made and the hard work she just naturally puts in._x000a__x000a_Siena -- as you know -- finished on such a high note- with her final practice test, coming out to a perfect 36 on the English sectionâ€”an absolutely stellar accomplishment. :D Her Math score also jumped to a 33, which is a massive improvement from where we started (remember? At a 26! Siena worked so hard on her math :3). During our final sessions this week, we really narrowed in on those final tricky geometry and algebra problems that she still had issues with (particularly those with the diagrams - which can be so misleading to look at due to their format). We also spent time creating our own visuals to break down complex geometric graph problems and drilling key formulas like the Area of a Trapezoid, 30-60-90 special right triangle ratios, and unit calculations. Siena is tackles these with so much more confidence now._x000a__x000a_I was thinking of Siena all day today during her official test and I just know she conquered it. Please remind her that Iâ€™m waiting to hear how it went (and Iâ€™m waiting on those Prom pics!)._x000a__x000a_As Siena moves on to this next chapter, I have no doubt she is going to crush her college goals!  If Siena needs any help with college essays or anything else as she works her way toward a great school (hopefully, Iâ€™ll get to visit her at UVA one dayâ€”hint, hint!), I'm happy to meet for an hour once or twice a week to knock them out. (Especially since I chose UVA for its famous undergrad program in creative writing :3 - which is MUCH more fun than standardized testing. ;3)_x000a_Oh! And remind Siena to ask for college recommendations from her teachers before she leaves for summer break! _x000a_A quick secret to both good recommendations and impressing UVA - (they are big on recommendations!) - If Siena gives her teachers the time over the summer to write their recs for her- she'll get longer and more personalized letters that are much more impressive than if she asks in September/October (when everyone's left asking to the last and the teacher has tons of them to write all at once)._x000a__x000a_Please donâ€™t be a stranger! As usual my cell in always on. :)_x000a_I have truly loved our time together. Reach out whenever, and I canâ€™t wait to meet Sienaâ€™s little sister in the future!_x000a__x000a_Giving you all both my very best! &amp;lt;3_x000a__x000a_Kristen _x000a__x000a_(P.S. PROM PICS!)_x000a__x000a_kristen.luigart@revolutionprep.com_x000a_+13018205071"/>
    <n v="2"/>
  </r>
  <r>
    <n v="11022759"/>
    <d v="2026-04-11T00:00:00"/>
    <x v="165"/>
    <s v="Team De Groot"/>
    <n v="96873"/>
    <s v="Manon Mestraud"/>
    <s v="Dear Michael, _x000a__x000a_It has been wonderful working with you and Manon over the past few months. As we wrapped up our sessions this week, I wanted to summarize what we worked on and share my recommendations for next steps. _x000a__x000a_Manon and I reviewed a variety of topics, mostly focused on the Reading and Writing section. When we first began working together, Manon struggled to explain her reasoning and noted that she was not so confident with word definitions. In response, we worked on analyzing sentence structure, reinforcing grammar rules, and applying test-taking strategies to strengthen her skills for the Reading and Writing section. _x000a__x000a_In her first practice exam in January, she was able to grow to a score of 460 in the Reading and Writing section, and in her most recent exam she reached a score of 510. She grew in key areas that we targeted: 40% to 60% in Words in Context, 43% to 86% in Transitions, and 33% to 100% in Verbs questions. During our sessions, I saw Manon work through Inferences, Misplaced Modifiers and Sentence Boundaries questions with ease, even though her test scores did not reflect her growth. We also improved her math score by reviewing nonlinear expressions and equations, and practicing using the Desmos graphing calculator._x000a__x000a_I have been so impressed by Manon's ability to make sense of every topic in her own way. It has been great to see her confidence grow and to hear her thinking. I am looking forward to hearing how Manon performed on the official SAT. While a specific score isnâ€™t guaranteed, she has been diligent in working toward her goal of achieving a score of 1300.  _x000a__x000a_Looking ahead, I recommend adding another test date. While I am confident in Manon's abilities, I noticed that even when she answered correctly and had strong reasoning for her choices, she was unsure of herself. Adding another test date would give Manon sufficient time to review what she has learned so that she can reach her goal of 1300. It is common for students to take more than one official exam, as many students use the first exam to get accustomed to the testing environment. _x000a__x000a_If she is able to add another test date, it is essential that Manon prioritizes sleep in preparation. Even though she works hard and showed great focus during our sessions, she might have been able to retain all that she learned more effectively with more rest._x000a__x000a_In order to reach her goal, I recommend scheduling 60 minutes per week until her next exam. This would give us an opportunity to continue working on building her vocabulary, breaking down the structure of the text, and revisiting trigonometry to strengthen her math score. _x000a__x000a_If you'd like to continue working together on achieving these goals, you can use this link to add 12 hours to your account today: https://my.revolutionprep.com/s/JEDVxcqoCy. _x000a__x000a_Please let me know if you have any questions or if there are any adjustments you would like to make to our plan. Iâ€™m also able to schedule a time to talk by phone if that would be helpful.  _x000a__x000a_If you and Manon choose not to continue with tutoring at this time, I want to emphasize that it has been such a joy working with Manon! I wish her all the best. I also tutor up to AP Calculus AB should she need academic tutoring.  _x000a__x000a_Thank you for your positivity and support!_x000a__x000a_Best regards, _x000a_Christelle R._x000a_christelle.rocha@revolutionprep.com_x000a_+13233883364"/>
    <n v="5"/>
  </r>
  <r>
    <n v="11022821"/>
    <d v="2026-04-11T00:00:00"/>
    <x v="125"/>
    <s v="Team Plamondon"/>
    <n v="94385"/>
    <s v="Leonardo Pardi"/>
    <s v="Dear Michael,_x000a__x000a_I was so sorry to hear (and see!) the results of Leonardoâ€™s surgery. It was bad enough he had to go through the surgery itself, but the complications were upsetting to look at - much less to imagine him being forced to deal with.  Leonardo was such an absolute trooper during our session this week; despite everything, he  pushed through the full hour with incredible focus. (He had originally thought he could only make it through half the session with how his head felt). _x000a_I realize it is best to hit &quot;pause&quot; for now to let him focus entirely on his recovery and his upcoming finals, but I wanted to share a quick update on the fantastic progress weâ€™ve made over these last few weeks._x000a__x000a_First off, Leonardo has worked incredibly hard and we have already covered the vast majority of the individual strategies for the SAT Reading and Writing modules as well as broad strategies for the overall test. _x000a__x000a_As you know, weâ€™ve implemented several systematic approaches that he is mastering:_x000a_For the Reading/English Modules: _x000a_We are using the &quot;TRAP&quot; method (Topic, Read, Analyze, Process) for grammar and punctuation and the &quot;ICARE&quot; method for any question that requires passage analysis. _x000a_With sentence structure, weâ€™ve specifically focused on independent and dependent clauses and how identifying them can identify the necessary punctuation and verb tense choices. We have also covered possession and misplaced modifiers, ensuring the subject immediately follows the modifier to avoid ambiguity._x000a_For the complex Text Evidence genre of questions, Leonardo is learning to systematically tackle these rather confusing questions by first identifying the goal of the question (whether supporting vs. undermining a hypothesis), isolating the specific variables of the 'study' in question, and eliminating distractors like off-topic information or incorrect variables._x000a_Further, we've practiced the specialized strategies we use with iCARE for Purpose, Function, Words in Context, Main Idea, and Detail questions._x000a__x000a_With another session we would have been ready to move on to our upcoming comprehensive review of grammar and punctuation._x000a__x000a_Regarding our timeline, I suggest we consider moving Leonardo's target test date from May 2nd to either June 6th or August 15th. This will take the pressure off his recovery and ensure he is at 100% when he sits for the exam. Once Leonardo is feeling better (and has his laptop back in working order- what they wanted to charge him was highway robbery), we can dive into the Math modules and refreshing those skills he needs covered as well._x000a__x000a_When Leonardo is ready, I recommend we jump back into our one hour, three-times-a-week schedule to keep these Reading strategies fresh and to keep the momentum going. -(Also, to keep him from forgetting what we've already covered concerning independent and dependent clauses thus far - since they are essential to understanding our coming grammar and punctuation rules review). _x000a__x000a_I want to note here, as someone whose undergraduate degree was from UVA&quot;s distinguished program in creative writing (and who went on for both an MA in English and another focusing on high school literary education), that Leonardo has such an impressive natural instinct for literary analysis and for the complex shades of meaning that vocabulary properly chosen can contain._x000a_Iâ€™ve truly enjoyed working with a fellow literature-driven mind, and I hope to read some of his own work one day. We certainly ended up discussing Gabriel Garcia Marquez (one of my favorite authors)._x000a__x000a_Please tell Leonardo to take good care of himself and feel better soon! _x000a_My mother had this same surgery a few years ago - and I, too, have been told to get the operation due to similar issues in our biological make-up. As a result of her terrible experience, however, (one quite similar to Leonardo's, I'm afraid)  Iâ€™ve been a bit of a coward about scheduling my own, so I completely relate to his plight._x000a__x000a_If youâ€™d like to hop on a brief Zoom or phone call to discuss the change in test dates or the plan for his return, please let me know. _x000a__x000a_Wishing Leonardo a very speedy recovery,_x000a__x000a_Kristen Luigart, M.Ed., M.A._x000a__x000a_kristen.luigart@revolutionprep.com_x000a_+13018205071"/>
    <n v="3"/>
  </r>
  <r>
    <n v="11022873"/>
    <d v="2026-04-11T00:00:00"/>
    <x v="0"/>
    <s v="Team Haase-Alvey"/>
    <n v="91640"/>
    <s v="Kyan Chiang-Zanoria"/>
    <s v="Hi Kyan and Vicki,_x000a_I hope you are having a great spring season. Itâ€™s been great working with you and Kyan over the past couple of months. I wanted to touch base to share some of the progress weâ€™ve made so far and share my thoughts on the plan moving forward._x000a__x000a_I have seen significant improvements in Kyanâ€™s application of problem-solving strategies, particularly in geometry and trigonometry, as well as his ability to break down multi-step problems more effectively. He has demonstrated stronger reasoning when working through concepts like circle equations, arc length, and triangle relationships, and is becoming more consistent in setting up equations correctly from word problems. Additionally, he has shown progress in recognizing when to apply foundational strategies like SOH CAH TOA rather than overcomplicating solutions. Kyan has been working toward minimizing careless mistakes, and this improvement is evident in his growing awareness of how small misreads can impact accuracy._x000a__x000a_I think our session velocity is working well for Kyan, so I think we should continue as we have been. He does have 1 hour unscheduled though, which I would recommend you try to schedule before the exam. _x000a__x000a_Our current short-term goals for Kyan include reducing careless errors by adopting a more methodical, â€œmachine-likeâ€ approach to each question, as well as strengthening performance in geometry, trigonometry, and Standard English Conventions. The overall goal remains improving his SAT score by maximizing accuracy on questions he already has the skills to solve. Based on Kyanâ€™s progress, I recommend continuing to emphasize careful reading, consistent strategy application, and targeted practice in his weaker areas as we prepare for the upcoming test._x000a__x000a_Please feel free to reach out if you have any questions or would like to discuss anything in more detail. Iâ€™m looking forward to continuing our work together and helping Kyan reach his goals._x000a__x000a_Best regards,â€¨_x000a__x000a_Nicholas U._x000a_nicholas.ulfik@revolutionprep.com_x000a_+19712582791"/>
    <n v="2"/>
  </r>
  <r>
    <n v="11022891"/>
    <d v="2026-04-11T00:00:00"/>
    <x v="0"/>
    <s v="Team Haase-Alvey"/>
    <n v="98528"/>
    <s v="Eli Cabanas"/>
    <s v="Hi Eli and Heather,_x000a__x000a_This week's session served as Eli's final preparation for his ACT exam, which he took on Wednesday. We spent a good portion of our time focusing on the math section, as Eli expressed some concern about time management in that area. We reviewed a crucial time-saving strategy: the &quot;15-Second Rule,&quot; where if he hasn't made any progress on a problem within 15 seconds, he should guess, mark it for review, and move on. We also emphasized the use of Desmos, a powerful graphing tool, to quickly solve complex problems like systems of equations and conic sections, which can save significant time compared to algebraic methods._x000a__x000a_Eli showed an area of progress in understanding how to leverage Desmos for efficiency, which will be very helpful on the exam. We practiced this with several example problems, such as solving systems of equations and finding x-intercepts of hyperbolas, where Desmos allowed for solutions in under ten seconds. We also briefly reviewed other math concepts, including imaginary numbers, calculating shaded areas, expected value, Pascal's Triangle, and the properties of rational versus irrational numbers. An area for improvement would be to continue practicing these Desmos techniques to fully integrate them into his test-taking strategy for future exams._x000a__x000a_Looking ahead, Eli will be taking the SAT on May 2nd. As this was our last scheduled ACT session, we will need to book additional hours if we are to continue preparing for the SAT. While many of the strategies we've covered for the ACT are transferable, there are some specific techniques for the SAT, particularly for the math section. The ACT math tends to cover a broader range of topics, including some not seen on the SAT, but the SAT math, while conceptually easier, often requires more careful interpretation to solve. I wish Eli the best of luck on his ACT, and I hope to work with him again for his SAT preparation._x000a__x000a_Feel free to reach out if you have any questions or requests, and if there is anything else I can do to help. You can always contact me directly by text message or e-mail.Â _x000a__x000a_I hope you are having a wonderful day!Â _x000a__x000a_Nicholas U._x000a_nicholas.ulfik@revolutionprep.com_x000a_+19712582791"/>
    <n v="2"/>
  </r>
  <r>
    <n v="11022913"/>
    <d v="2026-04-11T00:00:00"/>
    <x v="0"/>
    <s v="Team Haase-Alvey"/>
    <n v="65347"/>
    <s v="Raphaella Tuch Bussey"/>
    <s v="Hi Raphaella and Raquel,_x000a__x000a_I hope you are having a great spring season. Itâ€™s been great working with you and Raphaella over the past couple of months. I wanted to touch base to share some of the progress weâ€™ve made so far and share my thoughts on the plan moving forward. I_x000a__x000a_ have seen significant improvements in Raphaellaâ€™s ability to apply a structured problem-solving approach in physics, particularly in identifying knowns and unknowns, selecting the correct formulas (such as rearranging (F = ma) and using SUVAT equations), and executing multi-step problems with greater accuracy. She has also improved in recognizing key concepts like constant velocity implying zero acceleration, as well as consistently converting units correctly before solving. She has shown consistent progress in building confidence and accuracy when working through increasingly complex motion problems. This improvement has been evident in her ability to complete multi-step problems more independently and with fewer calculation errors._x000a__x000a_Since Raphaella is steadily progressing toward her goals, I recommend we continue with our current schedule of one 60-minute session per week through the end of the current term. This will allow us to maintain momentum while continuing to reinforce core strategies and build problem-solving speed.  If she finds she needs help in more than one subject per week, she should try to book a second session like we did before. _x000a__x000a_Our current short-term goals for Raphaella include strengthening her speed and confidence using the standard physics problem-solving blueprint, refining her use of SUVAT equations in multi-step problems, and reviewing more complex scenarios like multi-phase motion problems (such as deceleration cases). The overall goal remains to build strong conceptual understanding and problem-solving confidence in physics and chemistry. _x000a__x000a_Please let me know if you have any questions or would like to discuss her progress in more detail._x000a_Nicholas U._x000a_nicholas.ulfik@revolutionprep.com_x000a_+19712582791"/>
    <n v="4"/>
  </r>
  <r>
    <n v="11022916"/>
    <d v="2026-04-11T00:00:00"/>
    <x v="144"/>
    <s v="Team Cross"/>
    <n v="102157"/>
    <s v="Eileen McGann"/>
    <s v="Dear Kara,_x000a__x000a_I hope you had a great weekend! It has been wonderful working with Eileen over the several weeks, and since she completed her ACT yesterday, I wanted to share a brief update on the progress weâ€™ve been making._x000a__x000a_Over the past several weeks, Eileen and I have focused primarily on strengthening her ACT Math problem-solving skills. In particular, we spent time reviewing foundational concepts that she may not have had as much exposure to, such as probability, expected value, set theory, absolute value, and inequalities. As we revisited these topics and practiced applying them to ACT-style questions, Eileen built stronger problem-solving habits and became more comfortable breaking down multi-step problems. We also worked on a few additional Desmos strategies she could use on the test to help her solve questions more efficiently and manage her time more effectively._x000a__x000a_I was also glad to hear that Eileen felt confident about the test. We worked through a great deal of practice together, and I hope she earns the results she has been aiming for. I know she put in a lot of effort, and I am hopeful that it will show in her score._x000a__x000a_I hope this ACT ends up being the final one she needs, but if she does decide to retake it, I would be very happy to continue supporting her._x000a__x000a_I look forward to hearing how Eileen did on the test. Please feel free to reach out if you have any questions or would like to adjust anything in our plan. I would also be happy to connect by phone anytime if that would be helpful._x000a__x000a_Warmly,_x000a_Elain N._x000a_elain.ng@revolutionprep.com_x000a_+13474696564"/>
    <n v="1"/>
  </r>
  <r>
    <n v="11023009"/>
    <d v="2026-04-12T00:00:00"/>
    <x v="166"/>
    <s v="Team Cross"/>
    <n v="100374"/>
    <s v="Anna Lesik"/>
    <s v="Dear Iryna,_x000a__x000a_I hope youâ€™re having a great weekend. Itâ€™s been wonderful working with you and Anna over the past several weeks. I wanted to share some progress weâ€™ve made and outline the plan moving forward._x000a__x000a_Anna has shown significant improvement identifying consonant sounds and consistent progress recognizing and reading sight words; this was clear in our last session. I plan to continue focusing on letter sounds, consonant blends, and short and long vowel sounds._x000a__x000a_If youâ€™d like to continue, you can redeem more credits through Bright Horizonsâ€™ portal. After you redeem, you will receive an email from Revolution Prep to add the hours to your account._x000a__x000a_Please let me know if you have any questions or would like to adjust the plan. Iâ€™m happy to schedule a phone call if that would be helpful._x000a__x000a_Thank you!_x000a__x000a_Michelle T._x000a_michelle.testerman@revolutionprep.com_x000a_+18636703374"/>
    <n v="2"/>
  </r>
  <r>
    <n v="11023033"/>
    <d v="2026-04-12T00:00:00"/>
    <x v="167"/>
    <s v="Team Cross"/>
    <n v="93742"/>
    <s v="Gwyneth Mahase"/>
    <s v="Dear Jennifer,_x000a__x000a_I hope you are having a wonderful spring so far. Itâ€™s been great working with you and Gwenyth over the past couple of months. I wanted to touch base to share some of the progress weâ€™ve made so far and share my thoughts on the plan moving forward._x000a__x000a_Over the course of our time together, Gwyneth has strengthened her understanding of several important precalculus topics, most recently infinite geometric series. Her overall recall of what she's learned in class is already solid, meaning that we've been able to focus on the conceptual underpinnings of these topics, as well as some edge cases that aren't thoroughly addressed in most precalculus classes. This should serve to make her knowledge much more persistent._x000a__x000a__x000a_Our current short-term goals for Gwyneth include reviewing older precalculus material in preparation for the end-of-course exam. The long term goal, of course, is an A on that exam!_x000a__x000a_Because Gwyneth is making satisfactory progress towards these goals, I recommend keeping her current program velocity._x000a__x000a_Please let me know if you have any questions or if there are any adjustments you would like to make to our plan. Iâ€™m happy to schedule a time to talk by phone if that would be helpful. I look forward to supporting Gwyneth in her continued academic journey._x000a__x000a_Best regards,_x000a_Julia_x000a__x000a_Julia S._x000a_julia.saderholm@revolutionprep.com_x000a_+15027383937"/>
    <n v="2"/>
  </r>
  <r>
    <n v="11023038"/>
    <d v="2026-04-12T00:00:00"/>
    <x v="167"/>
    <s v="Team Cross"/>
    <n v="96696"/>
    <s v="Patrick Syski"/>
    <s v="Dear Helen,_x000a__x000a_I hope you are having a wonderful spring so far. Itâ€™s been great working with you and Patrick over the past couple of months. I wanted to touch base to share some of the progress weâ€™ve made so far and share my thoughts on the plan moving forward._x000a__x000a_Over the course of our time together, Patrick has consistently brought fantastic energy and engagement to our sessions. He demonstrates a solid grasp of the things he has to do for school and his many extracurriculars. During our sessions, we've been able to help him not only fit all those things into a reasonable schedule each week, but also start building the habits and skills to keep doing that for years to come._x000a__x000a__x000a_Our current short-term goals for Patrick include continuing to build and refine this system. The long term goal, of course, is a lasting control over his schedule, to-do list, and free time!_x000a__x000a_Because Patrick is making satisfactory progress towards these goals, I recommend keeping his current program velocity._x000a__x000a_Please let me know if you have any questions or if there are any adjustments you would like to make to our plan. Iâ€™m happy to schedule a time to talk by phone if that would be helpful. I look forward to supporting Patrick in his continued academic journey._x000a__x000a_Best regards,_x000a_Julia_x000a__x000a_Julia S._x000a_julia.saderholm@revolutionprep.com_x000a_+15027383937"/>
    <n v="2"/>
  </r>
  <r>
    <n v="11023043"/>
    <d v="2026-04-12T00:00:00"/>
    <x v="132"/>
    <s v="Team De Groot"/>
    <n v="94742"/>
    <s v="Allison Lutz"/>
    <s v="Dear Deanna,_x000a__x000a_Itâ€™s been great working with you and Allison over the past couple of months. As we prepare for Allison's recent and upcoming ACT exams, I wanted to share some updates and information about her progress and what to expect moving forward._x000a__x000a_I have seen significant improvements in Allisonâ€™s math and science approach, particularly in her ability to use the Desmos calculator effectively, apply pacing strategies, and implement both MAPS and SMILE strategies. She has shown consistent progress in setting up systems of equations from word problems, using logarithms, recognizing exponential equations, and navigating mixed math sections through our mock ACT practice. This consistent improvement has been evident in her increased efficiency and confidence when approaching more complex, multi-step problems._x000a__x000a_For this exam cycle, our goal is to continue building consistency across sections and strengthen her performance in math and science while maintaining strong strategy use. While we cannot guarantee a specific score, we have worked diligently towards this goal through targeted strategy work, including pacing techniques, multi-passage science strategies, and structured problem-solving methods. It's important to also consider the impact of the test zone on Allisonâ€™s performance though. Ensuring a good night's sleep throughout the week leading up to the test is crucial, as just the night before isn't enough. We have also discussed strategies to manage testing stress and maintain focus throughout the exam._x000a__x000a_I am looking forward to hearing how Allison performs on this test. Looking ahead, I do want to highlight that we currently have a break in scheduling until 5/18. While I completely understand that this is a very busy time of year with finals and AP exams, a full break from ACT preparation can lead to a loss of momentum in both content and strategy retention. Instead, I recommend scaling back our session frequency to once every other week during this time. This allows Allison to stay fresh with key strategies and continue building skills without adding too much to her workload. With upcoming test date in June, maintaining some level of consistency will be important for continued progress._x000a__x000a_This adjusted approach would give us an opportunity to continue working on key areas such as ratios and probability, reinforcing MAPS for mixed math, and building consistency with science strategies as she prepares for future exams. I suggest adding the below to your account to ensure we stay on track._x000a__x000a_â€¢ 5 Hours of Distinguished Tutoring for Allison Lutz with Megan Osgood_x000a__x000a_If you'd like to continue working together on achieving these goals, you can easily use this link to add the hours to your account today: https://my.revolutionprep.com/s/mpkSCVrvEH. I would also like to note that we will be updating our tutoring rates on April 18, 2026. To help you get ahead and secure our current pricing for your future tutoring needs, I highly recommend connecting with your advisor toÂ purchaseÂ additionalÂ hours before the change takes place._x000a__x000a_Please let me know if you have any questions or if there are any adjustments you would like to make to our plan. Iâ€™m also able to schedule a time to talk by phone if that would be helpful. I am happy to support Allison in her continued academic journey._x000a__x000a_Best regards,_x000a_Megan_x000a__x000a_Megan O._x000a_megan.osgood@revolutionprep.com_x000a_+12077140045"/>
    <n v="4"/>
  </r>
  <r>
    <n v="11023080"/>
    <d v="2026-04-12T00:00:00"/>
    <x v="34"/>
    <s v="Team De Groot"/>
    <n v="96600"/>
    <s v="Aditya Arvind"/>
    <s v="Dear Kalpana,_x000a__x000a_I hope you are doing well! I wanted to share an update on Adityaâ€™s progress and how things have been going in our sessions._x000a__x000a_Progress &amp;amp; Recent Focus:_x000a_Aditya and I have been working across multiple subjects, primarily focusing on AP Statistics, AP Calculus, and Computer Science as we prepare for upcoming AP exams. Recently, we have covered:_x000a__x000a_â€“ Probability concepts (conditional probability, independent vs. dependent events, Bayesâ€™ Theorem)_x000a_â€“ Discrete probability, including geometric and binomial distributions_x000a_â€“ Sampling distributions, hypothesis testing, and confidence intervals_x000a_â€“ Parametric equations, polar coordinates, and area/volume in calculus_x000a_â€“ Computer science topics such as arrays, file input/output, and program development_x000a__x000a_We have also spent time reviewing cumulative material and practicing AP-style questions to reinforce understanding ahead of upcoming exams._x000a__x000a_Positives:_x000a_Aditya is a capable student who demonstrates strong understanding when he takes the time to work through problems carefully. He has shown confidence in key areas such as hypothesis testing and interval problems in statistics, and continues to perform well across multiple subjects academically._x000a__x000a_Areas for Continued Growth:_x000a_One area that would significantly benefit Aditya is slowing down and carefully reading instructions before beginning problems or assignments. This would help reduce avoidable errors and improve overall accuracy. Additionally, staying consistent with preparationâ€”especially ahead of tests and examsâ€”will be important as we approach AP exam season._x000a__x000a_Recommendation for Velocity:_x000a_We are currently scheduled for multiple sessions per week; however, due to missed sessions, I would recommend adjusting to two consistent sessions per week. This will allow us to reinforce key concepts while maintaining a manageable and consistent schedule leading into AP exams._x000a__x000a_Academic Focus Moving Forward:_x000a_â€“ Reinforcing probability concepts and memorizing key formulas_x000a_â€“ Continued practice with AP Statistics question types_x000a_â€“ Strengthening calculus topics such as parametrics and area/volume_x000a_â€“ Reviewing Computer Science concepts ahead of the AP exam_x000a_â€“ Building consistency in preparation and attention to detail_x000a__x000a_Aditya has a strong foundation, and with consistent effort and focus, he is well-positioned to perform well on his upcoming exams. Please feel free to reach out if you have any questions or would like to discuss anything further._x000a__x000a_Best,_x000a_Jose F._x000a_jose.falconi@revolutionprep.com_x000a_+1 (209) 261-5048"/>
    <n v="3"/>
  </r>
  <r>
    <n v="11023082"/>
    <d v="2026-04-12T00:00:00"/>
    <x v="34"/>
    <s v="Team De Groot"/>
    <n v="78806"/>
    <s v="Henry Tsai"/>
    <s v="Dear Sarah,_x000a__x000a_I hope you are doing well! I wanted to share an update on Henryâ€™s progress and how things have been going in our sessions._x000a__x000a_Progress &amp;amp; Recent Focus:_x000a_Henry and I have been working across both math and science topics, covering a range of concepts as he progresses through his coursework. Recently, we have focused on:_x000a__x000a_â€“ Area and perimeter with more complex shapes_x000a_â€“ Inequalities and graphing equations_x000a_â€“ Systems of equations (substitution and elimination methods)_x000a_â€“ Functions and substitution concepts_x000a_â€“ Exponents and polynomial operations (including FOIL)_x000a_â€“ Slope-intercept form and linear equations_x000a_â€“ Physics concepts such as force, acceleration, and kinetic energy_x000a_â€“ Science topics including electric current and magnetism_x000a__x000a_Henry has also been preparing for various quizzes and tests, and has shown the ability to improve his performance when revisiting and correcting previous work._x000a__x000a_Positives:_x000a_Henry is capable of understanding the material and has shown strong improvement when he takes the time to review and learn from mistakesâ€”for example, improving from a 78 to an 88 on a math test after corrections. He has also demonstrated success on quizzes and assignments, including perfect scores in both math and ELA._x000a__x000a_Areas for Continued Growth:_x000a_The main area of focus for Henry is maintaining consistent focus during sessions. At times, distractions (such as using emojis or multitasking) can take away from his ability to fully engage with the material. When he is focused, he makes strong progress, so improving consistency in attention will have a significant impact on his overall performance._x000a__x000a_Additionally, continuing to strengthen foundational algebra skillsâ€”particularly graphing, equations, and polynomial operationsâ€”will be important as concepts become more advanced._x000a__x000a_Recommendation for Velocity:_x000a_We are currently meeting once per week, and this has been a good starting point. Maintaining this schedule should continue to support his progress, with the option to increase sessions if additional support is needed around exams or more challenging units._x000a__x000a_Academic Focus Moving Forward:_x000a_â€“ Reinforce algebra fundamentals (equations, graphing, polynomials)_x000a_â€“ Continue practicing systems of equations and function concepts_x000a_â€“ Strengthen focus and engagement during sessions_x000a_â€“ Review key science concepts and formulas for upcoming tests_x000a__x000a_Henry has a strong ability to succeed, and with improved focus and consistent effort, I am confident he will continue to make solid progress. Please feel free to reach out if you have any questions or would like to discuss anything further._x000a__x000a_Best,_x000a_Jose F._x000a_jose.falconi@revolutionprep.com_x000a_+1 (209) 261-5048"/>
    <n v="3"/>
  </r>
  <r>
    <n v="11023106"/>
    <d v="2026-04-12T00:00:00"/>
    <x v="163"/>
    <s v="Team St. Marie"/>
    <n v="100927"/>
    <s v="Adam Faughnan"/>
    <s v="Dear Aoife,_x000a__x000a_I hope you are having a great spring. Itâ€™s been great working with you and Adam over the past couple of months. I wanted to touch base to share some of the progress weâ€™ve made so far and share my thoughts on the plan moving forward._x000a__x000a_Adam began our work struggling with physics, particularly with finding how to apply equations to physical problem solving. I am happy to report that now his strategy is much improved, and his improved grades and confidence reflect that._x000a__x000a_Topics have included rotational motion and gravitation, with recent efforts focusing upon electrostatics. There is much more to do with electricity and magnetism, but Adam should absolutely be up for the task. Based on Adam's progress, I recommend maintaining our current weekly schedule._x000a__x000a_Please let me know if you have any questions or if there are any adjustments you would like to make to our plan. Iâ€™m happy to schedule a time to talk by phone if that would be helpful. I look forward to supporting Adam in their continued academic journey._x000a__x000a_Best regards,_x000a_Scott"/>
    <n v="3"/>
  </r>
  <r>
    <n v="11023111"/>
    <d v="2026-04-12T00:00:00"/>
    <x v="110"/>
    <s v="Team De Groot"/>
    <n v="100779"/>
    <s v="Eva LaBeau"/>
    <s v="Hi Michele and Eva,_x000a__x000a_It has been wonderful working with Eva! Below is a summary of her recent progress:_x000a__x000a_Back in February, Eva was working on building stress management skills and incorporating them into her daily routine, while also building a toolbox of strategies for times of increased stress. She was also exploring test-taking strategies and building skills to reduce anxiety and increase confidence around tests so that she doesnâ€™t second-guess herself, and Eva was exploring strategies to reduce procrastination with school work._x000a__x000a_Since then, Eva has practiced body doubling in several sessions to help herself get started with time-sensitive tasks. She does a great job prioritizing what to work on, reviewing rubrics for assignments, and asking questions of professors to ensure clarity in completing assignments. Eva has also practiced connecting assignments to her personal interests to support herself in finding motivation to start the assignment early and finish it on time. She has also done really well with long-term planning by keeping track of summer course registration deadlines and making sure to register for classes. Eva has a much better awareness of her need for social support with completing assignments and she regularly asks for this type of support in our session as well as in her day-to-day life._x000a__x000a_Eva still has room to grow in building stress management skills and with exploring test-taking and test-anxiety-reduction strategies. She occasionally struggles with slowing down and thinking deeply about assignments and exams due to feeling stressed and wanting to finish assignments or get through the test as quickly as possible._x000a__x000a_To support Evaâ€™s continued growth and success, it would be ideal for us to meet 1x per week, for 60 minutes each time, through the rest of this semester. This would ensure that we have time to attend to weekly assignments, learn stress management and study strategies, build skills around test-taking, and plan to study for finals well in advance of final exams. Eva currently has 3 more sessions scheduled every other week through May 17. _x000a__x000a_If youâ€™d like to connect via zoom call to discuss in more detail, here are some dates when Iâ€™m available:_x000a__x000a_Thursday, 4/16 at 2pm cst_x000a_Tuesday, 4/21 at 3pm cst_x000a_Wednesday, 4/22 at 12pm cst_x000a__x000a_Please let me know if you have any questions._x000a__x000a_best,_x000a_Sharon_x000a____x000a_sharon.vincuilla@revolutionprep.com_x000a_(323) 774 - 4547"/>
    <n v="5"/>
  </r>
  <r>
    <n v="11023147"/>
    <d v="2026-04-12T00:00:00"/>
    <x v="167"/>
    <s v="Team Cross"/>
    <n v="96242"/>
    <s v="Sai Taman Kodaganti"/>
    <s v="Dear Devipriya,_x000a__x000a_I hope you are having a wonderful spring so far. Itâ€™s been great working with you and Taman over the past couple of months. I wanted to touch base to share some of the progress weâ€™ve made so far and share my thoughts on the plan moving forward._x000a__x000a_Over the course of our time together, Taman has deepened his understanding both of individual geometric concepts and of the relationships between them. He also has a stronger grasp of the way that logic is used to verify theorems and conjectures, which is a critical skill for further mathematical study._x000a__x000a_Our current short-term goals for Taman include keeping up with new topics and reviewing old ones. The long term goal, of course, is an A in the course!_x000a__x000a_Because Taman is making satisfactory progress towards these goals, I recommend keeping his current program velocity._x000a__x000a_Please let me know if you have any questions or if there are any adjustments you would like to make to our plan. Iâ€™m happy to schedule a time to talk by phone if that would be helpful. I look forward to supporting Taman in his continued academic journey._x000a__x000a_Best regards,_x000a_Julia_x000a__x000a_Julia S._x000a_julia.saderholm@revolutionprep.com_x000a_+15027383937"/>
    <n v="2"/>
  </r>
  <r>
    <n v="11023157"/>
    <d v="2026-04-12T00:00:00"/>
    <x v="167"/>
    <s v="Team Cross"/>
    <n v="96359"/>
    <s v="Corbin Needham"/>
    <s v="Dear Joy,_x000a__x000a_I hope you are having a wonderful spring so far. Itâ€™s been great working with you and Corbin over the past couple of months. I wanted to touch base to share some of the progress weâ€™ve made so far and share my thoughts on the plan moving forward._x000a__x000a_Over the course of our time together, Corbin has made a remarkable amount of progress in his grasp of calculus fundamentals, particularly applying the basic derivative and integral forms. He has also become much more able to apply those fundamentals in the context of more complicated problems._x000a__x000a_Our current short-term goals for Corbin include keeping up with new topics and reviewing old ones. The long term goal, of course, is a good grade in the course!_x000a__x000a_Because Corbin is making satisfactory progress towards these goals, I recommend keeping his current program velocity._x000a__x000a_Please let me know if you have any questions or if there are any adjustments you would like to make to our plan. Iâ€™m happy to schedule a time to talk by phone if that would be helpful. I look forward to supporting Corbin in his continued academic journey._x000a__x000a_Best regards,_x000a_Julia_x000a__x000a_Julia S._x000a_julia.saderholm@revolutionprep.com_x000a_+15027383937"/>
    <n v="2"/>
  </r>
  <r>
    <n v="11023165"/>
    <d v="2026-04-12T00:00:00"/>
    <x v="167"/>
    <s v="Team Cross"/>
    <n v="100326"/>
    <s v="Kevin McFadden"/>
    <s v="Dear Dawn,_x000a__x000a_I hope you are having a wonderful spring so far. Itâ€™s been great working with you and Corbin over the past couple of months. I wanted to touch base to share some of the progress weâ€™ve made so far and share my thoughts on the plan moving forward._x000a__x000a_Over the course of our time together, Kevin has made remarkable progress both in the number of assignments he's finishing and in maintaining equilibrium when things don't go as planned. He's put in a lot of work, and the effects are showing, even if they may not be as drastic as he'd like._x000a__x000a_Our current short-term goal for Kevin is keeping on top of incoming assignments. The long term goals, of course, are good grades in this semester's courses and building strategies to more reliably keep on top of things in the future!_x000a__x000a_Because Kevin is making satisfactory progress towards these goals, I recommend keeping his current program velocity._x000a__x000a_Please let me know if you have any questions or if there are any adjustments you would like to make to our plan. Iâ€™m happy to schedule a time to talk by phone if that would be helpful. I look forward to supporting Kevin in his continued academic journey._x000a__x000a_Best regards,_x000a_Julia_x000a__x000a_Julia S._x000a_julia.saderholm@revolutionprep.com_x000a_+15027383937"/>
    <n v="2"/>
  </r>
  <r>
    <n v="11023177"/>
    <d v="2026-04-12T00:00:00"/>
    <x v="18"/>
    <s v="Team Plamondon"/>
    <n v="90816"/>
    <s v="Wyatt Melvin"/>
    <s v="Dear Wyatt and Tiffany,_x000a__x000a_I hope you are having a great week. Itâ€™s been great working with you and Wyatt over the past six weeks. I wanted to touch base to share some of the progress weâ€™ve made so far and share my thoughts on the plan moving forward._x000a__x000a_I have seen steady improvement in Wyattâ€™s understanding of fluid dynamics, expected values, and 20th century US History. This progress has been evident through his in-session work, where he has been engaging more actively with the material and demonstrating stronger problem-solving and analytical skills._x000a__x000a_Our current goals for Wyatt include continuing to build proficiency across his AP Physics 1, APUSH, and Precalculus coursework. The overall goal remains to support his success and confidence across these subjects while keeping pace with the demands of each course. Based on Wyattâ€™s progress, I recommend maintaining multiple sessions per week, adjusting as needed to support each subject effectively. Wyatt currently has 38.5 hours remaining in his account and is scheduled through 5/19/26. I highly recommend scheduling out the majority of the remaining 29 unscheduled hours, as my schedule can fill quickly and I would want to ensure we secure times that work best for Wyatt._x000a__x000a_Please let me know if you have any questions or if there are any adjustments you would like to make to our plan. Iâ€™m happy to schedule a time to talk by phone if that would be helpful. I look forward to supporting Wyatt in his continued academic journey._x000a__x000a_Thank you and stay safe,_x000a_Myles O._x000a_myles.oldroyd@revolutionprep.com_x000a_+15304434701"/>
    <n v="4"/>
  </r>
  <r>
    <n v="11023186"/>
    <d v="2026-04-12T00:00:00"/>
    <x v="68"/>
    <s v="Team St. Marie"/>
    <n v="83285"/>
    <s v="Mackenzie Boyer"/>
    <s v="Dear Joanna,_x000a__x000a_Itâ€™s been great working with you and Mackenzie over the past couple years. Now that Mackenzieâ€™s SAT results are in, I wanted to share some updates and thoughts on next steps. _x000a__x000a_I have seen significant improvements in Mackenzieâ€™s approach to reading comprehension, particularly in her ability to identify question types, eliminate incorrect answer choices, and use textual evidence to justify her answers. She has also made meaningful strides in grammar and punctuation conventions - including possessive nouns, misplaced modifiers, comma and dash usage, and apostrophes - as well as in math topics such as slope-intercept form, systems of equations, parallel and perpendicular lines, quadratic equations, and geometry. She has shown consistent progress in her ability to slow down, analyze answer choices carefully, and build confidence in her predictions before selecting an answer. Mackenzie completed a timed reading question in 71 seconds in todayâ€™s session, showing a marked improvement in her pacing._x000a__x000a_For the March exam, our goal was a score of 1400. Mackenzie scored 1250 (610 Reading and Writing, 640 Math). While this is below our target, there is a clear path forward. Her math foundation is a strength to build on, and I believe continued focus on pacing, accuracy, and closing the gap in reading and writing will yield meaningful score gains on the June SAT._x000a__x000a_I am looking forward to continuing to work with Mackenzie as we prepare for June. As you requested, we have been at one session per week to allow Mackenzie to focus on her academics. Once AP exams wrap up - the second full week of May - Iâ€™d recommend adding a second session per week for the remaining weeks leading up to the June SAT. Mackenzie and I have already discussed this plan and she is on board. This would give us more time to work on reading and writing accuracy, higher-difficulty math topics like circles and 3D geometry, and timed practice to sharpen her pacing and test-day stamina. Please note that I will be unavailable from May 1st through the 8th, which aligns with Mackenzie focusing on her AP exams during that time. _x000a__x000a_Please let me know if you have any questions or if there are any adjustments you would like to make to our plan. I am happy to continue supporting Mackenzie in her testing journey. _x000a__x000a_Best regards, _x000a__x000a_Amelia S._x000a_amelia.sain@revolutionprep.com_x000a_+19192658149"/>
    <n v="4"/>
  </r>
  <r>
    <n v="11023215"/>
    <d v="2026-04-12T00:00:00"/>
    <x v="37"/>
    <s v="Team Plamondon"/>
    <n v="96258"/>
    <s v="Kaleb Evoh"/>
    <s v="Dear Kaydra,_x000a__x000a_I hope you are having a great spring. Itâ€™s been great working with you and Kaleb over the past couple of months. I wanted to reach out with a quick overview of the program so far and where itâ€™s headed._x000a__x000a_I have seen significant improvements in Kaleb's ability to solve algebraic equations, graph functions, and solve unknown variables. He has shown consistent progress with quadratic functions, as evident in his confidence, speed, and accuracy in identifying and solving those expressions._x000a__x000a_Since Kaleb is achieving his goals, I recommend we continue with our one 60-minute class per week through the school year. We will continue to review the most current concepts from class to stay ahead of the fast pace of the course._x000a__x000a_Our current short-term goals for Kaleb include test and quiz preparation. The overall goal remains improving and maintaining his grades. Based on Kaleb's progress, as mentioned before, I recommend keeping our current session frequency. This plan will keep him on the path to succes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or Zoom if that would be helpful. I look forward to supporting Kaleb in their continued academic journey._x000a__x000a_Best regards,_x000a_Syrae J._x000a_syrae.jennings@revolutionprep.com_x000a_+14435008367"/>
    <n v="5"/>
  </r>
  <r>
    <n v="11023237"/>
    <d v="2026-04-12T00:00:00"/>
    <x v="54"/>
    <s v="Team Plamondon"/>
    <n v="79241"/>
    <s v="Renny Thompson"/>
    <s v="Dear Mindy,_x000a__x000a_Itâ€™s been great working with you and Renny over the past couple of months. As we prepare for Renny's upcoming SAT, I wanted to share some updates and information about what to expect._x000a__x000a_I have seen significant improvements in Renny's ability to apply key test-taking strategies, including MAPS, Backsolving, iCARE, TRAP, and Eliminate 3. She has also shown amazing progress in consistently applying punctuation rules and solving literal equations. This consistent improvement has been evident in Rennyâ€™s increased confidence and her most recent Bluebook practice exam score of 1130 (up from 1020 on her first Bluebook practice exam)._x000a__x000a_For this exam, our goal is achieving a score of 1350. While we cannot guarantee a specific score, we have worked diligently towards this goal through our work on test-taking strategies and punctuation. It's important to consider the impact of the test zone on Rennyâ€™s performance. Ensuring a good night's sleep through the week leading up to the test is crucial, as just the night before isn't enough. We have also discussed strategies to manage test anxiety, which can impact scores._x000a__x000a_I am looking forward to hearing how Renny performs on this test.  Looking ahead, I recommend we continue meeting through the remainder of the school year to prepare for the May and/or June exams. I would strongly recommend we meet for at least two 1-hr sessions per week: this would give us an opportunity to continue working on interpreting and writing linear models, checking for subject-verb agreement and correct verb tense, identifying the goal of rhetorical synthesis questions to rule out answers that do not achieve the goal, and finding measures of center and measures of spread of data sets. Right now, Renny has about two unscheduled hours on her account and no additional sessions scheduled._x000a__x000a_If you'd like to continue working together on achieving these goals, you can easily use this link to add these hours to your account today: https://my.revolutionprep.com/s/ifRtO2HOXl._x000a__x000a_Please let me know if you have any questions or if there are any adjustments you would like to make to our plan. Iâ€™m also able to schedule a time to talk by phone if that would be helpful. I am happy to support Renny in her continued academic journey._x000a__x000a_Best regards,_x000a_Alexa Pinera_x000a__x000a_Alexa P._x000a_alexa.pinera@revolutionprep.com_x000a_+13022653917"/>
    <n v="4"/>
  </r>
  <r>
    <n v="11023242"/>
    <d v="2026-04-12T00:00:00"/>
    <x v="122"/>
    <s v="Team Plamondon"/>
    <n v="100280"/>
    <s v="Myah Trafford"/>
    <s v="Dear Melissa,_x000a__x000a_I hope you are having a great spring season. Itâ€™s been wonderful working with you and Myah over the past couple of months. I wanted to touch base to share some of the progress weâ€™ve made so far and outline my thoughts on the plan moving forward._x000a__x000a_I have seen significant improvements in Myahâ€™s skills across both English and Biology. In English, we have been working on understanding the structure and components of strong thesis statements, identifying the four sentence types, and recognizing complete and simple subjects and predicates. She has also made great progress in creating compound sentences and organizing her ideas more clearly in writing. In Biology, we have covered particle theory, states of matter, classification of substances, and qualitative versus quantitative properties, as well as key ecological concepts such as food chains and food webs, bioaccumulation and biomagnification, invasive species, and major cycles including the water, carbon, nitrogen, and phosphorus cycles. She has shown consistent progress in understanding and explaining these concepts. This improvement has been evident in her increased confidence, stronger explanations, and ability to connect ideas across topics._x000a__x000a_Our current short-term goals for Myah include strengthening her ability to apply scientific concepts to real-world examples, improving the clarity and organization of her written responses, and continuing to build confidence when explaining her reasoning in both subjects. The overall goal remains helping Myah become a confident and well-rounded learner who can think critically, communicate ideas clearly, and apply her knowledge across both English and science coursework._x000a__x000a_Based on Myahâ€™s progress, I recommend maintaining our current velocity of once-weekly, 1-hour sessions to support steady growth and continued development._x000a__x000a_Please let me know if you have any questions or if there are any adjustments you would like to make to our plan. Iâ€™m happy to schedule a time to talk by phone if that would be helpful. I look forward to continuing to support Myah in her academic journey._x000a__x000a_Best regards,_x000a__x000a_Chazlee"/>
    <n v="3"/>
  </r>
  <r>
    <n v="11023254"/>
    <d v="2026-04-12T00:00:00"/>
    <x v="29"/>
    <s v="Team Plamondon"/>
    <n v="87965"/>
    <s v="Niko Bezzubov"/>
    <s v="Hi Jessica,_x000a_It's been a pleasure working with Niko for the last few weeks. He's got his test coming up soon, and he's run out of hours on the account, so I thought now would be a good time to update you on our progress and make sure we have plans set moving forward._x000a__x000a_I mentioned in the last update that I wanted to work on his passage analysis skills, and that's taken up most of our time together. To be fair, they do tend to be some of the harder questions on the test, and given the variety of questions, I think it's been well worth our time. I think Niko's getting a lot more consistent at actually picking out the main ideas and connecting them to the specific answer options. We also spent some time on word choice problems. He did well on them on his first practice test, but he struggled on the last one, so we spent one session on words in context and another on transitions. There are some of the same skills involved as passage analysis problems with picking out key context clues, so I hope that working on both topics reinforced each other. _x000a__x000a_Given our once-per-week pace, the benefit I think Niko's seen by repeating topics a few weeks in a row, and the superscoring system the SAT uses, we've focused on the reading section exclusively recently. I do want to cover the math, but I've been worried that if we did, he wouldn't lock the reading strategies into long-term memory. I think for the next few weeks, I want to review the reading strategies and just worry about getting a good section score this time around. If we can lock in a reading score now, we can worry about the math section for the June or August sittings, and be able to reap the benefit of focusing purely on the math topics. _x000a__x000a_I have April 23rd written down as his test date, which I think his school is putting on, and then the next national test date is on May 2. He could take them back-to-back, although he wouldn't have much time to reflect and improve in between sittings. He likely wouldn't even see his first scores before taking the second set. He'd only need a handful of sessions to get through these test dates, which I'll post a link here to purchase: https://my.revolutionprep.com/s/OWMq0zC6iN.. Given his practice test scores bordering on 1200, I think it's possible he gets his goal this time around, so I'd understand if you want to hold out on buying more hours for now. However, real scores tend to be a little lower than practice tests, especially with the pressure of a first sitting, and I think it's likely we'll want to keep doing at least some prep over the summer, so a 12-hour package may be more practical. Of course, if you've got any questions before making a decision, please let me know!_x000a__x000a__x000a_Best,_x000a_Andrew B._x000a_andrew.brown@revolutionprep.com_x000a_+13176650121"/>
    <n v="3"/>
  </r>
  <r>
    <n v="11023270"/>
    <d v="2026-04-12T00:00:00"/>
    <x v="145"/>
    <s v="Team Plamondon"/>
    <n v="101878"/>
    <s v="Aahna Shah"/>
    <s v="Dear Tejal,_x000a__x000a_Itâ€™s been great working with Aahna over the past several weeks as she continues preparing for the SAT. I wanted to share an update on her progress and outline what weâ€™ve been focusing on in our sessions._x000a__x000a_Aahna has been building a strong foundation in both reading and math strategies. In reading, she has worked on identifying central ideas and details, understanding text structure and purpose using the iCARE strategy, and improving her approach to inference questions by anticipating answers before looking at choices. More recently, she has been practicing rhetorical synthesis and transition questions, learning how to connect ideas and select the most relevant information efficiently. She is also developing strong habits with the two-pass approach, helping her manage time and prioritize questions more effectively._x000a__x000a_In math, Aahna has made great progress with constants questions, learning how to apply substitution, matching, and DESMOS strategically depending on the problem type. She has also worked on using DESMOS for equations of lines and strengthening her overall Algebra II foundation. A key focus has been helping her identify the most efficient method for each question, which is an important step toward improving both speed and accuracy._x000a__x000a_For homework and continued growth, Aahna has been completing consistent mixed practice (about 20 minutes per day) using OnePrep, alternating between math and reading. This has helped reinforce retention and ensure she is regularly applying strategies across sections._x000a__x000a_Looking ahead, we will continue strengthening her reading precision (especially rhetorical synthesis and inference) while reinforcing math strategy selection and accuracy. We will also continue reviewing key grammar rules, such as comma usage, to support her performance in Standard English Conventions._x000a_Based on Aahnaâ€™s progress and goals, I recommend that she plan for a June SAT and that we continue meeting once a week for one hour until then. This schedule will allow us to steadily build her skills, reinforce strategies, and ensure she is fully prepared and confident on test day._x000a__x000a_Aahna has been engaged and thoughtful in sessions, and she is making steady progress as she builds confidence across both sections of the test. Please let me know if you have any questions or would like to discuss her progress or next steps in more detail. Iâ€™m excited to continue supporting her growth!_x000a__x000a_Best regards,_x000a__x000a_Hannah L._x000a_hannah.lodge@revolutionprep.com_x000a_+16515044849"/>
    <n v="4"/>
  </r>
  <r>
    <n v="11023278"/>
    <d v="2026-04-12T00:00:00"/>
    <x v="10"/>
    <s v="Team De Groot"/>
    <n v="102623"/>
    <s v="Sophia Lara"/>
    <s v="Hi Mayra, _x000a__x000a_Itâ€™s been great working with Sophia over the past couple of weeks! As we prepare for Sophia's upcoming ACT, I wanted to share some updates and information about what to expect._x000a__x000a_I have seen significant improvement in Sophiaâ€™s math and science skills. She has made consistent progress using Desmos to solve math problems and interpreting charts and graphs in science. This growth is reflected in her rising practice ACT scores._x000a__x000a_For this exam, our goal is for Sophia to achieve at least a 31. While we cannot guarantee a specific score, we have been working diligently toward this target by developing strong, subject-specific strategies such as MAPS and SMILE. It is also important to consider the impact of testing conditions on her performance. Getting consistent, quality sleep in the days leading up to the test is essential, as preparation the night before alone is not enough._x000a__x000a_Iâ€™m looking forward to seeing how Sophia performs on her upcoming test this Wednesday. Looking ahead, I recommend scheduling an additional ACT to give her the best possible opportunity to reach her goal score. I also suggest increasing our sessions to twice per week so she has ample time to practice and build consistency. This pacing will allow us to focus more on challenging areas, such as higher-level math word problems, while continuing to strengthen her overall performance._x000a__x000a_If you'd like to continue working together on achieving these goals, you can easily use this link to add 12 hours to your account today: https://my.revolutionprep.com/s/H3CXd0vgHQ_x000a__x000a_Please let me know if you have any questions or if there are any adjustments you would like to make to our plan. Iâ€™m also able to schedule a time to talk through zoom if that would be helpful. I am happy to support Sophia in her continued academic journey._x000a__x000a_Best regards,_x000a_Rebekah Nachian_x000a_rebekah.nachian@revolutionprep.com"/>
    <n v="4"/>
  </r>
  <r>
    <n v="11023314"/>
    <d v="2026-04-12T00:00:00"/>
    <x v="69"/>
    <s v="Team Plamondon"/>
    <n v="91414"/>
    <s v="Ethan Khan"/>
    <s v="Hello Norma,_x000a__x000a_I hope you are doing well. I just wanted to check in and discuss scheduling with you. I've noticed that Ethan and I have two scheduled sessions left - our last session being on the 21st. Ethan also has an additional 7 hours left on his profile to schedule more sessions if you and he would like._x000a__x000a_Ultimately, Ethan has missed a few of our sessions (including the one you had emailed me about for his mission trip), but we have been able to discuss problems that he is going over in class. I recall specifically from our last session that it would be good for Ethan and I to review some of the material he learned from the beginning of the year. I asked him to find the equation of a line and he didn't recall how to do it, and this is very foundational material._x000a__x000a_I would recommend that we continue sessions once and week and that we even consider doing weekly sessions over the summer so that Ethan can stay on top of the material for his next year's math class._x000a__x000a_Please feel free to reach out to me if you have any specific questions!_x000a__x000a_Jacob"/>
    <n v="3"/>
  </r>
  <r>
    <n v="11023317"/>
    <d v="2026-04-12T00:00:00"/>
    <x v="69"/>
    <s v="Team Plamondon"/>
    <n v="95438"/>
    <s v="Aaradhya Pathak"/>
    <s v="Hello Ritika,_x000a__x000a_I hope you are doing well. I just wanted to check in and see what some of your thoughts were on sessions moving forward with Aaradhya as well as her progress._x000a__x000a_Aaradhya from day one has been one of my favorite students to meet with. She always has a great attitude and energy for her school work. I really appreciate that she seems to have a real outlook on the work as well. Specifically, Aaradhya really approaches the problems with a mindset of making sure she knows what to do before we continue. Periodically, we approach some sort of tricky conept for her, but ultimately, Aaradhya is picking up the material quickly enough that we are able to jump ahead of where she is in class and cover new things so she feels more prepared when she gets to the material in class._x000a__x000a_Furthermore, I wanted to ask what the specific plan was moving forward and what math class Aaradhya would be moving into. It would be a great idea to spend the summer solidifying Aaradhya's math knowledge but also taking the opportunity to discuss some of her material ahead of time. She has mentioned how often she gets busy studying or working on different projects like her science fair a couple months ago._x000a__x000a_Regardless, I think we should continue with at least meeting weekly since Aaradhya seems to like staying on top of her material from class. I see that Aaradhya and I are scheduled out to May 6th and that she still has an additional 3 hours left unscheduled on her profile._x000a__x000a_Please let me know if you have any questions!_x000a__x000a_Jacob"/>
    <n v="4"/>
  </r>
  <r>
    <n v="11023319"/>
    <d v="2026-04-12T00:00:00"/>
    <x v="5"/>
    <s v="Team St. Marie"/>
    <n v="78432"/>
    <s v="Maxeen Ollenberger"/>
    <s v="Dear Deanae,_x000a__x000a_I hope you are having a great swing into Spring. Itâ€™s been great working with you and Maxeen over the past handful of weeks. I wanted to touch base to share some of the progress weâ€™ve made so far and share my thoughts on the plan moving forward._x000a__x000a_I have seen significant improvements in Maxeen's geometric classifications and formula applications. She has specifically shown consistent progress in her volume and surface area equations, as well as her different shape properties. This consistent improvement has been evident in her solid class work and good test grades. She has also worked hard in her biology class by understanding the different kinds of replication and the intricacies of gene expression._x000a__x000a_Our current short-term goals for Maxeen include continued review of the different postulates of her last few units and beginning preparations with regard to her finals. The overall goal remains her improved academic confidence. Based on Maxeen's progress, I recommend we continue with our weekly sessions, doubling up where we can to squeeze those remaining credits in before her finals!_x000a__x000a_As a reminder, we are currently booked through Sunday, May 17th. If you'd like to continue working together after this point, you can redeem more credits through your Bright Horizon's portal. After you redeem your credits, you will receive an email from Revolution Prep to add the hours to your account. There are still 4 unscheduled hours left to use before May 18th._x000a__x000a_Please let me know if you have any questions or if there are any adjustments you would like to make to our plan. Iâ€™m happy to schedule a time to talk by phone if that would be helpful. I look forward to supporting Maxeen in her continued academic journey._x000a__x000a_Best regards,_x000a__x000a_Nik K._x000a_nik.kososik@revolutionprep.com_x000a_+12086027214"/>
    <n v="5"/>
  </r>
  <r>
    <n v="11023320"/>
    <d v="2026-04-12T00:00:00"/>
    <x v="69"/>
    <s v="Team Plamondon"/>
    <n v="86685"/>
    <s v="Ria Sahu"/>
    <s v="Hello Subrat,_x000a__x000a_Thank you for getting back to me about Ria and my last session. I figured it was just an anomaly - these things happen from time to time. I wanted to reach out to discuss some of the progress Ria and I have made in sessions._x000a__x000a_Ria has been absolutely terrific to work with. I appreciate how willing she is to show her work for the problems that we work on in session. This provides so many benefits. In particular, it puts me in a position to be able to see Ria's thought processes more regularly. Ultimately, her understanding of trigonometry has been great regarding anything that we are actively talking about._x000a__x000a_We'll begin studying for the AP exam in our upcoming sessions. I know she'll be busy with other AP classes as well, but she has been studious for as long as we've been working together. I'm hoping that she'll have retained a good amount of what we've talked about in past sessions so that our review of old material will be quick and we can spend more time practicing problems._x000a__x000a_I see that Ria and I are schedule out to May 4th and that she has 19 hours left unscheduled. I would recommend we continue with our current schedule up through her AP exam on May 12th. It may be beneficial to squeeze in more than three sessions before that exam date._x000a__x000a_Please feel free to let me know any questions you may have!_x000a__x000a_Jacob"/>
    <n v="4"/>
  </r>
  <r>
    <n v="11023321"/>
    <d v="2026-04-12T00:00:00"/>
    <x v="34"/>
    <s v="Team De Groot"/>
    <n v="84798"/>
    <s v="Aashna Tiwary"/>
    <s v="Dear Kunal,_x000a__x000a_I hope you are doing well! I wanted to share an update on Aashnaâ€™s progress and how things have been going in our sessions._x000a__x000a_Progress &amp;amp; Recent Focus:_x000a_Aashna and I have been working across AP Calculus, AP Statistics, and ACT preparation, and she has been performing at a very high level. Recently, we have covered:_x000a__x000a_â€“ Definite integrals and applications (disk and washer methods, volumes of revolution)_x000a_â€“ Lâ€™HÃ´pitalâ€™s Rule and advanced integration techniques_x000a_â€“ Slope fields and differential equations_x000a_â€“ Optimization, critical points, and graph analysis_x000a_â€“ AP Statistics topics including chi-square tests (goodness-of-fit, independence, homogeneity)_x000a_â€“ ACT preparation across all sections, with emphasis on math, science, and grammar rules_x000a__x000a_She has also been balancing multiple tests across subjects and has done an excellent job staying on top of her workload._x000a__x000a_Positives:_x000a_Aashna has been doing an outstanding job overall. She earned a 34 composite score on the ACT, which is a huge accomplishment, and consistently demonstrates strong understanding across both math and reading-based subjects. She is especially strong in applying concepts and handling a variety of problem types, including more advanced and less common scenarios._x000a__x000a_Areas for Continued Growth:_x000a_At this stage, the focus is less on learning new content and more on refining performance. Continued practice with higher-difficulty ACT science questions and timed sections will help improve endurance and confidence. Additionally, continuing to sharpen problem-solving speedâ€”especially on more complex or â€œpuzzle-styleâ€ math questionsâ€”will be beneficial._x000a__x000a_Recommendation for Velocity:_x000a_Aashna currently has 4 hours remaining on her account. I would recommend scheduling sessions once per week leading up to AP exams so we can stay consistent with review and targeted practice._x000a__x000a_Academic Focus Moving Forward:_x000a_â€“ Review key AP Calculus concepts and applications_x000a_â€“ Continue practicing AP Statistics question types_x000a_â€“ Focus on ACT science timing and more challenging passages_x000a_â€“ Reinforce advanced math problem-solving strategies_x000a_â€“ Maintain consistency and confidence leading into exams_x000a__x000a_Aashna is in a great position heading into her exams, and with continued focused review, I am confident she will continue to perform at a high level. Please feel free to reach out if you have any questions or would like to plan out upcoming sessions._x000a__x000a_Best,_x000a_Jose F._x000a_jose.falconi@revolutionprep.com_x000a_+12092615048"/>
    <n v="4"/>
  </r>
  <r>
    <n v="11023323"/>
    <d v="2026-04-12T00:00:00"/>
    <x v="34"/>
    <s v="Team De Groot"/>
    <n v="93614"/>
    <s v="Liam Phung"/>
    <s v="Dear Viet,_x000a__x000a_I hope you are doing well! I wanted to share an update on Liamâ€™s progress and how things have been going in our sessions._x000a__x000a_Progress &amp;amp; Recent Focus:_x000a_Liam and I have been working on building foundational programming skills using Scratch, and he has been doing a great job engaging with the material. Recently, we have covered:_x000a__x000a_â€“ Creating movement systems for games_x000a_â€“ Using loops such as â€œrepeat foreverâ€_x000a_â€“ Working with mouse pointer movement and sprite interactions (collision)_x000a_â€“ Building simple games like a unicorn dash and ping pong-style game_x000a_â€“ Creating and using variables such as timers and score counters_x000a_â€“ Introduction to conditional statements and basic game logic_x000a__x000a_He has also begun to understand how different pieces of a program interact, including early concepts like variable usage and scope._x000a__x000a_Positives:_x000a_Liam has been doing a great job picking up programming concepts and is able to follow along well during sessions. He shows strong curiosity and enjoys building interactive projects, which is a great sign for developing coding skills._x000a__x000a_Areas for Continued Growth:_x000a_To continue improving, Liam would benefit from additional practice outside of sessions. Practicing what we build during lessons will help reinforce concepts and allow him to become more confident and independent when creating his own projects._x000a__x000a_Recommendation for Velocity:_x000a_We are currently meeting once per week, which is a good pace for now. However, to accelerate progress, increasing to two sessions per week could be very beneficialâ€”especially during the summer when he may have more availability. In the meantime, placing a stronger emphasis on practicing between sessions will help reinforce learning._x000a__x000a_Academic Focus Moving Forward:_x000a_â€“ Continue building and refining Scratch games_x000a_â€“ Strengthen understanding of variables and conditionals_x000a_â€“ Practice independently recreating and modifying projects_x000a_â€“ Introduce slightly more complex game mechanics over time_x000a__x000a_Liam is off to a great start with programming, and with consistent practice, Iâ€™m confident he will continue to grow his skills. Please feel free to reach out if you have any questions or would like to discuss scheduling options._x000a__x000a_Best,_x000a_Jose F._x000a_jose.falconi@revolutionprep.com_x000a_+12092615048"/>
    <n v="3"/>
  </r>
  <r>
    <n v="11023329"/>
    <d v="2026-04-12T00:00:00"/>
    <x v="34"/>
    <s v="Team De Groot"/>
    <n v="94326"/>
    <s v="Abigail Gorzkowski"/>
    <s v="Dear Catherine,_x000a__x000a_I hope you are doing well! I wanted to share an update on Abigailâ€™s progress and next steps as we approach the AP exam._x000a__x000a_Progress &amp;amp; Recent Focus:_x000a_Although we havenâ€™t met recently, Abigail and I have covered a strong range of AP Calculus topics in our previous sessions, including:_x000a__x000a_â€“ Riemann sums and numerical approximations (left/right endpoints, trapezoidal rule)_x000a_â€“ Definite integrals and the Fundamental Theorem of Calculus_x000a_â€“ Accumulation functions and antiderivatives_x000a_â€“ Applications of integrals, including area and volume (revolutions)_x000a_â€“ Integration techniques such as integration by parts_x000a_â€“ Differential equations and separation of variables_x000a_â€“ Slope fields_x000a_â€“ Sequences and series, including convergence/divergence tests and alternating series_x000a__x000a_Positives:_x000a_Abigail does a great job understanding concepts after a bit of review and is able to apply strategies effectively once she sees a few examples. She has a strong foundation in calculus topics and has been able to keep up with more advanced material._x000a__x000a_Areas for Continued Growth:_x000a_As we approach the AP exam, the main focus will be reinforcing key concepts and increasing confidence with both multiple-choice and free-response questions. Continued exposure to a variety of problem types will help solidify understanding and improve speed and accuracy._x000a__x000a_Recommendation for Velocity:_x000a_Abigail currently has 3 hours remaining on her account. I would recommend using these hours with a schedule of once per week leading up to the AP exam to ensure consistent review and preparation._x000a__x000a_Academic Focus Moving Forward:_x000a_â€“ Review core AP Calculus topics and common question types_x000a_â€“ Practice FRQs and multiple-choice questions under timed conditions_x000a_â€“ Reinforce integration techniques and series concepts_x000a_â€“ Focus on areas that need quick refresh before the exam_x000a__x000a_Abigail is in a strong position heading into the AP exam, and with a few focused review sessions, Iâ€™m confident she will feel well-prepared. Please feel free to reach out if youâ€™d like to schedule upcoming sessions or discuss a plan._x000a__x000a_Best,_x000a_Jose F._x000a_jose.falconi@revolutionprep.com_x000a_+12092615048"/>
    <n v="4"/>
  </r>
  <r>
    <n v="11023335"/>
    <d v="2026-04-12T00:00:00"/>
    <x v="34"/>
    <s v="Team De Groot"/>
    <n v="93897"/>
    <s v="Timothy Ruescher"/>
    <s v="Dear Ruby,_x000a__x000a_I hope you are doing well! I wanted to share an update on Timothyâ€™s progress in Spanish and how things have been going in our sessions._x000a__x000a_Progress &amp;amp; Recent Focus:_x000a_Timothy and I have been working closely alongside his school curriculum, focusing on building a strong foundation in Spanish. Recently, we have covered:_x000a__x000a_â€“ Basic introductions, greetings, and simple conversational phrases_x000a_â€“ Common verbs such as â€œto doâ€ and â€œto haveâ€_x000a_â€“ â€œMe gustaâ€ sentence structures_x000a_â€“ Family vocabulary and describing relationships_x000a_â€“ Adjectives and sentence building to describe people_x000a_â€“ Irregular verbs_x000a_â€“ Body parts and descriptive language (including describing characters like Iron Man and Megamind)_x000a_â€“ Practice with reading, writing, and workbook exercises_x000a__x000a_We have also been reinforcing material through worksheets and practice activities to support what he is learning in school._x000a__x000a_Positives:_x000a_Timothy has been doing a great job and continues to show strong progress. He comes ready to learn, stays engaged during sessions, and is able to apply what we review to both speaking and writing tasks. His confidence in forming sentences and understanding vocabulary has noticeably improved, which is also reflected in his strong performance in class._x000a__x000a_Areas for Continued Growth:_x000a_Continuing to build vocabulary and becoming more comfortable with verb conjugationsâ€”especially irregular verbsâ€”will be key areas of focus. Ongoing practice with spelling and sentence structure will also help strengthen his overall fluency._x000a__x000a_Recommendation for Velocity:_x000a_We are currently meeting once per week, and this has been a great pace for Timothy. I recommend continuing at this rate to consistently review school material and build his skills over time._x000a__x000a_Academic Focus Moving Forward:_x000a_â€“ Expanding vocabulary and reinforcing verb conjugations_x000a_â€“ Practicing writing and spelling accuracy_x000a_â€“ Building confidence in conversational Spanish_x000a_â€“ Continuing to align sessions with school topics and upcoming assignments_x000a__x000a_Timothy has been doing a great job overall, and Iâ€™m confident he will continue to improve with consistent practice. Please feel free to reach out if you have any questions or would like to discuss anything further._x000a__x000a_Best,_x000a_Jose F._x000a_jose.falconi@revolutionprep.com_x000a_+12092615048"/>
    <n v="3"/>
  </r>
  <r>
    <n v="11023338"/>
    <d v="2026-04-12T00:00:00"/>
    <x v="34"/>
    <s v="Team De Groot"/>
    <n v="95424"/>
    <s v="Riley Magat"/>
    <s v="Dear Julie,_x000a__x000a_I hope you are doing well! I wanted to share an update on Rileyâ€™s progress and our plan moving forward as we approach the AP Calculus exam._x000a__x000a_Progress &amp;amp; Recent Focus:_x000a_Riley and I have covered a wide range of AP Calculus AB topics throughout our sessions, building a strong foundation across both derivatives and integrals. Recently, we have focused on:_x000a__x000a_â€“ Derivatives (power rule, product/quotient rule, chain rule, trig derivatives)_x000a_â€“ Implicit differentiation and related rates_x000a_â€“ Curve sketching, including extrema, concavity, and inflection points_x000a_â€“ Mean Value Theorem and Rolleâ€™s Theorem_x000a_â€“ Optimization problems_x000a_â€“ Integration techniques, including u-substitution_x000a_â€“ Riemann sums and area under a curve_x000a_â€“ Area between curves_x000a_â€“ Volume (disk and washer methods)_x000a_â€“ Cross sections_x000a__x000a_We have also worked through test preparation and review to reinforce these concepts._x000a__x000a_Positives:_x000a_Riley has developed a solid understanding of both derivative and integral concepts and is able to work through a variety of problem types. When he takes the time to prepare and review, he performs well and is able to apply strategies effectively across different topics._x000a__x000a_Areas for Continued Growth:_x000a_As we approach the AP exam, the focus will be on consistency and refining problem-solving accuracy. Making sure to review material ahead of assessments and continuing to practice multi-step problemsâ€”especially those involving applications of integralsâ€”will be key._x000a__x000a_Recommendation for Velocity &amp;amp; Scheduling:_x000a_We have already adjusted a few upcoming sessions to better support AP exam preparation, including 1-hour sessions on May 4 and May 5, along with 30-minute sessions on April 20 and April 27. This adjusted schedule should help us reinforce key topics leading up to the AP Calculus exam on May 11._x000a__x000a_Academic Focus Moving Forward:_x000a_â€“ Review core AP Calculus concepts across all units_x000a_â€“ Practice FRQs and multiple-choice questions under timed conditions_x000a_â€“ Reinforce applications of integrals (area, volume, cross sections)_x000a_â€“ Continue strengthening accuracy and consistency across problem types_x000a__x000a_Riley is in a good position heading into the AP exam, and with focused review over the next few weeks, Iâ€™m confident he will continue to improve. Please feel free to reach out if you have any questions or would like to discuss anything further._x000a__x000a_Best,_x000a_Jose F._x000a_jose.falconi@revolutionprep.com_x000a_+12092615048"/>
    <n v="4"/>
  </r>
  <r>
    <n v="11023339"/>
    <d v="2026-04-12T00:00:00"/>
    <x v="5"/>
    <s v="Team St. Marie"/>
    <n v="93886"/>
    <s v="Janie Giardina"/>
    <s v="Dear Melanie,_x000a__x000a_Itâ€™s been great working with you and Janie over the past couple of months. As we prepare for Janie's upcoming ACT, I wanted to share some updates and information about what to expect._x000a__x000a_I have seen significant improvements in Janie's grasp of appropriate grammar rules and her ability to navigate tricky organization and relevance questions in the English section. She has also shown significant growth in her reading pace and overall comprehension of passages, which is critical as we head into the exam next week. Janie has shown consistent progress in tackling her perimeter, area, and volume equations to push her section scores as much as possible. This consistent improvement has been evident in her last few practice exams, where she has been able to consistently get between a 23 and 28 in the various sections._x000a__x000a_For this exam, our goal is a 26. While we cannot guarantee a specific score, we have worked diligently towards this goal through our work in the English section to really push her superscore higher, as that was the one section pulling her composite back. It's important to consider the impact of the test zone on Janie's performance. Ensuring a good night's sleep throughout the week leading up to the test is crucial, as just the night before isn't enough. We have also discussed strategies to manage test anxiety, which can impact scores._x000a__x000a_I am looking forward to hearing how Janie performs on this test. Looking ahead, I recommend we continue with our test preparations with regard to her upcoming SAT. I would like to get her up to speed on the different style math questions that are present, as well as the unique rhetorical synthesis questions. As of now, Janie is out of hours on her account and will need additional hours to schedule more sessions. I suggest adding the below to your account to ensure we stay on track._x000a__x000a_â€¢ 12 Hours of Advanced Tutoring for Janie Giardina with Nik Kososik_x000a__x000a_If you'd like to continue working together on achieving these goals, you can easily use this link to add the hours to your account today: https://my.revolutionprep.com/s/yQf5tr15Ce._x000a__x000a_Please let me know if you have any questions or if there are any adjustments you would like to make to our plan. Iâ€™m also able to schedule a time to talk by phone if that would be helpful. I am happy to support Janie in her continued academic journey._x000a__x000a_Best regards,_x000a__x000a_Nik K._x000a_nik.kososik@revolutionprep.com_x000a_+12086027214"/>
    <n v="3"/>
  </r>
  <r>
    <n v="11023345"/>
    <d v="2026-04-12T00:00:00"/>
    <x v="5"/>
    <s v="Team St. Marie"/>
    <n v="91500"/>
    <s v="Usha Sagi"/>
    <s v="Dear Venkata,_x000a__x000a_I hope you are having a great swing into Spring. Itâ€™s been great working with you and Usha over the past couple of months. I wanted to touch base to share some of the progress weâ€™ve made so far and share my thoughts on the plan moving forward._x000a__x000a_I have seen significant improvements in Usha's understanding of the cell cycle and the mitotic process, which is a key building block of her general mastery of molecular biology. She has shown consistent progress in knowing the differences between all of the different phases and how they are different for meiosis. This consistent improvement has been evident in our session work and with her classwork._x000a__x000a_Our current short-term goals for Usha include preparing for her upcoming Biology exam covering cellular division and genetic replication. The overall goal remains her improved academic performance and confidence. Based on Usha's progress, I recommend we continue with our once weekly 60 minute sessions, doubling up around her exams for additional support. I recommend making any bookings for her finals, as May is really starting to fill in._x000a__x000a_As a reminder, Usha's last scheduled sessions are this week, and she will need additional credits for future sessions. If you'd like to continue working together on achieving these goals, you can redeem more credits through your Bright Horizon's portal. After you redeem your credits, you will receive an email from Revolution Prep to add the hours to your account. Let me know if you need any assistance in getting sessions booked!_x000a__x000a_Please let me know if you have any questions or if there are any adjustments you would like to make to our plan. Iâ€™m happy to schedule a time to talk by phone if that would be helpful. I look forward to supporting Usha in her continued academic journey._x000a__x000a_Best regards,_x000a__x000a_Nik K._x000a_nik.kososik@revolutionprep.com_x000a_+12086027214"/>
    <n v="5"/>
  </r>
  <r>
    <n v="11023346"/>
    <d v="2026-04-12T00:00:00"/>
    <x v="117"/>
    <s v="Team Haase-Alvey"/>
    <n v="94936"/>
    <s v="Nysa Nitin"/>
    <s v="Hi Nitin,_x000a__x000a_I hope your spring in going well! Itâ€™s been great working with Nysa over these past few sessions. We have focused on distinguishing facts from opinions, identifying supporting details and inferences, and most recently on grammatical structures like appositives and prepositional phrases to analyze author's purpose in the article &quot;Digital Detectives.&quot; Nysa successfully formulated a thesis and selected relevant textual evidence, showing strong reading comprehension and the ability to grasp the conceptual goals of analytical writing._x000a__x000a_However, she continues to find grammatical terminology and the structural expectations of formal writing challenging, needing support to construct topic sentences, integrate quotations with correct punctuation, and write commentary that links evidence to her thesis. Continued practice with paragraph structure will help her build independence. Since we have only met a couple of times recently, I recommend that Nysa continue booking weekly sessions to maintain momentum. A quick reminder as well that our sessions are now a full hour. Please let me know if you have any questions. I look forward to supporting Nysa's continued growth._x000a__x000a_Best regards,_x000a__x000a_Kristen F._x000a_kristen.fox@revolutionprep.com_x000a_+18636516566"/>
    <n v="3"/>
  </r>
  <r>
    <n v="11023352"/>
    <d v="2026-04-12T00:00:00"/>
    <x v="5"/>
    <s v="Team St. Marie"/>
    <n v="94948"/>
    <s v="Virinchi Vennapusa"/>
    <s v="Dear Praveen,_x000a__x000a_I hope you are having a great swing into Spring. Itâ€™s been great working with you and Virinchi over the past couple of months. I wanted to touch base to share some of the progress weâ€™ve made so far and share my thoughts on the plan moving forward._x000a__x000a_I have seen significant improvements in Virinchi's Molarity and solution calculations. He has shown consistent progress in applying his solubility rules and predicting precipitates. This consistent improvement has been evident in his solid grades and great work in sessions._x000a__x000a_Our current short-term goals for Vrinichi include beginning preparations for his finals, which are only a handful of weeks away. The overall goal remains his improved academic performance and confidence with regard to his chemistry classes. Based on Vrinichi's progress, I recommend we continue with our weekly, 60-minute sessions in addition to his other sessions/tutors._x000a__x000a_As a reminder, Virinchi currently has 14 hours remaining under his current Back Up Care Reservation, which is scheduled through May 18th. However, Vrinichi and I are not scheduled for any additional sessions as on now. If you'd like to continue working together on achieving these goals, you can redeem more credits through your Bright Horizon's portal. After you redeem your credits, you will receive an email from Revolution Prep to add the hours to your account, and then we can book more sessions for his finals coming up!_x000a__x000a_Please let me know if you have any questions or if there are any adjustments you would like to make to our plan. Iâ€™m happy to schedule a time to talk by phone if that would be helpful. I look forward to supporting Virinchi in his continued academic journey._x000a__x000a_Best regards,_x000a__x000a_Nik K._x000a_nik.kososik@revolutionprep.com_x000a_+12086027214"/>
    <n v="5"/>
  </r>
  <r>
    <n v="11023358"/>
    <d v="2026-04-12T00:00:00"/>
    <x v="117"/>
    <s v="Team Haase-Alvey"/>
    <n v="96751"/>
    <s v="Hannah Lee"/>
    <s v="Hi Maggie,_x000a__x000a_I hope youâ€™re enjoying the spring so far! It has been great working with Hannah as she builds her beginning reading skills. Over our recent sessions, we have focused on a range of foundational phonics patterns like R-controlled vowels (particularly &quot;ar&quot;), vowel teams like OO and EA, the silent E rule, consonant blends, and verb tenses including present progressive and past tense with -ING and -ED endings. We also worked on non-phonetic sight words (&quot;friend,&quot; &quot;should,&quot; &quot;where,&quot; &quot;around&quot;). Recently, Hannah practiced decoding two-syllable words and reading connected to short stories._x000a__x000a_I have seen significant improvements in Hannah's decoding abilities and her willingness to sound out unfamiliar words. She demonstrates clear strengths in applying known phonics patterns once they are modeled, and she shows great creativity and engagement, especially during games and sentence-building activities. Her perseverance, even when she feels ready to be done, is truly notable. That said, Hannah continues to need support with irregular sight words, distinguishing between similar R-controlled vowel patterns (like ar vs. or), building automaticity with vowel teams such as EA and silent E in longer words, and reading connected text more fluently. She has also shown some difficulty with alphabetical order, which we can continue to practice._x000a__x000a_Our short-term goals include mastering a core set of sight words, increasing fluency with mixed vowel pattern review, and building confidence in reading decodable stories independently. The overall goal is to help Hannah become a more automatic and confident reader who can recognize patterns without prompting. Based on her progress and the importance of consistency for beginning readers, I recommend that Hannah continue booking tutoring weekly. Please let me know if you have any questions. I look forward to supporting Hannah's continued growth as a reader._x000a__x000a_Best regards,_x000a__x000a_Kristen F._x000a_kristen.fox@revolutionprep.com_x000a_+18636516566"/>
    <n v="3"/>
  </r>
  <r>
    <n v="11023361"/>
    <d v="2026-04-12T00:00:00"/>
    <x v="117"/>
    <s v="Team Haase-Alvey"/>
    <n v="98232"/>
    <s v="Nivinraj Rajamukesh"/>
    <s v="Hi Rajamukesh,_x000a__x000a_I hope youâ€™re enjoying the spring so far! It has been greatworking with Nivin as he develops his above-grade-level writing skills. Over our recent sessions, we have focused extensively on argumentative writing using the Claim-Evidence-Reasoning framework, beginning with paragraph construction and moving into a full essay. Nivin has worked on every stage of the writing process: outlining with an introduction, body paragraphs, counterclaim, and conclusion; revising for thesis clarity and source integration; eliminating vague language like &quot;things&quot; and &quot;stuff&quot;; and most recently practicing transition words to connect ideas logically through cause-and-effect, similarity, and contrast relationships._x000a__x000a_I have seen improvements in Nivin's understanding of essay structure and his ability to self-assess his own writing. He accurately identified when his thesis statement was incomplete and needed revision, and he asks thoughtful, clarifying questions about word meanings like &quot;consequently&quot; to deepen his precision. His strength lies in his analytical thinking and his grasp of the conceptual goals of academic writing. Areas for continued growth include moving from identifying problems to independently fixing themâ€”such as replacing broad subjects like &quot;people&quot; or &quot;everyone&quot; with more specific nouns, distinguishing between subtle transition relationships like emphasis versus example, and consistently integrating quotations with proper framing and varied syntax to create more sophisticated flow._x000a__x000a_Our short-term goals include completing the transition word exercises, finishing his essay revision with attention to citation protocols and word choice, and continuing to build the precision and cohesion. The overall goal remains strengthening Nivin's ability to write clear, persuasive, and rhetorically sophisticated analytical essays across subjects. Based on his steady progress and the advanced level of writing he is aiming for, I recommend that Nivin continue booking tutoring weekly to maintain momentum and refine these skills through consistent practice and feedback. Please let me know if you have any questions. I look forward to supporting Nivin's continued growth as a writer._x000a__x000a_Best regards,_x000a__x000a_Kristen F._x000a_kristen.fox@revolutionprep.com_x000a_+18636516566"/>
    <n v="3"/>
  </r>
  <r>
    <n v="11023365"/>
    <d v="2026-04-12T00:00:00"/>
    <x v="117"/>
    <s v="Team Haase-Alvey"/>
    <n v="97302"/>
    <s v="Shriyan Adimulam"/>
    <s v="Hi Harish,_x000a__x000a_I hope youâ€™re enjoying the spring so far! It has been great working with Shriyan as he builds his reading and writing skills. Over our recent sessions, we have focused on identifying main ideas, where he consistently distinguished overarching main ideas from narrower supporting details. We have also reviewed grammar concepts including coordinating conjunctions (FANBOYS), subordinating conjunctions, and dependent versus independent clauses, and he has practiced identifying sentence fragments and punctuation rules. More recently, Shriyan prepared for an expository essay by reading and annotating a complex text about the science of fear, showing strong fluency and comprehension, and he completed his &quot;Fear Factor&quot; essay, demonstrating good follow-through. We have also worked on figurative languageâ€”similes, metaphors, allusions, and personificationâ€”as well as author's purpose, connotations, and elements of poetry._x000a__x000a_I have seen significant improvements in Shriyan's ability to engage with challenging content and recognize key ideas within texts. His strength lies in his reading comprehension and his understanding of concepts like the difference between similes and metaphors or the meaning behind allusions. He has also shown solid morphological awareness when working with Greek and Latin roots like &quot;graph,&quot; &quot;mit,&quot; and &quot;tele.&quot; An area for continued growth is applying grammatical concepts like conjunction types confidently within his own writing rather than just identifying them in exercises. He also struggles with author's purpose questions, noting that &quot;there's always two good answers&quot; where a single word can change the meaning, and he would benefit from continued practice in selecting the most precise answer based on textual evidence. Additionally, when annotating, his next step is moving from highlighting large sections to selecting the most precise, quotable evidence to support a specific thesis._x000a__x000a_Our short-term goals include practicing strategies for distinguishing author's purpose from main idea, refining annotation skills for more targeted evidence collection, and reinforcing grammar application in writing. The overall goal is to strengthen Shriyan's analytical reading and writing skills across subject areas. Based on his steady progress, I recommend that Shriyan continue booking tutoring weekly to build on these skills with consistent practice and feedback. Please let me know if you have any questions. I look forward to supporting Shriyan's continued growth._x000a__x000a_Best regards,_x000a__x000a_Kristen F._x000a_kristen.fox@revolutionprep.com_x000a_+18636516566"/>
    <n v="3"/>
  </r>
  <r>
    <n v="11023369"/>
    <d v="2026-04-12T00:00:00"/>
    <x v="42"/>
    <s v="Team St. Marie"/>
    <n v="103180"/>
    <s v="Leruo Chikapa Phiri"/>
    <s v="Hello,_x000a__x000a_I hope you are wrapping up a well-relaxed weekend. Leruo has been doing really well adapting to all of the strategies. He took a practice exam from Revolution Prep and earned over 700 in the math section. The College Board exam is going to be a little trickier on the math side. He will need to take an updated Blue Book practice exam to get a clearer idea of where the scoring could really be._x000a__x000a_We've been able to complete chapters on punctuation, deep reading, backsolving, and manipulating equations. We have more work to do on interpreting graphs. Leruo will have to remember those foundational rules to succeed with the advanced math questions._x000a__x000a_We plan to maintain our 3x-a-week schedule until exam day. We are expecting perfection in the application of rule-based standard English conventions and in the expression of ideas. In math, we want to earn a perfect score in the algebra question types. _x000a__x000a_Once Leruo takes the next exam, we can check in again on our goals. Please let me know if you have time to hear me brag on his efforts so far. I will be happy to find a time that works best._x000a__x000a_Thanks! Ash_x000a__x000a__x000a__x000a__x000a_Ashley S._x000a_ashley.scorsone@revolutionprep.com_x000a_+19543031288"/>
    <n v="3"/>
  </r>
  <r>
    <n v="11023370"/>
    <d v="2026-04-12T00:00:00"/>
    <x v="15"/>
    <s v="Team Plamondon"/>
    <n v="99107"/>
    <s v="Ethan Rozenblatt"/>
    <s v="Hi Shahal!_x000a__x000a_It was great catching up with you over the phone. I wanted to reiterate our plan and talking points in writing to confirm that we're on theÂ same page and have a point of reference for Ethan's progress during our next call.Â _x000a__x000a_Our primary focus over the next few weeks will be to emphasize Ethan's depth of analysis in both his reading and writing, with the additional focus on clarity and precise terminology in the writing itself. Ethan's structure of essays and surface analysis has improved, and I would like to continue to hone his writing skills over the next few weeks._x000a__x000a_To achieve Ethan's goal of clearer essays and stronger analysis of writing, we have begun focusing on breaking down poetry as discussed. We will also incorporate short stories from Poe and Faulkner to add variety. Additionally, Ethan has agreed to read a chapter of The Hobbit by next week so that we can examine a long-form work now that the ACT is over._x000a__x000a_To reach these goals,Â I recommend we increase our velocity to two 60-minute session per week to allow for both exploration of a work and critique of Ethan's writing weekly, with extra sessions for academic support as needed. Ethan currently has 26 unscheduled hours in their account and 8 scheduled sessions left with me ending 6/7.Â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23373"/>
    <d v="2026-04-12T00:00:00"/>
    <x v="15"/>
    <s v="Team Plamondon"/>
    <n v="102629"/>
    <s v="Ella Crochet"/>
    <s v="Hi Emily!_x000a__x000a_It was great catching up with you over the phone. I wanted to reiterate our plan and talking points in writing to confirm that we're on theÂ same page and have a point of reference for Ella's progress during our next call.Â _x000a__x000a_Our primary focus over the next few weeks will be to emphasize Ella's confidence and accuracy with punctuation rules and proportional reasoning-based math approaching the June test. I'm also very happy with the progress Ella has made so far in her reading, with a 9 point increase so far!_x000a__x000a_To achieve Ella's goal of a 28 on the ACT, we will continue to refine reading and grammar strategies, as well as reviewing algebra and geometry concepts. Regular practice tests will be vital._x000a__x000a_To reach these goals,Â I recommend we continue our velocity of two 60-minute session per week, with extra sessions for academic support as needed. Ella currently has 6 unscheduled hours in their account and 0 scheduled sessions left with me.Â _x000a__x000a_Also,Â I was recently informed that we will be updating our tutoring rates on April 18, 2026. To help you get ahead and secure our current pricing for your future tutoring needs, I highly recommend connecting with your advisor toÂ purchaseÂ additionalÂ hours before the change takes place.Â _x000a__x000a_IfÂ you have any questions or clarifications, please don't hesitate to reach out._x000a__x000a_Best,_x000a_Sam_x000a_samantha.wetz@revolutionprep.com_x000a_+18308221001"/>
    <n v="5"/>
  </r>
  <r>
    <n v="11023383"/>
    <d v="2026-04-12T00:00:00"/>
    <x v="81"/>
    <s v="Team Plamondon"/>
    <n v="98131"/>
    <s v="Hunter Zelznick"/>
    <s v="Dear Lisa,_x000a__x000a_I hope you are having a great spring. Itâ€™s been great working with Hunter and you over the past couple of months. I wanted to reach out with a quick overview of how our lessons are going.Â _x000a__x000a_I have seen significant improvements in Hunter's ability to work out concurrency problems.Â  He is now able to solve equidistant problemsÂ  and find centroids and circumcenters.Â  He is also doingÂ  a great job of using the Pythagorean theorem to help him find measures of sides.Â  He now has a better understanding of the properties of parallelograms and implementing those properties when he is working through questions that contain trapezoids, rhombuses, squares, and rectangles.Â _x000a__x000a_I recommend that we continue having a weekly lesson.Â Â _x000a__x000a_I suggest adding the below to your account to ensure we stay on track._x000a__x000a_â€¢ 5 hours of Academics for Hunter Zelznick with Jill Watson_x000a__x000a_If you'd like to continue working together on achieving these goals, you can easily use this link to add the hours to your account today: https://my.revolutionprep.com/s/yq1Hp4Xt0P._x000a__x000a_Please let me know if you have any questions or if there are any adjustments you would like to make to our plan. Iâ€™m happy to schedule a time to talk by phone if that would be helpful. I look forward to supporting Hunter in his continued academic journey._x000a_Best regards,_x000a__x000a_Jill W._x000a_jill.watson@revolutionprep.com_x000a_+19032491379"/>
    <n v="4"/>
  </r>
  <r>
    <n v="11023385"/>
    <d v="2026-04-13T00:00:00"/>
    <x v="99"/>
    <s v="Team Plamondon"/>
    <n v="72168"/>
    <s v="Caleb Bubar"/>
    <s v="Hi Allison,_x000a__x000a_I hope you're doing well! I wanted to take a moment to check in and share an update on how Caleb has been doing in our Algebra 2 sessions over the past few months._x000a__x000a_Progress_x000a_Caleb has been doing an exceptional job and I couldn't be more pleased with where he is! We've been working through some of the more challenging Algebra 2 topics, including logarithms, exponent rules, long and synthetic division, polynomials, and radicals. Across all of these areas, Caleb has been excelling â€” he comes prepared, engages well with the material, and is consistently performing at a high level. It's truly a pleasure to work with him._x000a__x000a_Looking Ahead_x000a_We'll continue our focused, exam-driven approach â€” reviewing and reinforcing key Algebra 2 concepts ahead of each upcoming test. This targeted strategy has been working really well for Caleb and we'll keep building on it as new material comes up throughout the course._x000a__x000a_Recommendation_x000a_I recommend we continue at our current pace of meeting approximately once a week as exams come up. This approach keeps Caleb sharp and well-prepared for each test, and given how well he's doing, it's the right fit for where he is in the program._x000a__x000a_Let's Connect_x000a_If you have any questions or would like to discuss Caleb's progress further, I'd love to chat. Feel free to reply to this email or let me know if you'd like to set up a quick phone or Zoom call at a time that works for you._x000a__x000a_Thank you for your continued support â€” Caleb is doing outstanding work and it's been a great few months!_x000a__x000a_Take care,_x000a_John O._x000a_john.olmos@revolutionprep.com_x000a_+12102885353"/>
    <n v="3"/>
  </r>
  <r>
    <n v="11023419"/>
    <d v="2026-04-13T00:00:00"/>
    <x v="168"/>
    <s v="Team St. Marie"/>
    <n v="101965"/>
    <s v="Mauro Fernandez"/>
    <s v="I hope you are having a great day! I wanted to touch base regarding Mauro's recent attendance and preparation for our tutoring sessions._x000a__x000a_Firstly, I have seen significant improvements in Mauro's overall math skills, including manipulating algebraic equations, working with fractions, and understanding linear relationships. Additionally, during our English sessions, Mauro has demonstrated a strong grasp of basic grammar and an impressive vocabularyâ€”both of which are highly valuable for the SAT. He has shown consistent progress in understanding SAT Math and English questions, as well as the strategies we use to approach them. This progress is commendable._x000a__x000a_That said, Iâ€™ve noticed some inconsistencies in Mauro's attendance. He has often arrived late or missed scheduled sessions, which can make it challenging to maintain momentum and fully achieve our objectives. As a reminder, our goal is a 1200 overall score on the SAT, and maintaining a consistent schedule is an important part of reaching that target._x000a__x000a_In addition, Mauro would benefit from coming to sessions more fully prepared. This includes having the necessary technology ready, completing assigned work in advance, bringing required materials, and minimizing distractions. When the first 5â€“15 minutes of a session are spent getting set up, it reduces valuable instructional time that could otherwise be used to build skills and review strategies._x000a__x000a_Because Mauro has demonstrated that he can meet expectations when we have sufficient focused time, I recommend that we continue with three 60-minute sessions per week leading up to his next official SAT. To make the most of this time, it will be important for him to arrive on time, prepared, and with prior assignments completed._x000a__x000a_Please let me know if you have any questions or if you would like to discuss any adjustments to our plan. I would also be happy to schedule a time to speak by phone if that would be helpful. Iâ€™m here to support Mauro and ensure he has the best possible opportunity to succeed._x000a__x000a_Best regards,_x000a_Derek Fox_x000a_derek.fox@revolutionprep.com_x000a_+19192598486"/>
    <n v="4"/>
  </r>
  <r>
    <n v="11023420"/>
    <d v="2026-04-13T00:00:00"/>
    <x v="51"/>
    <s v="Team Plamondon"/>
    <n v="102111"/>
    <s v="Albian Jashari"/>
    <s v="Dear Xuan,_x000a__x000a_I hope you are having a great day! It's been great working with you and Albian over the past weels. I wanted to touch base to share some of the progress we've made so far and my thoughts on the plan moving forward._x000a__x000a_Over our recent sessions, I have seen improvements in Albian's understanding of Chemistry. He has built a solid foundation in reaction types and balancing chemical equations â€” including combustion, single and double replacement, synthesis, and decomposition reactions â€” as well as in identifying intermolecular forces and predicting molecular polarity. He has also made strong progress in stoichiometry, working through mole conversions, mole ratios, theoretical yield, and percent yield calculations with increasing confidence._x000a__x000a_More recently, Albian has been diving into chemical equilibrium, and has shown real progress in writing Kc and Kp expressions, working through ICE tables, applying the reaction quotient Q to predict equilibrium shifts, and understanding Le Chatelier's Principle. He has demonstrated good engagement with these theoretical concepts and strong potential as we continue building on this foundation._x000a__x000a_Our current short-term goal is to solidify Albian's understanding of Unit 7 equilibrium concepts ahead of his test on April 20th, with a focus on applying the concepts he knows more fluidly and consistently. The overall goal is for Albian to feel confident and well-prepared as he continues progressing through Chemistry, including the upcoming Unit 8 on thermochemistry._x000a__x000a_Based on Albian's progress, I recommend continuing with at least one 60-minute session per week. That said, I believe two sessions per week would be particularly beneficial right now â€” while Albian understands the core concepts well, the additional practice time would help him apply them more smoothly and consistently, which is key for exam success._x000a__x000a_Please let me know if you have any questions or if there are any adjustments you would like to make to our plan. I'm happy to schedule a time to talk by phone if that would be helpful. I look forward to supporting Albian in his continued academic journey._x000a__x000a_Best regards,_x000a_Cristina A._x000a__x000a_cristina.ascenzipettenuzzo@revolutionprep.com_x000a_+17863092063"/>
    <n v="3"/>
  </r>
  <r>
    <n v="11023424"/>
    <d v="2026-04-13T00:00:00"/>
    <x v="51"/>
    <s v="Team Plamondon"/>
    <n v="98382"/>
    <s v="Sanai Hunt"/>
    <s v="Dear Marcus,_x000a__x000a_I hope you are having a great week! As we prepare for Sanai's upcoming ACT practice test, I wanted to share some updates and information about what to expect._x000a__x000a_Over our recent sessions, I have seen improvements in Sanai's approach to the ACT across multiple sections. In English, she has developed a strong grasp of punctuation rules â€” including commas, semicolons, colons, and dashes â€” and has been consistently applying the TRAP strategy to identify question types and eliminate incorrect answers. She has also been building her reading comprehension skills, including identifying main ideas, analyzing tone and character relationships, using vocabulary context clues, and selecting answers using textual evidence. In math, Sanai has made solid progress in setting up and solving systems of equations, linear modeling, and translating word problems into algebraic equations, and has been learning to use Desmos as an efficient problem-solving tool. She has shown consistent progress in applying pacing strategies across all sections, which has been a key area of focus throughout our sessions._x000a__x000a_While we are working towards overall score improvement, we have also set a goal around successfully utilizing the strategies and skills Sanai has been working on._x000a__x000a_To be set up for long-term success, it's crucial for Sanai to replicate official test day conditions as closely as possible when taking her practice test. She should find a quiet place and take the test in one sitting, timing each section carefully._x000a__x000a_After the practice test, I will review the results and discuss the test experience with Sanai to determine our focus moving forward, and I'll follow up with you on takeaways, improvements, and next steps in my next parent update._x000a__x000a_Based on Sanai's goals and the ACT dates in June and July, I recommend continuing with two 60-minute sessions per week. This schedule will allow us to maintain steady progress across English, Reading, and Math while ensuring she has enough time to practice and review between sessions._x000a__x000a_Please let me know if you have any questions or if there are any adjustments you would like to make to our plan. I'm happy to schedule a time to talk by phone if that would be helpful. I am excited to continue supporting Sanai in reaching her goals._x000a__x000a_Best regards,_x000a_Cristina A._x000a__x000a_cristina.ascenzipettenuzzo@revolutionprep.com_x000a_+17863092063"/>
    <n v="4"/>
  </r>
  <r>
    <n v="11023427"/>
    <d v="2026-04-13T00:00:00"/>
    <x v="168"/>
    <s v="Team St. Marie"/>
    <n v="99918"/>
    <s v="Aidan Lee"/>
    <s v="Dear Yie Sun Yan,_x000a__x000a_I hope you are having a great spring. Itâ€™s been great working with you and Aidan over the past couple of months. I wanted to reach out with a quick overview of the program so far and where itâ€™s headed._x000a__x000a_I have seen significant improvements in Aidan's application of the iCARE strategy and understanding of various grammar rules regarding punctuation, verbs, and choosing appropriate transition words, as evident in their homework, as well as the practice English module that we completed together in-session._x000a__x000a_Our current short-term goals for Aidan include working on Information/Ideas and Craft/Structure questions on the SAT, as those were questions that Aidan had some trouble with on his most recent practice SAT module. The overall goal remains a 1500 overall score on the SAT. Based on Aidan's progress, I recommend ensuring that we meet the three 60 minute session per week velocity set out for our program. This plan will best set them up for success and give us the needed time to focus on the various subject areas and test taking strategies to maximize Aidan's confidence going into his next SAT._x000a__x000a_Please let me know if you have any questions or if there are any adjustments you would like to make to our plan. Iâ€™m happy to schedule a time to talk by phone if that would be helpful. I look forward to supporting Aidan in their continued academic journey._x000a__x000a_Best regards,_x000a_Derek F._x000a_derek.fox@revolutionprep.com_x000a_+19192598486"/>
    <n v="3"/>
  </r>
  <r>
    <n v="11023430"/>
    <d v="2026-04-13T00:00:00"/>
    <x v="51"/>
    <s v="Team Plamondon"/>
    <n v="97948"/>
    <s v="Seth Kim"/>
    <s v="Dear Steve,_x000a__x000a_I hope you are having a great day! It's been great working with you and Seth over the past couple of months. I wanted to touch base to share some of the progress we've made so far and my thoughts on the plan moving forward._x000a__x000a_Over our recent sessions, I have seen improvements in Seth's understanding of chemistry. He has built a strong foundation in intermolecular forces, consistently identifying the four IMF types â€” London Dispersion Forces, Dipole-Dipole, Hydrogen Bonding, and Ion-Dipole â€” and applying the IMF strength hierarchy to predict physical properties such as boiling points and vapor pressure. He has also made solid progress in Lewis structures and molecular geometry, using a systematic three-step process to determine polarity based on electron domains, lone pairs, and molecular symmetry. I am also happy to share that Seth's chemistry grade has gone up to an A, which is a wonderful reflection of his hard work and dedication._x000a__x000a_Our current short-term goal is to continue reinforcing these chemistry concepts â€” particularly IMFs and polarity â€” as Seth moves into new class material. The overall goal is for Seth to maintain his strong performance in chemistry and feel confident as he progresses through the course._x000a__x000a_Based on Seth's progress, I recommend continuing with one to two 60-minute sessions per week. This schedule will provide consistent support while giving Seth time to practice independently between session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m happy to schedule a time to talk by phone if that would be helpful. I look forward to supporting Seth in his continued academic journey._x000a__x000a_Best regards,_x000a_Cristina A._x000a__x000a_cristina.ascenzipettenuzzo@revolutionprep.com_x000a_+17863092063"/>
    <n v="4"/>
  </r>
  <r>
    <n v="11023434"/>
    <d v="2026-04-13T00:00:00"/>
    <x v="168"/>
    <s v="Team St. Marie"/>
    <n v="99828"/>
    <s v="Robert Penny"/>
    <s v="Dear Melanie Penny,_x000a__x000a_I hope you are having a great day! I wanted to touch base regarding Robert's recent attendance for our scheduled tutoring sessions._x000a__x000a_Over our time working together, Robert has consistently had trouble making it to our sessions due to scheduling conflicts. They have frequently missed our meetings scheduled for 7pm on Tuesday evenings, which makes it challenging to achieve the goals weâ€™ve set. As a reminder, our goal is a 1500 overall SAT score, and maintaining a consistent schedule is crucial for Robert to reach this goal._x000a__x000a_Moving forward, I suggest we revisit the current schedule to find days and times that might work better for Robert. I recommend choosing a time that ensures we can regularly meet each week without potential conflicts. This plan will best set them up for success and give us the needed time to focus on their test taking strategies and content mastery. If adjusting the schedule isn't possible, I will be forced to remove Robert from my schedule to make time for other students._x000a__x000a_Please let me know if you have any questions or concerns. Iâ€™m happy to schedule a time to talk by phone if that would be helpful. I am here to support Robert and ensure they have the best possible chance to succeed._x000a__x000a_Best regards,_x000a_Derek F._x000a_derek.fox@revolutionprep.com_x000a_+19192598486"/>
    <n v="2"/>
  </r>
  <r>
    <n v="11023440"/>
    <d v="2026-04-13T00:00:00"/>
    <x v="169"/>
    <s v="Team Haase-Alvey"/>
    <n v="101443"/>
    <s v="Clara DeMeulemeester"/>
    <s v="Hello,_x000a__x000a_I hope you're doing well! I'm reaching out to share a progress update on Clara. It has been a pleasure working with her. _x000a__x000a_During our sessions, Clara showed a noticeably stronger understanding of the units she was working on. Along with that, her confidence in tackling problems has grew considerably._x000a__x000a_Goals_x000a_â€¢ Short-Term: Finish the semester strong by reinforcing the geometry concepts covered this year and ensuring Clara feels confident heading into her end-of-semester assessments._x000a_â€¢ Long-Term: Build on the strong foundation she has developed in geometry as she transitions into her next math course._x000a__x000a_Plan &amp;amp; Recommendation Moving Forward_x000a_Please note that Clara does not currently have any tutoring credits available. As we head into the end of the year, it may be very beneficial to add credits so we can continue providing her with the support she needs to finish the semester strong and prepare for her next course._x000a__x000a_Overall, Clara is doing a wonderful job and should feel proud of how far she has come. Please don't hesitate to reach out if you have any questions or would like to discuss her progress or next steps!_x000a__x000a_Warm regards,_x000a__x000a_Heather T._x000a_heather.tuck@revolutionprep.com_x000a_+17274525077"/>
    <n v="2"/>
  </r>
  <r>
    <n v="11023448"/>
    <d v="2026-04-13T00:00:00"/>
    <x v="169"/>
    <s v="Team Haase-Alvey"/>
    <n v="101676"/>
    <s v="Ava Santiago"/>
    <s v="Subject: Ava Santiago's SAT Prep Progress Update_x000a__x000a_Hello,_x000a__x000a_I hope you're doing well! I'm reaching out to share a progress update on Ava as she continues her SAT prep journey. She has been working really hard and it is showing-I'm excited to share some great progress!_x000a__x000a_Improvements_x000a_Since we began our sessions, Ava has developed a noticeably stronger understanding of the core concepts tested on the SAT. Her problem-solving skills have also sharpened, and perhaps most encouragingly, her confidence has grown tremendously. That confidence will serve her well come test day!_x000a__x000a_Goals_x000a_â€¢ Short-Term: Continue building on the momentum she has established and ensure she feels fully prepared heading into her upcoming official SAT._x000a_â€¢ Long-Term: Achieve her target SAT score and have that milestone open doors for her college and academic goals._x000a__x000a_Plan &amp;amp; Recommendation Moving Forward_x000a_With the official SAT coming up, I recommend that we maintain our current SAT prep focus and keep the momentum going right through to test day. Consistent sessions between now and the exam will help reinforce the skills Ava has developed and keep her feeling confident and ready._x000a__x000a_Ava is putting in great effort and is well on her way to a strong performance on test day. Please don't hesitate to reach out if you have any questions or would like to discuss her progress further!_x000a__x000a_Warm regards,_x000a_Heather T._x000a_heather.tuck@revolutionprep.com_x000a_+17274525077"/>
    <n v="2"/>
  </r>
  <r>
    <n v="11023450"/>
    <d v="2026-04-13T00:00:00"/>
    <x v="169"/>
    <s v="Team Haase-Alvey"/>
    <n v="99150"/>
    <s v="Sophia De Santis"/>
    <s v="Hello! _x000a__x000a_I hope you're doing well! I'm reaching out to share a progress update on Sophia as she continues her SAT prep journey. She has been working really hard and it is showing._x000a__x000a_Improvements_x000a_Since we began our sessions, Sophia has developed a noticeably stronger understanding of the core concepts tested on the SAT. Her problem-solving skills have also sharpened, and perhaps most encouragingly, her confidence has grown tremendously. That confidence will serve her well come test day!_x000a__x000a_Goals_x000a_â€¢ Short-Term: Continue building on the momentum she has established and ensure she feels fully prepared heading into her upcoming official SAT._x000a_â€¢ Long-Term: Achieve her target SAT score and have that milestone open doors for her college and academic goals._x000a__x000a_Plan &amp;amp; Recommendation Moving Forward_x000a_With the official SAT coming up, I recommend that we maintain our current SAT prep focus and keep the momentum going right through to test day. Consistent sessions between now and the exam will help reinforce the skills Sophia has developed and keep her feeling confident and ready._x000a__x000a_Sophia is putting in great effort and is well on her way to a strong performance on test day. Please don't hesitate to reach out if you have any questions or would like to discuss her progress further!_x000a__x000a_Warm regards,_x000a_Heather T._x000a_heather.tuck@revolutionprep.com_x000a_+17274525077"/>
    <n v="2"/>
  </r>
  <r>
    <n v="11023451"/>
    <d v="2026-04-13T00:00:00"/>
    <x v="169"/>
    <s v="Team Haase-Alvey"/>
    <n v="101273"/>
    <s v="Yana Dzhalazova"/>
    <s v="Hello, _x000a__x000a_I hope you're doing well! I'm reaching out to share a progress update on Yana as she continues her SAT prep journey. She has been working really hard and it is showing and I look forward to continuing to work with her. _x000a__x000a_Improvements_x000a_Since we began our sessions, Yana has developed a noticeably stronger understanding of the core concepts tested on the SAT. Her problem-solving skills have also sharpened, and perhaps most encouragingly, her confidence has grown tremendously. That confidence will serve her well come test day!_x000a__x000a_Goals_x000a_â€¢ Short-Term: Continue building on the momentum she has established and ensure she feels fully prepared heading into her upcoming official SAT._x000a_â€¢ Long-Term: Achieve her target SAT score and have that milestone open doors for her college and academic goals._x000a__x000a_Plan &amp;amp; Recommendation Moving Forward_x000a_With the official SAT coming up, I recommend that we maintain our current SAT prep focus and keep the momentum going right through to test day. Consistent sessions between now and the exam will help reinforce the skills Yana has developed and keep her feeling confident and ready._x000a__x000a_Yana is putting in great effort and is well on her way to a strong performance on test day. Please don't hesitate to reach out if you have any questions or would like to discuss her progress further!_x000a__x000a_Warm regards,_x000a_Heather T._x000a_heather.tuck@revolutionprep.com_x000a_+17274525077"/>
    <n v="2"/>
  </r>
  <r>
    <n v="11023453"/>
    <d v="2026-04-13T00:00:00"/>
    <x v="169"/>
    <s v="Team Haase-Alvey"/>
    <n v="102020"/>
    <s v="Lila Snyder"/>
    <s v="Hello! _x000a__x000a_I hope you're doing well! I'm reaching out to share a progress update on Lila as she prepares to take the ACT tomorrow. It has been a wonderful experience working with her, and I'm so proud of the progress she has made!_x000a__x000a_Improvements_x000a_Since we began our sessions, Lila has developed a noticeably stronger understanding of the core concepts tested on the ACT. Her problem-solving skills have sharpened significantly, and most importantly, her confidence has grown tremendously. After our final prep session last night, I truly believe she is ready to put her best foot forward tomorrow!_x000a__x000a_Goals_x000a_â€¢ Short-Term: Perform at her very best on the ACT tomorrow, drawing on all of the hard work and preparation she has put in._x000a_â€¢ Long-Term: Achieve her target ACT score and use that accomplishment as a stepping stone toward her college and academic goals._x000a__x000a_Plan &amp;amp; Recommendation Moving Forward_x000a_With the ACT taking place tomorrow, Lila has done everything she can to prepare â€” and it shows. Please note that Lila currently has one hour of tutoring credit remaining. I would love the opportunity to continue working with Lila beyond the ACT in whatever capacity would best support her going forward, whether that's college prep, a specific subject, or any other academic goals she may have on the horizon. I believe there is a lot more we can accomplish together!_x000a__x000a_Lila has worked incredibly hard and should feel confident and excited heading into tomorrow. Please wish her the best of luck, and don't hesitate to reach out if you have any questions or would like to discuss next steps after the test!_x000a__x000a_Warm regards,_x000a_Heather T._x000a_heather.tuck@revolutionprep.com_x000a_+17274525077"/>
    <n v="2"/>
  </r>
  <r>
    <n v="11023472"/>
    <d v="2026-04-13T00:00:00"/>
    <x v="127"/>
    <s v="Team Haase-Alvey"/>
    <n v="101460"/>
    <s v="Elise Bieltvedt"/>
    <s v="Dear Elise and Leah,_x000a__x000a_I hope youâ€™re doing well. It has been a pleasure getting to work with Elise â€” she approaches French with a thoughtful and open mindset, which is wonderful to see at this stage of learning._x000a__x000a_So far, weâ€™ve had a chance to meet a couple of times, and during our sessions weâ€™ve focused on effective study strategies, such as the two-column method for memorizing vocabulary, which helps with long-term retention. Weâ€™ve also begun working through basic grammar concepts currently being covered in class, making sure those foundations feel clear and manageable._x000a__x000a_Moving forward, we will continue focusing on the underlying principles of grammar, while also developing structured approaches to vocabulary learning that lead to meaningful retention rather than short-term memorization. The goal is to build a strong base that will help Elise feel confident as she progresses into the next level of French next year._x000a__x000a_I recommend meeting twice per week for the remainder of the school year to maintain consistency and support steady progress. I also want to acknowledge that my schedule has been more difficult to navigate recently, and I truly appreciate your patience. As soon as additional times open up that align with Eliseâ€™s availability, I will make every effort to reserve those for her._x000a__x000a_Additionally, I would recommend setting aside some time for us to connect â€” whether over Zoom, by phone, or via email â€” to go over summary recommendations and ensure that Elise is fully prepared to transition successfully into the next French course next school year._x000a__x000a_As always, please feel free to reach out by email anytime if you have any questions â€” Iâ€™m very happy to continue supporting Eliseâ€™s progress._x000a__x000a_Hannah E._x000a_hannah.ervitz@revolutionprep.com_x000a_+13236812911"/>
    <n v="3"/>
  </r>
  <r>
    <n v="11023473"/>
    <d v="2026-04-13T00:00:00"/>
    <x v="127"/>
    <s v="Team Haase-Alvey"/>
    <n v="98123"/>
    <s v="Zoe Steele"/>
    <s v="Dear Zoe and Gillian,_x000a__x000a_I hope youâ€™re doing well. It has been such a pleasure working with Zoe â€” she approaches biology with curiosity and thoughtfulness, which makes it especially rewarding to see her understanding grow._x000a__x000a_In our sessions, weâ€™ve been focusing on the material Zoe is currently covering in class, making sure that her understanding is not only correct but also deep and well-connected. A big part of our work has been linking concepts together, so that biology feels like a cohesive system rather than isolated topics. This approach is key in building a strong foundation for future science courses in high school and later in college._x000a__x000a_I also want to say thank you for scheduling sessions in advance â€” I truly appreciate it, and it helps us maintain consistency. I recommend continuing at the same pace of sessions that are already scheduled, as this rhythm is clearly supporting steady progress._x000a__x000a_In upcoming sessions, we will continue reinforcing current class material while also building forward, making sure that Zoe is developing the kind of conceptual understanding that will support her in more advanced science courses._x000a__x000a_I would also recommend setting aside some time to connect about summer recommendations, so we can thoughtfully plan ways to help Zoe stay engaged and feel fully prepared going into the next school year._x000a__x000a_As always, please feel free to reach out by email anytime if you have any questions â€” Iâ€™m very happy to continue supporting Zoeâ€™s progress._x000a__x000a_Hannah E._x000a_hannah.ervitz@revolutionprep.com_x000a_+13236812911"/>
    <n v="2"/>
  </r>
  <r>
    <n v="11023474"/>
    <d v="2026-04-13T00:00:00"/>
    <x v="127"/>
    <s v="Team Haase-Alvey"/>
    <n v="97674"/>
    <s v="Saisha Kashyap"/>
    <s v="Dear Saisha and Aditi,_x000a__x000a_I hope youâ€™re doing well. It has been such a pleasure working with Saisha â€” she is thoughtful, engaged, and itâ€™s wonderful to see how well she is rising to the level of the material sheâ€™s being introduced to._x000a__x000a_In our sessions so far, weâ€™ve been working through the more complex Spanish grammar that Saisha is covering in class. Even at the middle school level, her course is clearly aligned with a more high schoolâ€“level curriculum, and Iâ€™m very happy to see that she is already being exposed to and engaging with that level of rigor._x000a__x000a_Moving forward, we will continue focusing on making connections between the concepts she is learning in class, while building a strong foundation that will support her in the next levels of Spanish, both in the upcoming school year and as she transitions into high school._x000a__x000a_I recommend meeting at least twice per week for the remainder of the school year to maintain consistency and continue building momentum. I also want to sincerely thank you for your patience â€” I know my schedule has been more difficult recently, and I truly appreciate your flexibility._x000a__x000a_Additionally, I would recommend setting aside some time for us to connect â€” whether by email or otherwise â€” to discuss summer recommendations and a possible study approach, so that Saisha is as prepared and confident as possible going into the next school year and beyond._x000a__x000a_As always, please feel free to reach out by email anytime if you have any questions â€” Iâ€™m very happy to continue supporting Saishaâ€™s progress._x000a__x000a_Hannah E._x000a_hannah.ervitz@revolutionprep.com_x000a_+13236812911"/>
    <n v="3"/>
  </r>
  <r>
    <n v="11023477"/>
    <d v="2026-04-13T00:00:00"/>
    <x v="127"/>
    <s v="Team Haase-Alvey"/>
    <n v="97477"/>
    <s v="Gwendolyn Freeling"/>
    <s v="Dear Gwen and Natali,_x000a__x000a_I hope youâ€™re doing well. It has been a pleasure working with Gwen â€” she brings a thoughtful and engaged approach to learning Spanish, which makes our sessions very productive._x000a__x000a_In our recent session, we focused on strategies for breaking down unfamiliar texts, making connections between more complex vocabulary and English, and learning how to analyze a passage as a whole rather than getting stuck on individual details that may feel overwhelming. Gwen did a wonderful job engaging with this approach, which is an important step toward building confidence with more advanced material._x000a__x000a_In our upcoming sessions, we will continue strengthening these skills, helping Gwen feel more comfortable navigating challenging texts and developing a more natural, big-picture understanding of Spanish._x000a__x000a_I recommend meeting at least once per week for the remainder of the school year to maintain consistency and continue building momentum. I also want to apologize for any scheduling difficulties â€” I know my schedule has been more limited, and I truly appreciate your patience and flexibility._x000a__x000a_Additionally, I would recommend setting aside some time for us to connect and discuss summary recommendations for Gwen as she prepares for the next school year, so we can make sure she feels confident and well-prepared moving forward._x000a__x000a_As always, please feel free to reach out by email anytime if you have any questions â€” Iâ€™m very happy to continue supporting Gwenâ€™s progress._x000a__x000a_Hannah E._x000a_hannah.ervitz@revolutionprep.com_x000a_+13236812911"/>
    <n v="3"/>
  </r>
  <r>
    <n v="11023479"/>
    <d v="2026-04-13T00:00:00"/>
    <x v="127"/>
    <s v="Team Haase-Alvey"/>
    <n v="95045"/>
    <s v="Souri Azari-Robinett"/>
    <s v="Dear Souri and Mitra,_x000a__x000a_I hope youâ€™re doing well. It has been a pleasure working with Souri â€” she is thoughtful and engaged, and itâ€™s wonderful to see her building confidence in French._x000a__x000a_In our recent sessions, weâ€™ve been focusing on the grammar and vocabulary that she is covering in class, making sure that everything feels clear and manageable._x000a__x000a_In upcoming sessions, we will continue reinforcing these areas, helping Souri strengthen her understanding and feel more comfortable using the language in context._x000a__x000a_I recommend meeting twice per week to maintain consistency and continue building momentum._x000a__x000a_I would also suggest setting aside some time for us to connect â€” either by phone or Zoom â€” to go over summary recommendations for Souri, so we can make sure she is as prepared as possible moving forward._x000a__x000a_As always, please feel free to reach out by email anytime if you have any questions â€” Iâ€™m very happy to continue supporting Souriâ€™s progress._x000a__x000a_Hannah E._x000a_hannah.ervitz@revolutionprep.com_x000a_+13236812911"/>
    <n v="3"/>
  </r>
  <r>
    <n v="11023480"/>
    <d v="2026-04-13T00:00:00"/>
    <x v="127"/>
    <s v="Team Haase-Alvey"/>
    <n v="96520"/>
    <s v="Mimi Fekete"/>
    <s v="Dear Mimi and Gittel,_x000a__x000a_I hope youâ€™re doing well. It has been such a pleasure working with Mimi â€” she brings a thoughtful and steady approach to her SAT preparation, and itâ€™s been wonderful to see her engage with a wide range of material._x000a__x000a_In our sessions so far, weâ€™ve covered a broad variety of SAT topics, including grammar, approaches to reading questions, and a range of math concepts, along with strategies for effectively using Desmos on the math section. Weâ€™ve also spent time discussing general test-taking strategies to help her feel more confident and structured in her approach._x000a__x000a_In our upcoming sessions, we will continue building on these areas, reinforcing strategies and strengthening understanding across sections so that everything becomes more consistent and automatic._x000a__x000a_I recommend staying at the current pace of sessions, as this consistency is supporting steady progress and allows us to continue covering the necessary material effectively. Lately, Mimi and I have been scheduling sessions a week in advance to match both of our availability that particular week -- this system seems to have been working well. _x000a__x000a_As always, please feel free to reach out by email anytime if you have any questions â€” Iâ€™m so very happy to continue supporting Mimiâ€™s preparation! She is truly a joy to work with!_x000a__x000a_Hannah E._x000a_hannah.ervitz@revolutionprep.com_x000a_+13236812911"/>
    <n v="2"/>
  </r>
  <r>
    <n v="11023486"/>
    <d v="2026-04-13T00:00:00"/>
    <x v="127"/>
    <s v="Team Haase-Alvey"/>
    <n v="100191"/>
    <s v="Dylan Godin"/>
    <s v="Dear Dylan and Rich,_x000a__x000a_I hope youâ€™re doing well. It has been such a pleasure working with Dylan â€” she is thoughtful, motivated, and brings a strong work ethic to each session, which makes it truly enjoyable to support her._x000a__x000a_In our sessions so far, weâ€™ve covered a wide range of topics across both AP Biology and AP Precalculus. In math, weâ€™ve been focusing on trigonometry and polar coordinates, working to strengthen both understanding and application. In biology, weâ€™ve been reinforcing concepts that are currently being covered in class, making sure that her understanding is clear and well-connected, even as the material becomes more complex._x000a__x000a_Moving forward, our focus will be on preparing for the AP exams in both subjects, continuing to identify and strengthen any weaker areas in the material, and making sure that Dylan feels confident and well-prepared across topics._x000a__x000a_I recommend increasing the frequency of sessions to three times per week leading up to the AP exams, as this will allow us to cover the necessary material thoroughly and build strong momentum. In addition, I recommend setting aside a separate session at least once per week for ACT preparation, so that Dylan is supported across both academic and standardized testing goals._x000a__x000a_I would also suggest connecting at some point to discuss summer recommendations for Dylan, so we can plan ahead and ensure she continues building on this strong foundation going into the next school year._x000a__x000a_As always, please feel free to reach out by email anytime if you have any questions â€” Iâ€™m very happy to continue supporting Dylanâ€™s progress._x000a__x000a_Hannah E._x000a_hannah.ervitz@revolutionprep.com_x000a_+13236812911"/>
    <n v="3"/>
  </r>
  <r>
    <n v="11023487"/>
    <d v="2026-04-13T00:00:00"/>
    <x v="52"/>
    <s v="Team Plamondon"/>
    <n v="101771"/>
    <s v="Aria Dreier"/>
    <s v="Dear Aria and Chad,_x000a__x000a_Itâ€™s been great working with you and Aria over the past couple of months. As we prepare for Aria's upcoming SAT Exam, I wanted to share what weâ€™ve been working on so far and what to expect._x000a__x000a_Aria and I have reviewed several SAT subjects and concepts including: Identifying Full Sentences, Mixed Algebra, Mixed Punctuation, Exponents, Commas, Reading Out of Scope Answers, and Solving Equations. We have also mastered different test taking strategies, including using the CARE strategy to solve Reading Questions as well as the MAPS method to solve differing math questions.  We have also practiced with specific math strategies including the Plug and Chug Method along with the Back-Solving Method.  I applaud their consistent effort in sessions to be present with each question and apply the specific strategy we are focusing on to better improve their scores and overall mastery of the material._x000a__x000a_While a specific score isnâ€™t guaranteed, Aria has been diligent in working toward their goal of achieving an improved score on the SAT. Specifically, Ariaâ€™s new strategies and preparations, including reviewing sentence structure, utilizing both CARE and MAPS, and increasing application of equations will all be useful when Aria takes this exam. It's important to consider the impact of the test zone on Aria's performance. Ensuring a good night's sleep throughout the week leading up to the test is crucial, as just the night before isn't enough. We have also discussed strategies to manage test anxiety, which can impact scores._x000a__x000a_I am looking forward to hearing how Aria performs on this test. Looking ahead, I recommend adding additional sessions in the late spring and summer sessions to continue test preparation growth if Aria plans on attempting another take on the SAT. This would give us an opportunity to continue working on mastering the knowledge and skills needed to be even more successful on this test._x000a__x000a_If you'd like to continue working together on achieving these goals, you can easily use this link to add the hours to your account today: _x000a_https://my.revolutionprep.com/s/FDYHi97mWf._x000a__x000a_Please let me know if you have any questions or if there are any adjustments you would like to make to our plan. Iâ€™m also able to schedule a time to talk by phone if that would be helpful. I am happy to support Aria in their continued academic journey._x000a__x000a_Best regards,_x000a__x000a_Mariah L._x000a_mariah.lutz@revolutionprep.com_x000a_+17706178833"/>
    <n v="3"/>
  </r>
  <r>
    <n v="11023493"/>
    <d v="2026-04-13T00:00:00"/>
    <x v="127"/>
    <s v="Team Haase-Alvey"/>
    <n v="91724"/>
    <s v="Cailan MacDonald"/>
    <s v="Dear Cailan and Marley,_x000a__x000a_I hope youâ€™re doing well. It has been such a genuine pleasure working with Cailan â€” she approaches French with patience, curiosity, and a willingness to really engage with the material, which makes our sessions both meaningful and enjoyable. Itâ€™s been wonderful to see her confidence growing step by step._x000a__x000a_In our sessions, weâ€™ve been focusing on gentle, effective ways to retain vocabulary, process grammar, and make sense of what can often feel like an overwhelming number of rules and conjugations. Rather than treating these as isolated pieces to memorize, weâ€™ve been working toward helping everything feel more connected, more logical, and ultimately more natural over time._x000a__x000a_Moving forward, we will continue supporting the material being covered in class, making sure that each concept feels clear, approachable, and well understood. The goal is not just to keep up, but to help Cailan feel increasingly comfortable and confident using what she learns._x000a__x000a_I also want to share that I would be very happy to provide additional practice that Cailan can work on daily or as often as feels manageable. For now, I recommend using this book alongside her current class topics:_x000a_https://drive.google.com/file/d/1qIKTYI9ADkb2R-ApOwJBWeDLGbT-FBC8/view?usp=drive_link_x000a_I would absolutely love to look over her work and give feedback, as that kind of consistent practice and gentle correction can make a big difference over time._x000a__x000a_I recommend continuing to meet twice per week, as this rhythm really supports steady progress and helps everything feel reinforced without becoming overwhelming. I also want to sincerely thank you for your patience with scheduling â€” I know it has not always been easy, and I truly appreciate your flexibility while I do my best to open up times that work well._x000a__x000a_Additionally, I would be more than happy to connect and talk through summer recommendations for Cailan, so we can thoughtfully plan ahead and make sure she continues feeling confident and well-prepared going into the next school year._x000a__x000a_As always, please feel free to reach out by email anytime â€” Iâ€™m always here and very happy to continue supporting Cailanâ€™s growth._x000a__x000a_Hannah E._x000a_hannah.ervitz@revolutionprep.com_x000a_+13236812911"/>
    <n v="3"/>
  </r>
  <r>
    <n v="11023494"/>
    <d v="2026-04-13T00:00:00"/>
    <x v="127"/>
    <s v="Team Haase-Alvey"/>
    <n v="91635"/>
    <s v="Cailan MacDonald"/>
    <s v="Dear Cailan and Marley,_x000a__x000a_I hope youâ€™re doing well. It has been such a genuine pleasure working with Cailan â€” she approaches French with patience, curiosity, and a willingness to really engage with the material, which makes our sessions both meaningful and enjoyable. Itâ€™s been wonderful to see her confidence growing step by step._x000a__x000a_In our sessions, weâ€™ve been focusing on gentle, effective ways to retain vocabulary, process grammar, and make sense of what can often feel like an overwhelming number of rules and conjugations. Rather than treating these as isolated pieces to memorize, weâ€™ve been working toward helping everything feel more connected, more logical, and ultimately more natural over time._x000a__x000a_Moving forward, we will continue supporting the material being covered in class, making sure that each concept feels clear, approachable, and well understood. The goal is not just to keep up, but to help Cailan feel increasingly comfortable and confident using what she learns._x000a__x000a_I also want to share that I would be very happy to provide additional practice that Cailan can work on daily or as often as feels manageable. For now, I recommend using this book alongside her current class topics:_x000a_https://drive.google.com/file/d/1qIKTYI9ADkb2R-ApOwJBWeDLGbT-FBC8/view?usp=drive_link_x000a_I would absolutely love to look over her work and give feedback, as that kind of consistent practice and gentle correction can make a big difference over time._x000a__x000a_I recommend continuing to meet twice per week, as this rhythm really supports steady progress and helps everything feel reinforced without becoming overwhelming. I also want to sincerely thank you for your patience with scheduling â€” I know it has not always been easy, and I truly appreciate your flexibility while I do my best to open up times that work well._x000a__x000a_Additionally, I would be more than happy to connect and talk through summer recommendations for Cailan, so we can thoughtfully plan ahead and make sure she continues feeling confident and well-prepared going into the next school year._x000a__x000a_As always, please feel free to reach out by email anytime â€” Iâ€™m always here and very happy to continue supporting Cailanâ€™s growth._x000a__x000a_Hannah E._x000a_hannah.ervitz@revolutionprep.com_x000a_+13236812911"/>
    <n v="3"/>
  </r>
  <r>
    <n v="11023499"/>
    <d v="2026-04-13T00:00:00"/>
    <x v="127"/>
    <s v="Team Haase-Alvey"/>
    <n v="75525"/>
    <s v="Natalie Guerin"/>
    <s v="Dear Natalie and Heather,_x000a__x000a_I hope youâ€™re doing well. It is always such a pleasure working with Natalie â€” she brings a thoughtful, steady, and hardworking approach to everything we cover, and itâ€™s truly wonderful to see her growth over time._x000a__x000a_In our recent sessions, weâ€™ve been working on both AP Calculus AB and ACT preparation, focusing on the material she is currently covering in class and making sure everything feels clear, manageable, and well understood. Natalie has been doing a great job staying engaged and working through challenging concepts with care._x000a__x000a_Moving forward, we will continue supporting her class material in AP Calculus, while also maintaining steady progress in ACT prep, making sure she feels confident across both areas. The goal is to keep everything connected and reinforce skills so that nothing feels overwhelming as we move ahead._x000a__x000a_I recommend meeting twice per week, as this consistency will help maintain momentum and allow us to continue building both understanding and confidence._x000a__x000a_I would also be very happy to connect and talk through summer recommendations for Natalie, so we can thoughtfully plan ahead and ensure she feels well-prepared and confident going into the next stage of her studies._x000a__x000a_As always, please feel free to reach out by email anytime â€” Iâ€™m very happy to continue supporting Natalieâ€™s progress._x000a__x000a_Hannah E._x000a_hannah.ervitz@revolutionprep.com_x000a_+13236812911"/>
    <n v="3"/>
  </r>
  <r>
    <n v="11023501"/>
    <d v="2026-04-13T00:00:00"/>
    <x v="127"/>
    <s v="Team Haase-Alvey"/>
    <n v="86862"/>
    <s v="Marco Fernandez"/>
    <s v="Dear Marco and Veronica,_x000a__x000a_I hope youâ€™re doing well. It has been such a pleasure working with Marco â€” he brings a thoughtful and analytical mindset to our sessions, and itâ€™s always rewarding to see how he engages with challenging material._x000a__x000a_In our recent sessions, weâ€™ve been working on both SAT Math and AP Calculus AB, with a strong focus on how to think through more difficult problems rather than just applying formulas. In calculus, weâ€™ve been exploring different approaches to integration, helping Marco see problems from multiple angles and develop flexibility in his problem-solving._x000a__x000a_Moving forward, our work will continue to align closely with current class demands, while also shifting more intentionally toward AP exam preparation, making sure that Marco feels confident and well-prepared across topics._x000a__x000a_I recommend meeting as frequently as possible given the schedule, but no less than once per week, to maintain momentum and continue building both skill and confidence during this important period._x000a__x000a_As always, please feel free to reach out by email anytime â€” Iâ€™m very happy to continue supporting Marcoâ€™s progress!!_x000a__x000a_Hannah E._x000a_hannah.ervitz@revolutionprep.com_x000a_+13236812911"/>
    <n v="3"/>
  </r>
  <r>
    <n v="11023504"/>
    <d v="2026-04-13T00:00:00"/>
    <x v="128"/>
    <s v="Team Haase-Alvey"/>
    <n v="99278"/>
    <s v="Sebastian O'Connor"/>
    <s v="Dear Ryan,_x000a__x000a_I hope you are having a great week! As we prepare for Sebastian's upcoming practice test, I wanted to share some updates and information about what to expect for this test._x000a__x000a_I have seen significant improvements in Sebastian's ability to utilize the Desmos graphing calculator and use the prediction strategy to anticipate answers on the Reading/Writing section. He has shown consistent progress in using annotations to answer charts and graphs questions and using Desmos to create tables, find distances, and graph circles. This includes growth in areas we previously discussed as struggles, such as proper placement of punctuation and understanding of percentage and proportion questions._x000a__x000a_While we are working towards overall score improvement, we have also set a goal around successfully utilizing the strategies and skills he has been working on. This time around, I want Sebastian to try using time accommodations and focus on taking his time with each question, rather than rushing through to be sure he answers each question. While looking over his first practice test, Sebastian and I noted that he answered questions quickly, but that there was often a relationship between questions missed and questions answered quickly. _x000a__x000a_To be set up for long-term success, it's crucial for Sebastian to replicate official test day conditions as closely as possible when taking his practice test. He should find a quiet place and take the test in one sitting._x000a__x000a_After the practice test, I will review the results and discuss the test experience with Sebastian to determine our focus moving forward, and Iâ€™ll follow up with you on takeaways, improvements, and next steps in my next parent update._x000a__x000a_Based on our discussions and Sebastian's progress, I recommend maintaining our current routine of one 60-minute session per week until the school year ends. As summer approaches, we may consider meeting twice a week for 60 minutes each session. This plan will best set him up for success for the official test sitting in May and any further tests he takes after._x000a__x000a_Please let me know if you have any questions or if there are any adjustments you would like to make to our plan. Iâ€™m happy to schedule a time to talk by phone if that would be helpful. I am excited to continue supporting Sebastian in reaching his goals._x000a__x000a_Best regards,_x000a__x000a_Anna G._x000a_anna.gilbert@revolutionprep.com_x000a_+12056600595"/>
    <n v="4"/>
  </r>
  <r>
    <n v="11023530"/>
    <d v="2026-04-13T00:00:00"/>
    <x v="170"/>
    <s v="Team Plamondon"/>
    <n v="98861"/>
    <s v="Hayden Iera"/>
    <s v="Dear Team Hayden,_x000a__x000a_I hope you are having a great start to the year! Itâ€™s been great working with you and Hayden over the past couple of months. I wanted to touch base to share some of the progress weâ€™ve made so far and share my thoughts on the plan moving forward._x000a__x000a_Hayden and I have been working on all types of reading, writing, and math strategies during our time together. We have worked on strategies for grammar questions, longer reading passages, all types of math questions and strategies, and our principal strategies ICARE, TRAP, and MAPS. We have talked about specific question types, how to identify them, and attack plans on what to do on those types of problems, and Hayden has done very well, especially with the ICARE strategy._x000a__x000a_Hayden and I have specifically been going over the types of problems that caused him some trouble on the March SATâ€™s, which were mainly Geometry on the math section and Craft and Structure questions on the English section. Hayden and I are going to continue working on Geometry, as this is the section he says caused him the most stress on the previous SAT, and where he needs the most work._x000a__x000a_Our short term goal for Hayden is to improve timing and consistency through practice, and improving his ability in his areas of need. Our main goal is to achieve a higher score than March.  Based on Haydenâ€™s goals, I recommend we continue meeting at least twice a week for 60 minutes at a time._x000a__x000a_Please let me know if you have any questions or if there are any adjustments you would like to make to our plan. Iâ€™m happy to schedule a time to talk by phone if that would be helpful. I look forward to supporting Hayden in his continued academic journey._x000a__x000a_Best,_x000a_Eddie R._x000a_eddie.rodriguez@revolutionprep.com_x000a_+17275176454"/>
    <n v="3"/>
  </r>
  <r>
    <n v="11023538"/>
    <d v="2026-04-13T00:00:00"/>
    <x v="69"/>
    <s v="Team Plamondon"/>
    <n v="99230"/>
    <s v="Akshath Suresh Kumar"/>
    <s v="Hello Suresh,_x000a__x000a_I just wanted to reach out to discuss the progress that Akshath and I made in our sessions and potential scheduling._x000a__x000a_I know that Akshath and I have not had a session in a couple weeks, but I still wanted to say that Akshath was truly a student I looked forward to working with each night. I appreciate how consistently he was willing to work through problems as well as having things for us to cover and go over. I hope his Calculus class is still going well for him. I know the AP exam is about a month away. Akshath was able to go through most of the problems for the various topics we discussed, but based on my memory of our sessions, I would recommend that we try meeting for at least a couple sessions per week leading up to the AP exam to review all of the material that gets covered in that course. For any student, it is a lot of material. I do acknowledge that Akshath has no more hours on his account, so this would require adding more hours._x000a__x000a_Please let me know if I can answer any questions!_x000a__x000a_Jacob"/>
    <n v="4"/>
  </r>
  <r>
    <n v="11023539"/>
    <d v="2026-04-13T00:00:00"/>
    <x v="69"/>
    <s v="Team Plamondon"/>
    <n v="97907"/>
    <s v="Aliyah Mosqueda"/>
    <s v="Hey Jeff,_x000a__x000a_I just wanted to reach out about Aliyah's progress in our sessions._x000a__x000a_Lately, it has been nice to see Aliyah let more of her personality out in our sessions. Early on, she was very quiet and not very talkative. Oddly, I'm feel that some of it is because now the sessions are more engaging for her since she is expected to show her work. Additionally, being able to see her work has been very helpful on my end to assess what Aliyah knows and what she doesn't know. Before she was writing in sessions, I recall her saying she didn't know how to do a lot of the problems. Now that she is writing, I find one of the bigger issues is that she can do a lot of the work, but doesn't really know what she's doing. It seems to be more pattern matching and then hoping it works out. Regardless, now that I'm starting to see more of where the disconnect is, I feel that we can start making progress. Ultimately, we'll be spending some sessions really hammering down some foundational concepts that I know she will see in future math courses. I hope the sessions have been alright on Aliyah's end - it's clear math is not something she necessarily is excited to do._x000a__x000a_As far as moving forward, I see that Aliyah and I are scheduled through May 19th with the rest of her hours. Is this our anticipated last session or will we be continuing to work together over the Summer. I know you had mentioned you may not have Aliyah after a certain point. Naturally, I don't need all the details, I'm just curious if I should plan on what we're covering in sessions only up until May 19th or for beyond that date. I'd recommend that we try to average two sessions per week up until then (which it seems that way now on the schedule)._x000a__x000a_Please let me know if you have any questions!_x000a__x000a_Jacob"/>
    <n v="4"/>
  </r>
  <r>
    <n v="11023540"/>
    <d v="2026-04-13T00:00:00"/>
    <x v="69"/>
    <s v="Team Plamondon"/>
    <n v="98295"/>
    <s v="Mark Mykytsey"/>
    <s v="Hey Natalie,_x000a__x000a_I just wanted to reach out and check-in with you about Mark's progress and scheduling._x000a__x000a_I noticed that our scheduling changed a bit and now Mark and I are scheduled for all Wednesdays at 7pm until June 24th. Is this the best time that works for Mark? I wanted to be sure because I've noticed that if he has missed a session, it seems to happen on the weekends more than weekdays. I'm hoping this will work best so we can get on a weekly routine._x000a__x000a_I would recommend that we stay on a weekly schedule up until he takes his SAT. I know when Mark and I first met, he mentioned he would be taking the SAT next year. Is he planning on taking it this Fall or Winter? I notice that he has an additional 14 hours unscheduled on his profile. If we stuck to a weekly schedule the rest of these hours would take us through September. The earliest test date in the Fall is August 22nd with September 12th being the one after._x000a__x000a_Please let me know if you have any questions!_x000a__x000a_Jacob"/>
    <n v="4"/>
  </r>
  <r>
    <n v="11023567"/>
    <d v="2026-04-13T00:00:00"/>
    <x v="69"/>
    <s v="Team Plamondon"/>
    <n v="97329"/>
    <s v="Ashkon Tafreshi"/>
    <s v="Hello Sue,_x000a__x000a_I hope you are doing well. I just wanted to reach out regarding the progress Ashkon and I have made in our past couple months of sessions. _x000a__x000a_I always get so caught up talking with him about guitar I didn't realize he also played tennis. I'm sure he is especially busy right now, but we have still been able to review some foundational principles from Algebra that are necessary to have before getting deep into Trigonometry which is at the heart of Precalculus. A lot of what we're reviewing is how to deal with the various types of equations and what the consequences are in solving them. I really appreciate that Ashkon is so willing to work through all the problems. Really, the only way to solidify these ideas is to do them repeatedly and to show all the work no matter how repetitive and boring it may feel. Luckily, I know he understands this concept from guitar._x000a__x000a_At one point, Ashkon and I have talked about some physics topics for a session and I long ago we've even done some SAT work. Is it still your preference that we prepare him for the AP Precalculus course he will be taking next year? I see that we are scheduled out to May 6th with his remaining hours and he will working with Jackson as well._x000a__x000a_Please feel free to let me know if you have any questions!_x000a__x000a_Jacob"/>
    <n v="1"/>
  </r>
  <r>
    <n v="11023575"/>
    <d v="2026-04-13T00:00:00"/>
    <x v="50"/>
    <s v="Team Cross"/>
    <n v="95898"/>
    <s v="Atticus Wong"/>
    <s v="Dear Eun Ok,_x000a__x000a_I hope you are doing well! Itâ€™s been great working with Atticus over the past couple of months. I wanted to touch base to share some of the progress weâ€™ve made so far and share my thoughts on the plan moving forward._x000a__x000a_Overall goal: Master letters and sounds to be able to read sentences._x000a__x000a_Areas that we have been working on:_x000a_â€¢Vowel combinations_x000a_â€¢Open and closed syllables_x000a_â€¢Spelling words_x000a_â€¢Synonyms_x000a_â€¢Reading fluency practice_x000a_â€¢Identifying story elements such as plot and solution_x000a_â€¢Drawing conclusions and making inferences_x000a_â€¢Identifying evidence_x000a__x000a_Short-term goals moving forward:_x000a_â€¢Continue learning and practicing new vowel combinations_x000a_â€¢Syllable division with open and closed syllables_x000a_â€¢Continue fluency practice_x000a_â€¢Identifying the main idea of a passage_x000a_â€¢Begin prefixes and suffixes_x000a__x000a_Recommendation: _x000a_I have seen significant improvements in Atticus's decoding skills. He has shown consistent progress in reading more complex words and the grade level of material he is reading. I frequently pull what is classified as second grade material for him. His fluency is also improving, though we will continue to practice. Based on Atticusâ€™s progress, I recommend at least one hour per week as able. _x000a__x000a_Please let me know if you have any questions or if there are any adjustments you would like to make to our plan. Iâ€™m happy to schedule a time to talk by phone if that would be helpful. I look forward to supporting Atticus in his continued academic journey._x000a__x000a_Best regards,_x000a_Mary L._x000a_mary.logan@revolutionprep.com_x000a_+16822312877"/>
    <n v="3"/>
  </r>
  <r>
    <n v="11023582"/>
    <d v="2026-04-13T00:00:00"/>
    <x v="20"/>
    <s v="Team Plamondon"/>
    <n v="26803"/>
    <s v="Riley Phillips"/>
    <s v="Hi, Kaitlyn and Craig, _x000a__x000a_I hope youâ€™re doing well. I wanted to share a brief update as I get started working with Kaitlyn._x000a__x000a_We have had two sessions so far focused on preparing for the FTCE exam, with an emphasis on strengthening punctuation and grammar skills for the English section. During our sessions, we have been reviewing key rules and practicing how to apply them in different question types._x000a__x000a_Kaitlyn has been engaged during our sessions and is picking up on the concepts quickly. With continued practice, she is showing improvement in recognizing and applying the grammar and punctuation rules we are working on._x000a__x000a_Moving forward, our focus will be on reinforcing these rules through repetition and practice so they become more consistent and easier to recall during testing. Continued exposure to practice questions will help build both accuracy and confidence._x000a__x000a_I recommend continuing with our scheduled sessions so we can maintain consistency and support Kaitlyn as she prepares for the exam._x000a__x000a_If you'd like to continue working together, you can redeem additional hours through your Bright Horizons portal. After redeeming, you will receive an email from Revolution Prep to add the hours to your account._x000a__x000a_Please let me know if there are any specific areas you would like us to focus on._x000a__x000a_Best regards,_x000a_Eden Rasmussen_x000a_eden.rasmussen@revolutionprep.com_x000a_+18018856501"/>
    <n v="2"/>
  </r>
  <r>
    <n v="11023583"/>
    <d v="2026-04-13T00:00:00"/>
    <x v="127"/>
    <s v="Team Haase-Alvey"/>
    <n v="87260"/>
    <s v="Avery Clark"/>
    <s v="Dear Avery and Jeryl,_x000a__x000a_I hope youâ€™re doing well. It has been such a pleasure working with Avery â€” Iâ€™m so glad to see that she is doing better, and itâ€™s been really encouraging to watch her confidence grow._x000a__x000a_In our recent sessions, weâ€™ve been focusing on the material currently being covered in Math 3, making sure that everything feels clear, manageable, and well understood. Avery has been putting in great effort, and itâ€™s wonderful to see that reflected in her progress._x000a__x000a_Moving forward, we will continue supporting her classwork, reinforcing concepts and building a stronger foundation so that each new topic feels more approachable._x000a__x000a_I recommend continuing to meet twice per week, and Iâ€™m very glad to see that these sessions are already scheduled â€” that consistency is making a real difference. I would also recommend adding additional hours so that we can continue meeting steadily through the end of the school year without interruption._x000a__x000a_I would love for us to also connect soon to talk through summer recommendations, so we can plan ahead and make sure Avery continues building on this positive momentum._x000a__x000a_As always, please feel free to reach out by email anytime â€” Iâ€™m very happy to continue supporting Averyâ€™s progress._x000a__x000a_Hannah E._x000a_hannah.ervitz@revolutionprep.com_x000a_+13236812911"/>
    <n v="4"/>
  </r>
  <r>
    <n v="11023585"/>
    <d v="2026-04-13T00:00:00"/>
    <x v="127"/>
    <s v="Team Haase-Alvey"/>
    <n v="84672"/>
    <s v="Mariah Nieves"/>
    <s v="Dear Mariah and Julia,_x000a__x000a_I hope youâ€™re doing well. It has been such a pleasure working with Mariah â€” she continues to approach her SAT preparation with focus and determination, and itâ€™s really wonderful to see her progress._x000a__x000a_In our recent sessions, weâ€™ve been working through a variety of SAT topics, building both strategy and confidence across sections. I also want to say that Mariah did an excellent job on her most recent SAT â€” itâ€™s very encouraging to see her hard work translating into results._x000a__x000a_Moving forward, we will continue refining our approach based on her latest score report, targeting specific areas to ensure continued improvement and consistency._x000a__x000a_I recommend meeting twice per week to maintain strong momentum and continue building on this progress. I would also suggest adding additional hours so that we can continue meeting consistently through the end of the school year without interruption._x000a__x000a_I would love to connect soon to discuss summer recommendations, so we can thoughtfully plan ahead and keep Mariah on this positive trajectory._x000a__x000a_As always, please feel free to reach out by email anytime â€” Iâ€™m very happy to continue supporting Mariahâ€™s progress._x000a__x000a_Hannah E._x000a_hannah.ervitz@revolutionprep.com_x000a_+13236812911"/>
    <n v="4"/>
  </r>
  <r>
    <n v="11023586"/>
    <d v="2026-04-13T00:00:00"/>
    <x v="127"/>
    <s v="Team Haase-Alvey"/>
    <n v="80718"/>
    <s v="Khloe Zhuang"/>
    <s v="Dear Khloe and Bo,_x000a__x000a_I hope youâ€™re doing well. It has been such a pleasure working with Khloe â€” she is doing so well in her Spanish class, and itâ€™s truly wonderful to see her confidence and ability continue to grow._x000a__x000a_In our sessions, weâ€™ve been working through a variety of grammar concepts and vocabulary, making sure everything feels clear, connected, and easy to use. Khloe has been doing a fantastic job engaging with the material and applying what she learns._x000a__x000a_Moving forward, we will continue building on this strong foundation, reinforcing both grammar and vocabulary so that her skills continue to develop naturally and confidently._x000a__x000a_I recommend continuing to meet twice per week, and I see that everything is already scheduled â€” thank you so much for that, it really helps maintain consistency and momentum._x000a__x000a_I would love for us to connect soon to talk through summer recommendations, so we can plan ahead and keep Khloe on this great path._x000a__x000a_As always, please feel free to reach out by email anytime â€” Iâ€™m very happy to continue supporting Khloeâ€™s progress._x000a__x000a_Hannah E._x000a_hannah.ervitz@revolutionprep.com_x000a_+13236812911"/>
    <n v="3"/>
  </r>
  <r>
    <n v="11023587"/>
    <d v="2026-04-13T00:00:00"/>
    <x v="127"/>
    <s v="Team Haase-Alvey"/>
    <n v="91814"/>
    <s v="Jacquelyn Cabrera"/>
    <s v="Dear Jackie, Stephany, and Eric,_x000a__x000a_I hope youâ€™re doing well. It has been such a pleasure working with Jackie â€” she continues to bring such a positive and joyful energy to our sessions, and itâ€™s wonderful to see her progress._x000a__x000a_In our sessions, weâ€™ve been working through a variety of grammar concepts and vocabulary, helping everything feel more natural and connected. Jackie is doing a lovely job engaging with the material and building confidence step by step._x000a__x000a_Moving forward, we will continue reinforcing both grammar and vocabulary, making sure she feels comfortable and excited about using what she learns._x000a__x000a_I recommend continuing to meet twice per week, and I truly appreciate the added hours â€” thank you so much. I would just recommend going ahead and scheduling those additional hours so we can make sure we continue meeting consistently and keep up this great momentum._x000a__x000a_I would also love for us to connect soon to talk through summer recommendations, so we can plan ahead and continue supporting Jackieâ€™s growth._x000a__x000a_As always, please feel free to reach out by email anytime â€” Iâ€™m very happy to continue working with Jackie._x000a__x000a_Hannah E._x000a_hannah.ervitz@revolutionprep.com_x000a_+13236812911"/>
    <n v="4"/>
  </r>
  <r>
    <n v="11023595"/>
    <d v="2026-04-13T00:00:00"/>
    <x v="104"/>
    <s v="Team Haase-Alvey"/>
    <n v="98976"/>
    <s v="Bri Kiszka"/>
    <s v="Hi Robert,_x000a__x000a_As summer approaches, here is an overview of Briâ€™s progress so far in our SAT prep program, along with my recommendations at the bottom. Let me know if you have any questions or thoughts. Thanks!_x000a__x000a_Over the last few weeks, Bri and I have worked together on learning about the tools and tricks she can use on the SAT. She learned tips and strategies for using the Desmos calculator to solve lots of types of math problems, as well as big-picture strategies for analyzing reading passages. She has learned and applied punctuation rules in grammar and used the matching strategy to solve several types of math problems containing constants. Bri has been good about showing up to class on time and engaging with the lessons. She especially noted the usefulness of the Desmos calculator on increasing efficiency in the math section of the SAT._x000a__x000a_Our goals involve raising that SAT score as much as possible, with a goal of breaking the 1350-1400 mark on the official exam. Briâ€™s first practice exam showed her scoring around a 1360, which is an excellent start. We will definitely have her take Bluebook practice exams regularly moving forward to make sure that she is improving and able to consistently produce the score she desires. High scores help make a student a competitive college candidate. These problem-solving skills and strategies we are learning will also help in future classes, leading to an awesome transcript, which colleges also love to see._x000a__x000a_Our next steps will involve learning more strategies for solving math problems with constants, learning and applying grammar rules for verbs and pronouns, and reading comprehension with unfamiliar vocabulary. Bri will also continue to complete homework after every session and will regularly complete full-length Bluebook practice exams to monitor her progress. Her next practice exam will be assigned on April 26th, with an aim to have it complete before the session that following Sunday. _x000a__x000a_Bri currently has 20 hours remaining on her account, with sessions scheduled three times per week through June 3rd. I recommend that we register Bri for the June and August SATs to give her the best chance to achieve her best possible score. I recommend that we continue on this three times per week trajectory as we work toward Briâ€™s May, June, and August test dates. Letâ€™s add hours to make sure that Bri is booked into my schedule for the next several months so that she doesnâ€™t lose her preferred timeslots.  I look forward to seeing how Bri continues to improve over our time together!_x000a__x000a_(Please note that we will be updating our tutoring rates on April 18, 2026. To help you get ahead and secure our current pricing for your future tutoring needs, I highly recommend connecting with your advisor to purchase additional hours before the change takes place.)_x000a__x000a_Best,_x000a__x000a_Ben T._x000a_ben.taylor@revolutionprep.com_x000a_+14052656211"/>
    <n v="5"/>
  </r>
  <r>
    <n v="11023596"/>
    <d v="2026-04-13T00:00:00"/>
    <x v="50"/>
    <s v="Team Cross"/>
    <n v="97417"/>
    <s v="Daniel Trost"/>
    <s v="Dear Biana,_x000a__x000a_I hope you are doing well! Itâ€™s been great working with Daniel over the past couple of months. I wanted to touch base to share some of the progress weâ€™ve made so far and share my thoughts on the plan moving forward._x000a__x000a_Overall goal: Prepare Daniel for NYSE and ISEE_x000a__x000a_Areas that we have been working on:_x000a_â€¢NYSE Multiple Choice Strategies_x000a_Eliminating answer choices _x000a_Going back to the text to determine the correct answer_x000a_Answering word/phrase meaning questions_x000a_â€¢NYSE Writing Strategies_x000a_Essay length format_x000a_Determining theme_x000a_Correcting repeated grammar mistakes_x000a_Homework support_x000a__x000a_Short-term goals moving forward:_x000a_â€¢As the NYSE comes to a close, we will shift our attention to the ISEE. We will focus on strategies on the different sections, such as continuing to learn strategies for synonyms; methods to help work more efficiently through reading passages; and how to write quickly. _x000a__x000a_Recommendation: _x000a__x000a_Daniel has worked so hard on both his NYSE prep homework from school, as well as the practice I present. He strives hard to always do his best. He has shown mastery of the writing outline he has been practicing. Weâ€™ve worked to boost his confidence by comparing the themes/claims he comes up with to those on the samples provided. Based on his progress, I recommend continuing with 1-2 hours of tutoring per week. _x000a__x000a_Please let me know if you have any questions or if there are any adjustments you would like to make to our plan. Iâ€™m happy to schedule a time to talk by phone if that would be helpful. I look forward to supporting Daniel in his continued academic journey._x000a__x000a_Best regards,_x000a_Mary L._x000a_mary.logan@revolutionprep.com_x000a_+16822312877"/>
    <n v="3"/>
  </r>
  <r>
    <n v="11023597"/>
    <d v="2026-04-13T00:00:00"/>
    <x v="50"/>
    <s v="Team Cross"/>
    <n v="97418"/>
    <s v="Aidan Trost"/>
    <s v="Dear Biana,_x000a_ _x000a_I hope you are doing well! Itâ€™s been great working with Aidan over the past couple of months. I wanted to touch base to share some of the progress weâ€™ve made so far and share my thoughts on the plan moving forward._x000a_ _x000a_Overall goal: Prepare Aidan for NY State Exam and provide general ELA support_x000a_ _x000a_Areas that we have been working on:_x000a_Â· NYSE ELA Multiple Choice Practice_x000a_Eliminating answer choices_x000a_Answering word/phrase meaning questions_x000a_Finding context clues_x000a_Â·  NYSE ELA Writing Choice Practice_x000a_Practicing RADD_x000a_Practicing adding elaboration to RADD_x000a_Writing topic sentences by restating the question and answering it_x000a_Formatting direct citations from the text_x000a_Writing conclusion sentences by restating the topic sentence_x000a_ _x000a_ _x000a_Short-term goals moving forward:_x000a_Â· As the NYSE comes to a close, we will focus on more general ELA skills and topics._x000a_Grammar: Parts of speech; sentence construction; types of phrases_x000a_Structure: Adding in elaboration; writing more than one paragraph_x000a_ _x000a_Recommendation:_x000a_ _x000a_Aidan has been doing well! He has really come out of his shell and got more comfortable during our sessions. Aidan is showing progress in his writing skills. He understands RADD and follows the format well. He is improving with elaboration sentences, he just doesnâ€™t like to do more than is required and since his teacher doesnâ€™t require it, he pushes back. However, he is definitely capable. Based on his progress, I recommend continuing with 1-2 hours per week. _x000a__x000a_Please let me know if you have any questions or if there are any adjustments you would like to make to our plan. Iâ€™m happy to schedule a time to talk by phone if that would be helpful. I look forward to supporting Aidan in his continued academic journey._x000a_ _x000a_Best regards,_x000a_Mary L._x000a_mary.logan@revolutionprep.com_x000a_+16822312877"/>
    <n v="3"/>
  </r>
  <r>
    <n v="11023607"/>
    <d v="2026-04-13T00:00:00"/>
    <x v="104"/>
    <s v="Team Haase-Alvey"/>
    <n v="99989"/>
    <s v="Samay Monga"/>
    <s v="Hi Shivaz,_x000a__x000a_As the May SAT draws here, here is an overview of Samayâ€™s progress so far in our SAT prep program, along with my recommendations at the bottom. Let me know if you have any questions or thoughts. Thanks!_x000a__x000a_Over the last couple of months, Samay and I have worked together on reading for structure and purpose, geometry, grammar rules, and using advanced Desmos tools on all types of math problems. We have done several deep dives into correcting missed questions from practice exams, and Samay is always very reflective and asks excellent questions throughout the process. It is very clear that he is working hard to fully understand the material and concepts. _x000a__x000a_Our goals involve raising that SAT score as much as possible. High scores help make a student a competitive college candidate. These problem-solving skills and strategies we are learning will also help in future classes, leading to an awesome transcript, which colleges also love to see._x000a__x000a_Our next steps will involve learning more strategies for solving math problems with constants, translating word problems into equations, and reading to support or weaken a claim. Samay will also continue to complete homework after every session and will regularly complete full-length practice exams to monitor his progress. His practice exam scores have shown steady progress so far, rising from a 1270 in February to a 1350 at the beginning of April. _x000a__x000a_Samay currently has 15 hours remaining on his account, with sessions scheduled twice per week through June 2nd. I recommend that we continue on this trajectory as we work toward Samayâ€™s May and June test dates. For the summer, I recommend that we continue to meet once or twice per week to keep Samayâ€™s SAT practice fresh for the August exam. Also, remember that I am able to help support Samay in his academic work as he finishes up his IB program next year. We can also use the summer months to revise and prepare for the final year of IB classes. I look forward to seeing how Samay continues to improve during our work together!_x000a__x000a_Best,_x000a__x000a_Ben T._x000a_ben.taylor@revolutionprep.com_x000a_+14052656211"/>
    <n v="5"/>
  </r>
  <r>
    <n v="11023608"/>
    <d v="2026-04-13T00:00:00"/>
    <x v="127"/>
    <s v="Team Haase-Alvey"/>
    <n v="90530"/>
    <s v="Alex Lesik"/>
    <s v="Dear Iryna and Alex,_x000a__x000a_I hope youâ€™re doing well. It has been such a pleasure working with Alex â€” he brings a thoughtful and engaged energy to each session, and itâ€™s truly wonderful to see his confidence growing._x000a__x000a_In our recent sessions, weâ€™ve been practicing reading and writing based on how words sound, helping Alex build a strong connection between pronunciation and spelling. Weâ€™ve also had the chance to speak about a variety of topics, which has been a great way to make the language feel more natural and meaningful. In addition, weâ€™ve explored fairy tales in Ukrainian, discussing their meaning and connecting them to real-life situations, which has been a lovely way to deepen both language skills and understanding._x000a__x000a_Moving forward, we will continue building on these skills, helping Alex feel increasingly comfortable with both reading and expressing himself, while strengthening his overall understanding of the language._x000a__x000a_I recommend continuing to meet twice per week, as this consistency is really helping everything come together smoothly._x000a__x000a_As always, please feel free to reach out by email anytime â€” Iâ€™m very happy to continue supporting Alexâ€™s progress._x000a__x000a_Slava Ukraini!_x000a__x000a_Hannah E._x000a_hannah.ervitz@revolutionprep.com_x000a_+13236812911"/>
    <n v="3"/>
  </r>
  <r>
    <n v="11023609"/>
    <d v="2026-04-13T00:00:00"/>
    <x v="127"/>
    <s v="Team Haase-Alvey"/>
    <n v="76552"/>
    <s v="Gael Maillard-Petersen"/>
    <s v="Dear Celine and Gael,_x000a__x000a_I hope youâ€™re doing well. It has been such a pleasure working with Gael â€” he brings a thoughtful and engaged approach to learning French, which makes our sessions both enjoyable and productive._x000a__x000a_In our recent sessions, weâ€™ve been reading and exploring a variety of topics in French, discussing them together and learning how to use new vocabulary in different contexts. This kind of practice is incredibly valuable, as it helps the language feel more natural and meaningful rather than memorized._x000a__x000a_Moving forward, we will continue building on these skills, focusing on reading, discussion, and flexible use of vocabulary, so that Gael becomes increasingly comfortable expressing ideas in French._x000a__x000a_I recommend meeting once per week, or as often as possible based on availability, to maintain consistency and keep building momentum._x000a__x000a_I would also be very happy to connect and talk through summer recommendations, so we can plan ahead and support Gaelâ€™s continued progress._x000a__x000a_As always, please feel free to reach out by email anytime â€” Iâ€™m very happy to continue working with Gael._x000a__x000a_Hannah E._x000a_hannah.ervitz@revolutionprep.com_x000a_+13236812911"/>
    <n v="3"/>
  </r>
  <r>
    <n v="11023614"/>
    <d v="2026-04-13T00:00:00"/>
    <x v="104"/>
    <s v="Team Haase-Alvey"/>
    <n v="100649"/>
    <s v="Jordyn Urban"/>
    <s v="Hi Marcel,_x000a__x000a_With the May SAT coming up soon, here is an overview of Jordynâ€™s progress so far in her SAT prep program, along with my recommendations at the bottom. Let me know if you have any questions or thoughts. Thanks!_x000a__x000a_Though Jordyn and I just started meeting, she has been working with a different tutor in the past several weeks on some key SAT topics. When we met, we started working on punctuation rules and using the TRAP method to handle punctuation questions on the SAT. Since Jordyn is taking the May 2nd SAT in just a few weeks, our plan is to tackle the topics that are likely to help her gain as many points as possible on her upcoming exam, including constants, reading for main idea, and word problems. Jordyn is enthusiastic about the learning process, so I am excited for our work together!_x000a__x000a_Our goals involve raising that SAT score as much as possible, with a goal of consistently getting into the harder question sets on the practice exams. High scores help make a student a competitive college candidate. These problem-solving skills and strategies we are learning will also help in future classes, leading to an awesome transcript, which colleges also love to see._x000a__x000a_Our next steps will involve working with math problems containing constants, creating equations from word problems, and analyzing the structure of reading passages. Jordyn will also complete homework after every session and regularly complete full-length practice exams to monitor her progress. I just assigned her first Revolution Prep practice exam, so I look forward to hearing how that goes for her. _x000a__x000a_Jordyn currently has 3 hours remaining on her account, with sessions scheduled twice per week through April 23rd. I recommend that we plan for Jordyn to take an official SAT in June and August as well. I have noticed several areas that I believe we can improve if we have more time to work together. This summer, I recommend that we add enough hours to allow us to continue meeting three times per week in preparation for the June and August exams. This will give us time to fill in any knowledge gaps and make sure that Jordyn has a full grasp of the concepts we learn and how they will appear on the SAT. Let me know what you think, as I want to make sure Jordyn continues to have her preferred times on my schedule as we head into summer! I look forward to seeing how Jordyn improves over our work together!_x000a__x000a_Best,_x000a__x000a_Ben T._x000a_ben.taylor@revolutionprep.com_x000a_+14052656211"/>
    <n v="5"/>
  </r>
  <r>
    <n v="11023618"/>
    <d v="2026-04-13T00:00:00"/>
    <x v="171"/>
    <s v="Team Cross"/>
    <n v="96037"/>
    <s v="Sashrika Ramisetty"/>
    <s v="Hi Sashrika and Ramisetty,_x000a_It has been great working with Sahsrika the last few months.  She has a great command of statistics and asks very insightful and thoughtful questions.  She strives to actually understand why she is doing things, not just memorizing equations and procedures._x000a_Sashrika has been doing very well with her studies.  In the last few weeks before the AP Statistics exam, I would suggest that we meet twice a week for an hour to review concepts and practice free response questions for the exam._x000a_My schedule fills up quickly, so if you want to get some review time I would suggest you do it very soon.  I hope you all have a great week!_x000a__x000a_Tom P._x000a_tom.pluth@revolutionprep.com_x000a_+14079201773"/>
    <n v="4"/>
  </r>
  <r>
    <n v="11023619"/>
    <d v="2026-04-13T00:00:00"/>
    <x v="127"/>
    <s v="Team Haase-Alvey"/>
    <n v="93577"/>
    <s v="Claire Naustdal"/>
    <s v="Dear Claire and Sheila,_x000a__x000a_I hope youâ€™re doing well. It has been such a pleasure working with Claire â€” she brings a thoughtful and steady approach to her SAT preparation, and itâ€™s really wonderful to see her progress across different areas._x000a__x000a_In our sessions, weâ€™ve been working through a wide variety of SAT topics, building both understanding and strategy across sections. Claire has been doing a great job engaging with the material and continuing to strengthen her skills step by step._x000a__x000a_Moving forward, we will continue building on this foundation, reinforcing key concepts and refining strategies so that everything feels more natural and consistent over time._x000a__x000a_I recommend meeting twice per week to maintain strong momentum and continue making meaningful progress._x000a__x000a_At the moment, I do see that we are out of tutoring hours, and I would kindly recommend adding and scheduling additional hours as soon as possible so that we can continue meeting without interruption and maintain this positive momentum._x000a__x000a_As always, please feel free to reach out by email anytime â€” Iâ€™m very happy to continue supporting Claireâ€™s progress._x000a__x000a_Hannah E._x000a_hannah.ervitz@revolutionprep.com_x000a_+13236812911"/>
    <n v="4"/>
  </r>
  <r>
    <n v="11023620"/>
    <d v="2026-04-13T00:00:00"/>
    <x v="171"/>
    <s v="Team Cross"/>
    <n v="86238"/>
    <s v="Avanish Badhan"/>
    <s v="Hi Avanish and Nitin,_x000a_It has been great working with Avanish the last few months.  He has a good understanding of calculus and asks very insightful and thoughtful questions.  He strives to actually understand why he is doing things, not just memorizing equations and procedures._x000a_Avanish has told me that he has struggled with his grade in the past. With the AP exam approaching, I would suggest that we meet twice a week for at least an hour to review concepts and practice free response questions for the exam._x000a_My schedule fills up quickly, so if you want to get some review time I would suggest you do it very soon.  I hope you all have a great week!_x000a__x000a_Tom P._x000a_tom.pluth@revolutionprep.com_x000a_+14079201773"/>
    <n v="4"/>
  </r>
  <r>
    <n v="11023622"/>
    <d v="2026-04-13T00:00:00"/>
    <x v="171"/>
    <s v="Team Cross"/>
    <n v="101693"/>
    <s v="Diya Pradeep"/>
    <s v="Hi Diya and Pradeep,_x000a_It has been great working with Diya the last few months.  She has a great command of statistics and asks very insightful and thoughtful questions.  She strives to actually understand why she is doing things, not just memorizing equations and procedures._x000a_Diya has been doing very well with her studies.  In the last few weeks before the AP Statistics exam, I would suggest that we meet twice a week for an hour to review concepts and practice free response questions for the exam._x000a_My schedule fills up quickly, so if you want to get some review time I would suggest you do it very soon.  I hope you all have a great week!_x000a__x000a_Tom P._x000a_tom.pluth@revolutionprep.com_x000a_+14079201773"/>
    <n v="4"/>
  </r>
  <r>
    <n v="11023639"/>
    <d v="2026-04-13T00:00:00"/>
    <x v="148"/>
    <s v="Team Haase-Alvey"/>
    <n v="98192"/>
    <s v="Isabella Fiorelli"/>
    <s v="Hello Andrea,_x000a__x000a__x000a_I hope this message finds you doing well! I wanted to share a brief update on Bella's progress._x000a__x000a__x000a_Strengths:_x000a__x000a__x000a_In Reading &amp;amp; Writing, Bella is progressing well with making predictions for words in context questions and is becoming more consistent with the Eliminate-3 strategy. She is also showing improvement with identifying misplaced modifiers and recognizing key details within passages._x000a__x000a__x000a_In Math, Bella is demonstrating strong progress with algebra, advanced math, and problem-solving/data analysis. She is doing well identifying key details in word problems, solving single-variable equations, and calculating mean, median, mode, and range. Her ability to interpret and approach quantitative problems is steadily improving._x000a__x000a__x000a_Areas of Focus:_x000a__x000a__x000a_We will continue to work on setting up equations, translating key details into mathematical expressions, and increasing Desmos calculator usage to improve both accuracy and efficiency. Additional Math focus areas include systems of equations, functions, interpreting charts/graphs/tables, standard deviation, linear equations, circles, similar triangles, constants, and quadratic functions in context._x000a__x000a__x000a_In Reading &amp;amp; Writing, upcoming sessions will focus on strengthening words in context using context clues and prefixes, main purpose, command of textual and quantitative evidence, inferences, sentence boundaries, transitions, rhetorical synthesis, and standard English conventions (including proper use of colons, semicolons, dashes, commas, verbs, pronouns, and possession). We will also continue reinforcing identification of independent and dependent clauses and complex sentence structures._x000a__x000a__x000a_Bella has made solid progress, and improving consistency and precision across both sections will be key moving forward._x000a__x000a__x000a_Next Steps:_x000a__x000a__x000a_We will continue reinforcing high-yield strategies, strengthening foundational concepts, and building Isabellaâ€™s confidence as she works toward improving her SAT performance._x000a__x000a__x000a_Session Structure &amp;amp; Frequency: We are currently meeting weekly for one 90 minute session. This structure has been effective in supporting Bellaâ€™s steady progress. With this said, I think Bella still has significant room for growth. Looking ahead, I recommend continuing our sessions for the remainder of the school year (through the June 6 SAT test date) and increasing our frequency in May. Based on my formal/informal observations and practice test data, Bella has all the higher order thinking skills needed to reach her goal score of 1200+ with continued practice and proper guidance. I recommend purchasing a minimum 6 hours to continue our work together. _x000a_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Notable Data:_x000a__x000a__x000a_March 14 Official SAT: 1040 (520 Reading &amp;amp; Writing, 520 Math)_x000a__x000a_Bluebook Practice Test #9: 1100 (460 Reading &amp;amp; Writing, 640 Math)_x000a__x000a__x000a_Bella is making encouraging progress, and I am proud of her effort. With continued focus and targeted practice, I am confident she will continue to improve her scores._x000a__x000a__x000a_Please feel free to reach out with any questions or to discuss next steps!_x000a__x000a__x000a_Kind regards,_x000a_Jimmy_x000a__x000a_Jimmy W._x000a_jimmy.works@revolutionprep.com_x000a_+14109266111"/>
    <n v="5"/>
  </r>
  <r>
    <n v="11023645"/>
    <d v="2026-04-13T00:00:00"/>
    <x v="117"/>
    <s v="Team Haase-Alvey"/>
    <n v="102280"/>
    <s v="Molly Marsh"/>
    <s v="Hi Lisa,_x000a__x000a_Thanks for reaching out and don't worry about the missed session. I'm sorry to hear that Molly has still been sick. Pneumonia after the flu sounds terrible! I hope things start to feel more manageable soon._x000a__x000a_To answer your question: yes, I absolutely tutor over the summer. Summer is actually a great time for test prep because there are no other coursework demands, so students can focus without feeling overwhelmed. I would love to pick back up with Molly once she is feeling better._x000a__x000a_Based on what we covered in our sessions together, my summer plan for Molly would focus on continuing to build her SAT Reading and Writing strategies, particularly identifying question types (like text structure, transitions, and command of quantitative evidence) and applying structured approaches like ICARE for reading and TRAP for grammar. She showed a real strength in methodically eliminating answer choices, and we can build on that by refining her annotation habits. We would also continue working on punctuation and sentence structure, as grammar questions make up a significant portion of the section. If she takes a pre-summer practice test, we can use it to pinpoint her specific areas of opportunity and tailor the program accordingly, but generally, I would recommend weekly sessions to maintain momentum and gradually build her confidence and stamina._x000a__x000a_Just let me know when Molly is feeling up to starting again. Wishing her a speedy recovery and some well-deserved rest!_x000a__x000a_Best,_x000a__x000a_Kristen F._x000a_kristen.fox@revolutionprep.com_x000a_+18636516566"/>
    <n v="3"/>
  </r>
  <r>
    <n v="11023659"/>
    <d v="2026-04-13T00:00:00"/>
    <x v="121"/>
    <s v="Team De Groot"/>
    <n v="97766"/>
    <s v="Felix Sungkur"/>
    <s v="Hi all,_x000a__x000a_I hope you are having a great spring! I wanted to reach out about Felix's progress and discuss my plans for our future sessions._x000a__x000a_Felix has improved in his biggest challenge area, which is constants for the math section. When we started, he was not able to take the first step to solving the questions. Over the past two months, he has been able to take the first step. Questions requiring 3 or 4 steps are still a challenge, but we are working on those next! Creating a formula sheet to reference for constants problems during practice would be a helpful step!_x000a__x000a_Our short term goal is to improve pacing and be able to solve the most difficult SAT questions. Our long term goal is for Felix to score a 1450 on an official SAT. Based on Felix's progress, I recommend continuing with one 60-minute session per week through his 2nd test date._x000a__x000a_Let me know if you have any questions or would like to schedule a call. I look forward to continuing to support Felix in his academic journey!_x000a__x000a_Best Regards,_x000a_Machaela_x000a__x000a_Machaela V._x000a_machaela.verhage@revolutionprep.com_x000a_+14785500446"/>
    <n v="4"/>
  </r>
  <r>
    <n v="11023670"/>
    <d v="2026-04-13T00:00:00"/>
    <x v="127"/>
    <s v="Team Haase-Alvey"/>
    <n v="77067"/>
    <s v="Alexander Pranic"/>
    <s v="Dear Alexander and Andrea,_x000a__x000a_I hope youâ€™re doing well. It has been such a pleasure working with Alexander â€” he brings a thoughtful approach to our sessions, and itâ€™s great to see him staying engaged with the material._x000a__x000a_In our recent sessions, weâ€™ve been working on various topics aligned with his class, making sure that everything feels clear and manageable. Alexander has been doing well keeping up with the material, and we will continue supporting whatever is being covered in class._x000a__x000a_One area we are continuing to strengthen is simplifying expressions and solving multi-step equations, as these are foundational skills that support many other topics. We will keep working on these so that they feel more natural and consistent over time._x000a__x000a_I recommend meeting twice per week to maintain steady progress and build confidence. I also want to sincerely thank you for your patience with my schedule â€” I truly appreciate the flexibility._x000a__x000a_I would love for us to connect soon to talk through summer recommendations, so we can plan ahead and continue supporting Alexanderâ€™s progress._x000a__x000a_As always, please feel free to reach out by email anytime â€” Iâ€™m very happy to continue working with Alexander._x000a__x000a_Hannah E._x000a_hannah.ervitz@revolutionprep.com_x000a_+13236812911"/>
    <n v="3"/>
  </r>
  <r>
    <n v="11023713"/>
    <d v="2026-04-13T00:00:00"/>
    <x v="171"/>
    <s v="Team Cross"/>
    <n v="78601"/>
    <s v="Riley Boake"/>
    <s v="Hi Riley and Keiko!_x000a_For the last few months, we have been covering BC Calculus topics to prepare her for the AP exam next month.  Riley has been doing well understanding the advanced topics, and has had many practice problems to help her along.  Riley is very inquisitive and strives for an understanding of the concepts, not just rote memorization.  She has also done very well with the concepts in AB Calculus from class._x000a_In the last few weeks before the exam, we still need to cover infinite series and convergence tests, along with Taylor and Maclaurin polynomials, and some review of those topics for the test._x000a_I would recommend we continue to meet, and if possible two to three times per week until the AP exam the second week of May.  This should allow us to finish up the new topics and get some review in._x000a_Again, I really enjoy working with Riley, and I know she's going to do great!  I hope you all have a good week._x000a__x000a_Tom P._x000a_tom.pluth@revolutionprep.com_x000a_+14079201773"/>
    <n v="3"/>
  </r>
  <r>
    <n v="11023734"/>
    <d v="2026-04-13T00:00:00"/>
    <x v="12"/>
    <s v="Team Plamondon"/>
    <n v="92235"/>
    <s v="Henry Boswell Jr"/>
    <s v="Dear Silvia,_x000a__x000a_I hope that you are enjoying the longer warming days of Spring! Itâ€™s been so great to get to work with you and Henry over the past few weeks. I wanted to take this opportunity to touch base and share some of the progress Henry has made so far and to discuss the plans moving forward._x000a__x000a_I also want to make sure that you realize that Henry has 3 hours of tutoring remaining, which you can schedule from his dashboard. If youâ€™d prefer, you can also let me know good times for him so I can get him scheduled. Henry is benefitting from our time together, and I look forward to seeing him soon! _x000a__x000a_I have seen significant improvements in Henryâ€™s confidence and willingness to ask questions or otherwise let me know when he could use some help! Henry is also getting better at using Desmos, the graphing calculator available on his SAT exam. Henry has been struggling, however, to complete his SAT homework and Iâ€™m not sure if itâ€™s because heâ€™s not sure how to do it and needs extra help, or if heâ€™s just been too busy to spend much time regularly working on his SAT homework. _x000a__x000a_Completing SAT homework regularly will help him to apply and reinforce what we work on together! One homework resource that Henry has available to him is Khan Academy, which can help him to review and practice SAT math content and which also has videos and explanations. Again, Iâ€™m not sure if these videos and explanations are helpful or confusing for Henry. _x000a__x000a_Moving forward, Iâ€™d also like to recommend that you consider adding another midweek session for Henry so he can get additional help and make more progress. I'd like to work more with Henry on punctuation rules as well as math and grammar questions. Although once we know Henryâ€™s results from his first official test, weâ€™ll be able to better assess what Henry should be prioritizing and plan our work together based on those results along with how he does on his upcoming practice tests. Henryâ€™s attendance in our weekly 60 minute sessions is helping him to progress and Iâ€™m looking forward to seeing his first official results! I _x000a__x000a_Please feel free to reach out with any questions or concerns. I am happy to discuss this further and adjust our approach as needed to support Henryâ€™s success. We can also schedule a_x000a_time to talk by phone or Zoom if that would be helpful._x000a__x000a_Thank you for your continued partnership!_x000a__x000a_Best regards,_x000a_Gigi Glover_x000a_gigi.glover@revolutionprep.com_x000a_+18087853751"/>
    <n v="3"/>
  </r>
  <r>
    <n v="11023817"/>
    <d v="2026-04-13T00:00:00"/>
    <x v="172"/>
    <s v="Team Haase-Alvey"/>
    <n v="94185"/>
    <s v="Nate Mohney"/>
    <s v="Dear Chris Mohney,_x000a__x000a_Itâ€™s been great working with you and Nate over the past couple of weeks. As we prepare for Nate's upcoming SAT in May, I wanted to share what weâ€™ve been working on so far and what to expect._x000a__x000a_Nate and I have covered a lot of ground! We have reviewed non-linear equations, trig functions, quadratics, factoring, and punctuation rules for commas, semicolons, colons, and dashes. _x000a__x000a_He is doing great! As I'm sure you know, he has already surpassed his goal on the practice exams, and while a specific score isnâ€™t guaranteed, I believe Nate's diligence will show itself on testing day!_x000a__x000a_Given his great progress, I believe our current schedule of two hour long sessions per week is perfect for Nate. I would recommend he take another practice test next week to check how he is doing and make sure he is used to the structure and question types of the actual test. _x000a__x000a_I would be happy to discuss Nate's progress and sessions via zoom/call if you would like to schedule a time. Please let me know if there is anything I can do for you!_x000a__x000a_All the best,_x000a__x000a_Brian J._x000a_brian.johnson@revolutionprep.com_x000a_+15125873347"/>
    <n v="3"/>
  </r>
  <r>
    <n v="11023827"/>
    <d v="2026-04-13T00:00:00"/>
    <x v="54"/>
    <s v="Team Plamondon"/>
    <n v="55310"/>
    <s v="Sofia Drakou"/>
    <s v="Dear Aliki,_x000a__x000a_I hope you are having a great start to your week! Itâ€™s been great working with you and Sofia over the past couple of months. I wanted to touch base to share some of the progress weâ€™ve made so far and share my thoughts on the plan moving forward._x000a__x000a_I have seen significant improvements in Sofia's ability to use the Rational Root Theorem to find possible roots of polynomials and then fully factor higher order polynomials and to graph rational functions and find their intercepts and discontinuities. She has also shown great progress in writing exponential models, finding inverse functions, and graphing logarithmic functions. This consistent improvement has been evident in her continued math confidence!_x000a__x000a_Our current short-term goals for Sofia include learning how to solve exponential and logarithmic equations. The overall goal remains maintaining an A-average and Sofiaâ€™s confidence in pre-calculus. Based on Sofia's progress, I recommend maintaining our current session schedule (one 1-hr session per week) through the remainder of the school year. As finals approach, should Sofia need to meet more frequently, she should always feel free to touch base as well!_x000a__x000a_Please let me know if you have any questions or if there are any adjustments you would like to make to our plan. Iâ€™m happy to schedule a time to talk by phone if that would be helpful. I look forward to supporting Sofia in her continued academic journey._x000a__x000a_Best regards,_x000a_Alexa Pinera_x000a__x000a_Alexa P._x000a_alexa.pinera@revolutionprep.com_x000a_+13022653917"/>
    <n v="4"/>
  </r>
  <r>
    <n v="11023830"/>
    <d v="2026-04-13T00:00:00"/>
    <x v="172"/>
    <s v="Team Haase-Alvey"/>
    <n v="97636"/>
    <s v="Quincy Rathe"/>
    <s v="Dear Tawna Rathe, _x000a__x000a_It was great getting to know Quincy and working with him this week! As we prepare for his upcoming SAT in May, I wanted to share what weâ€™ve started working on and what to expect._x000a__x000a_Quincy and I have reviewed basic equivalent expressions, and begun systems of equations word problems. We have already progressed to moderate level systems!_x000a__x000a_He is doing great! Hs goal is currently breaking a score of 1300 on the test. Since he plans to take the test in May, and his current practice tests are averaging closer to 1200, I would recommend setting up two hour long sessions weekly for the next few weeks to maximize his score potential.  _x000a__x000a_I would be happy to discuss Quincy's progress and sessions via zoom/call if you would like to schedule a time. Please let me know if there is anything I can do for you!_x000a__x000a_All the best,_x000a__x000a_Brian J._x000a_brian.johnson@revolutionprep.com_x000a_+15125873347"/>
    <n v="4"/>
  </r>
  <r>
    <n v="11023939"/>
    <d v="2026-04-13T00:00:00"/>
    <x v="26"/>
    <s v="Team De Groot"/>
    <n v="99330"/>
    <s v="Malina Wan"/>
    <s v="Dear Thanitha,_x000a__x000a_I hope you're having a warm and budding Spring season! It's been great working with you and Malina over the past couple of months. I wanted to reach out with a quick overview of Malinaâ€™s progress so far and where weâ€™re headed._x000a__x000a_I have seen significant improvements in Malina's mathematical reasoning and problem-solving strategies across advanced topics in AP Precalculus. She has covered geometric and arithmetic sequence formulas, mathematical induction proofs, vectors, cross products, and using unit vectors to create vectors with specific magnitudes and directions. Most recently, she mastered Cramer's Rule for solving systems of equations and developed efficient TI-84 calculator strategiesâ€”using the inverse matrix function for verification while showing manual work with the calculator's determinant function._x000a__x000a_Our current short-term goals include continuing to build computational fluency with matrices and vectors while strengthening algebraic manipulation skills, particularly with fractions and factoring. Malina just had her unit test, so we will be working towards preparing her for the next major assessment._x000a__x000a_Based on Malina's progress and the areas we've identified for growth, I recommend we continue with two 60-minute sessions per week through the end of the school year. This will give us needed time to work more problems systematically, expand her mathematical fundamentals, and build confidence with spatial reasoning and 3D visualization using tools like Desmos 3D._x000a__x000a_With the year rapidly unfolding, I encourage you to schedule out any remaining unscheduled hours to secure your desired time-slots. This ensures you get the times that work best for your family, and you can still cancel or reschedule sessions as long as they're not within 48 hours of the session start time._x000a__x000a_Please note that we will be updating our tutoring rates on April 18, 2026. To help you get ahead and secure our current pricing for your future tutoring needs, I highly recommend connecting with your advisor to purchase additional hours before the change takes place. _x000a__x000a_Please don't hesitate to reach out if you'd like to discuss Malina's progress in more detail or if you have any questions about how best to support her moving forward. I'm also available by phone if you'd prefer to have a conversation directly._x000a__x000a_Warmly,_x000a_Brandon_x000a__x000a__x000a_Brandon E._x000a_brandon.engle@revolutionprep.com_x000a_+19708890867"/>
    <n v="5"/>
  </r>
  <r>
    <n v="11023947"/>
    <d v="2026-04-13T00:00:00"/>
    <x v="173"/>
    <s v="Team Haase-Alvey"/>
    <n v="91025"/>
    <s v="Nathan Schrumpf"/>
    <s v="Hi Nate and Lisa,_x000a__x000a_I hope youâ€™re both doing well. _x000a__x000a_Following up on my recent parent update, I wanted to share a quick progress update as we head into Nateâ€™s official ACT this Friday, April 17._x000a__x000a_Over our recent sessions, Nate and I have focused on English (punctuation, sentence structure, and goal-setting questions) as well as targeted math review (algebra, functions, and problem-solving strategies). Nate has shown strong performance in math. On his most recent practice test, he earned a 24 in the Math section, which is excellent and puts him in a very strong position there._x000a__x000a_At this stage, the primary opportunity for improvement is in the English section, particularly with punctuation, sentence structure, and time management on later questions. This is where we can most effectively increase his overall composite score toward his goal of a 28+._x000a__x000a_The most important priority this week is completing his practice exam revisions. These revisions are critical because they help turn missed English questions into repeatable strategies. As of our most recent session, this remains the key step with the greatest impact on his performance this Friday._x000a__x000a_Plan for this week:_x000a_â€¢ Complete all assigned revisions from the most recent practice test _x000a_â€¢ Continue targeted English practice (commas, restrictive vs. non-restrictive clauses, sentence structure) _x000a_â€¢ Light math review, focusing on maintaining accuracy and pacing _x000a__x000a_Recommendation:_x000a_With the exam this Friday, I recommend prioritizing focused revision work over the next few days, emphasizing understanding mistakes rather than introducing new material. After the exam, we can reassess and determine next steps based on his results and whether he plans to retake._x000a__x000a_Nate is in a strong position going into Friday, and completing these revisions will give him the best chance to maximize his score overall._x000a__x000a_Please let me know if youâ€™d like to connect before the exam. Iâ€™m happy to support however I can._x000a__x000a_Best regards,_x000a_ _x000a_ _x000a_Raymond S._x000a_raymond.serrano@revolutionprep.com_x000a_+13236357766"/>
    <n v="2"/>
  </r>
  <r>
    <n v="11023964"/>
    <d v="2026-04-13T00:00:00"/>
    <x v="24"/>
    <s v="Team Plamondon"/>
    <n v="85673"/>
    <s v="Dylan Kram"/>
    <s v="Hi Raymond and Dylan,_x000a__x000a_I wanted to share a quick progress update as Dylanâ€™s current tutoring hours have wrapped up._x000a__x000a_In our session, we reviewed key AP Calculus concepts like Riemann's sums and identified a few areas where continued practice especially with AP-style problems will be important as the exam approaches in about a month. Given the time remaining, consistent review and targeted practice will be essential to build confidence and accuracy._x000a__x000a_To best prepare for the AP exam, I recommend continuing tutoring at a pace of 2 sessions per week for 60â€“90 minutes each over the next few weeks so we can focus on high-yield topics and exam strategies._x000a__x000a_Please let me know if youâ€™d like to discuss a plan moving forward or set up additional sessions._x000a__x000a_Parthav E._x000a_parthav.elangovan@revolutionprep.com_x000a_+12149404508"/>
    <n v="4"/>
  </r>
  <r>
    <n v="11023970"/>
    <d v="2026-04-13T00:00:00"/>
    <x v="24"/>
    <s v="Team Plamondon"/>
    <n v="99806"/>
    <s v="Akshara Nataraj"/>
    <s v="Hi Akshara and Sangeeta,_x000a__x000a_I wanted to share a quick progress update on Akshara and SAT Math tutoring as we approach the final 6 hours of her current program (with 4 hours remaining unscheduled)._x000a__x000a_So far, weâ€™ve been working on strengthening core Sequence and Series skills as well as building SAT Math fundamentals. Akshara has shown good effort in sessions, and she is beginning to improve her accuracy and confidence with key topics. Continued practice, especially with SAT-style problems will be important to help solidify these skills._x000a__x000a_Given the remaining time in the program, I recommend continuing at a pace of 2 sessions per week for 60â€“90 minutes each so we can stay consistent, complete the remaining hours effectively, and focus on high-impact SAT Math and Precalc topics._x000a__x000a_Please let me know if youâ€™d like to discuss a plan for scheduling the remaining sessions or adjusting the focus moving forward._x000a__x000a_Parthav E._x000a_parthav.elangovan@revolutionprep.com_x000a_+12149404508"/>
    <n v="4"/>
  </r>
  <r>
    <n v="11023974"/>
    <d v="2026-04-14T00:00:00"/>
    <x v="143"/>
    <s v="Team De Groot"/>
    <n v="99700"/>
    <s v="Shlok Tanna"/>
    <s v="Dear Hemal,_x000a__x000a_It's been fabulous collaborating with you and Shlok. Now that we've been underway for some two months, as I mentioned in reply to your e-mail, I've been compiling a longer update to discuss Shlok's progress as a whole, and consider our plans moving forward. Please read on for that update!_x000a__x000a_Shlok and I got started together as he was finishing up his SAT small-group course. His results on practice tests so far demonstrate mastery of the Math section of the test, so we've focused on the English Reading &amp;amp; Writing section. Since the SGC does an excellent job covering the main points of overall test strategy, Shlok and I dove right in to studies on the different Reading skills on the SAT, as well as spending some time on essay writing for his MCAS assessment. I've found Shlok to be quite talented in these areas, and it's been a joy to watch his conscientious work and analysis of the material. Our most recent topic, Rhetorical Synthesis, was an excellent demonstration of this: Shlok had been challenged by the area in his practice tests, and we were able to find the way that his understanding of the questions was a bit different from SAT writers'. Shlok really internalized the difference, and I see that his most recent practice exams show a dramatic improvement._x000a__x000a_On the other hand, these same tests (especially the one on 4/11) demonstrate that we still have some areas to work on. Words In Context stands out as a Reading skill left to practice, but Rhetorical Synthesis has also signaled the start of our transition to Writing. Here we'll explore the way the SAT presents Transitions, Verbs, Pronouns, Misplaced Modifiers, and, most importantly, Punctuation. I'm very confident in Shlok's ability to learn these skills as effectively as the Reading subjects thus far._x000a__x000a_In all, Shlok is clearly a tremendous student, and I have no doubt that he'll be very successful on the SAT in August. That said, his goals are very high; 1500 is a 99th-percentile score that can be made or missed on just a few problems. His talent has put him in a position to be capable of such a high achievement; our goal in preparing him is to maximize the chance that he'll be ready to apply it all on test day._x000a__x000a_To continue to pursue our goals, I recommend that we meet for one one-hour session a week for the immediate future. Shlok is doing very well, and we still have some months before his first test date. It makes most sense to me to keep working to keep Shlok fresh, but allow him to focus mostly on his academics as the school season comes to a close. Then, we'll be in a great position to determine our velocity for the summer based on Shlok's progress over the next couple months. If you'd like to continue working together on achieving these goals, you can redeem more credits through your Bright Horizon's portal. After you redeem your credits, you will receive an email from Revolution Prep to add the hours to your account._x000a__x000a_If you have any questions, or would like to discuss our plans further, please get in touch with me! I'd be more than happy to discuss with you via e-mail, or to schedule some time to chat on the phone or Zoom. It really has been a joy to tutor Shlok, and I look forward to seeing his success!_x000a__x000a_Looking starward,_x000a_Skye Silmenna_x000a_skye.silmenna@revolutionprep.com_x000a_+14019030809"/>
    <n v="4"/>
  </r>
  <r>
    <n v="11023975"/>
    <d v="2026-04-14T00:00:00"/>
    <x v="143"/>
    <s v="Team De Groot"/>
    <n v="98625"/>
    <s v="Parker Reyes"/>
    <s v="Dear Le,_x000a__x000a_From The Scarlet Ibis to Romeo &amp;amp; Juliet and beyond, Parker has covered substantial ground in his English course. It's been awesome getting to work with him through it! Despite some breaks, we've been meeting for more than two months now. As we pass through spring and look forward to the end of the school year, I thought it would be a great time to take a holistic look at our work so far, and talk about where we have left to go._x000a__x000a_Parker and I have been working together on his English course, specifically on his literary analysis and essay writing. We started by exploring the essay he'd completed on the Scarlet Ibis, considering his teacher's feedback. We've also discussed Romeo &amp;amp; Juliet several times, and it was great watching Parker come to a more complete understanding of the writing as we analyzed Shakespeare's words. Our work has paid off in increased understanding of the essay form, and I've appreciated Parker's increased confidence in developing a thesis._x000a__x000a_Our greatest task, however, isn't in form, but in content. Specifically, high school challenges students to make a great shift in their understanding of literature, from understanding what is happening in a story to using it as a jumping-off point for original ideas. This is intrinsically a very difficult skill, made even moreso by having to practice it on topics of someone else's choosing. So, our focus as we continue will be to keep encouraging Parker to find interesting things to say about the things he reads._x000a__x000a_To pursue these goals, I recommend that we meet for one-hour sessions, once or twice a week as Parker's schedule allows. I see that Tessa Selch has already recommended adding hours to your account, and I would suggest we move ahead with this recommendation to ensure we stay on track. You can easily use this link to add 60 hours of Academic tutoring to your account today: https://my.revolutionprep.com/s/qoFRhiBrKl._x000a__x000a_Please let me know if you have any questions or if there are any adjustments you would like to make to our plan. Iâ€™m happy to schedule a time to talk by phone if that would be helpful. I am excited to continue supporting Parker in reaching his goals, and finding out more about his ideas!_x000a__x000a_Looking starward,_x000a_Skye Silmenna_x000a_skye.silmenna@revolutionprep.com_x000a_+14019030809"/>
    <n v="4"/>
  </r>
  <r>
    <n v="11023976"/>
    <d v="2026-04-14T00:00:00"/>
    <x v="118"/>
    <s v="Team De Groot"/>
    <n v="94814"/>
    <s v="Olivia Pritchett"/>
    <s v="Hi, Len!_x000a__x000a_Thanks again for your time and your wisdom when we talked a few weeks ago! I truly enjoyed our conversation and all of the ground it covered. How lovely to have chats like that. :) I'd now like to follow up with several other thoughts._x000a__x000a_The first thing I wanted to ask was whether Olivia has ever been given extra time on math tests at school. She would surely benefit greatly from the ability to have more time per question; has this something she qualified for before?_x000a__x000a_Secondly, and most importantly, I realized that I should probably clarify what I meant, exactly, by &quot;boot camp.&quot; I didn't mean, say, five lessons leading up to her test â€” I meant a month, perhaps even two, where she's studying, practicing, and attending tutoring as the primary thing she's working on. Maybe she has a daily class or tutoring session and then two hours of homework -- this kind of intensive work. This could be with Revolution (obviously, I'd love to continue working with Olivia!) or with any other tutoring service, but either way, I feel strongly that what Olivia needs to get where she wants to be is a significant investment of time and practice. _x000a__x000a_To recap, this is the progression that needs to be accomplished for English and Reading:_x000a_1. Olivia needs to be able to get an accuracy rate of 90% or higher on individual passages_x000a_2. Olivia needs to be able to get that same accuracy rate of 90% or higher on individual passages within the time limit demanded by the test_x000a_3. Olivia needs to be able to do an entire English or Reading section at an accuracy rate of 90% or higher overall within the time limit demanded by the test (more difficult &amp;amp; more endurance than individual passages)_x000a_4. Olivia needs to hit her goal of 30 on at least one, if not multiple practice tests BEFORE signing up for an actual test!!!!!!_x000a__x000a_And that's not even to mention the work on Math that needs to be done in order for her to get a 30!_x000a__x000a_ As you can see, this is a substantial project, hence the &quot;every day boot camp&quot; idea. Let's say, for example, that she would need to do 5 more practice passages before reliably hitting 90%+ (and thus goal #1); maybe she would need to do 10 more before being able to do it quickly enough. If she's doing two passages a day (one for English, one for Reading), and reviewing her mistakes, we're already looking at 15 days just for steps #1 and #2. And then there's all of the math to be learned... Do you see what I'm saying? Regardless of whether she does prep with Revolution or with another provider, she will have to hit all of these benchmarks before she sees the results she wants. But I genuinely believe that if she can put in the time in a consistent, focused, and diligent manner, she will see that score move! :) _x000a__x000a_This email doesn't require an immediate response, as I know that Olivia won't be resuming ACT prep until the end of the school year; I just wanted to send over some final, follow-up thoughts. I hope you and she and the whole family are well and enjoying the spring!_x000a__x000a_Thank you! _x000a_Maia"/>
    <n v="1"/>
  </r>
  <r>
    <n v="11023986"/>
    <d v="2026-04-14T00:00:00"/>
    <x v="118"/>
    <s v="Team De Groot"/>
    <n v="13946"/>
    <s v="Jack Wells"/>
    <s v="Hi, Michele,_x000a__x000a_It was great talking to you on Zoom on Friday! Here's my recap of our conversation so that we can keep Joseph in the loop and also ensure that we're on the same page. Feel free to add anything you think I missed!_x000a__x000a_As always, Jack continues to impress me with his diligence, mindset, and determination! As I told you, because of these traits, I truly believe that he could achieve almost any SAT score he put his mind to, if given enough time. Of course, it's this latter part that's the rub!_x000a__x000a_Jack's progress in reading comprehension has been genuinely amazing. Considering where he started, the fact that he is consistently hitting 5/5 within 12 minutes on the hardest possible reading comprehension questions is an incredible accomplishment! However, Jack does not have much of an intuitive eye for punctuation, and thus must learn all punctuation rules, including nuances and exceptions, explicitly, including actually breaking down clauses to see if they're independent or dependent. He is averaging about a 3/5 on these questions; if he can pull that up to a regular 5/5 in the coming weeks, this should lead to a further increase in his Reading &amp;amp; Writing score._x000a__x000a_Ironically, given how much you and I were worried about the Reading &amp;amp; Writing at the beginning of the program, it is now Math that concerns me more, as this is the score that has not yet shown real movement (undoubtedly because we'd focused on it much less at the beginning of the program). There does not seem to be one topic in particular that is giving Jack trouble; rather, what I believe he needs is lots of repetition of &quot;SAT-style questions.&quot; In school, students typically work on one topic at a time, and they know what to do on any given worksheet because the topic is probably written at the top of the paper. On the SAT, the topic is not explicitly stated and must be puzzled out. Because of this, Jack now regularly has mixed practice math questions for homework every week, as well as our normal review of past exam problems. I am hoping that this will result in an increase on his next practice test. Otherwise, the best thing we can do to raise Jack's Math score is for him to take as many practice tests as we have the time to thoroughly review; this will ensure that he's getting practice with all of the possible topics and question types that might show up. We are still in the process of reviewing the Math questions in his most recent practice test, and I am hopeful that, as he makes fewer and fewer errors, the practice tests will take less and less time to review and thus he'll be taking them more often._x000a__x000a_My current short-term goals for Jack are to get a 5/5 on his punctuation homework and to go up at least 50 points each in the Math section on the next two practice tests. His long-term goal is 1360! To this end, I recommend that we continue our current rhythm of 60 minutes/week until he achieves these goals._x000a__x000a_Please let me know if you have any questions or if there are any adjustments you would like to make to our plan. Iâ€™m happy to schedule a time to talk if that would be helpful. _x000a__x000a_Thank you!_x000a_Maia"/>
    <n v="3"/>
  </r>
  <r>
    <n v="11024052"/>
    <d v="2026-04-14T00:00:00"/>
    <x v="174"/>
    <s v="Team Plamondon"/>
    <n v="91611"/>
    <s v="Isabella Peter"/>
    <s v="Hi Sofia,_x000a__x000a_It has been great working with Isabella over the past few weeks! I just wanted to reach out and discuss her progress thus far. _x000a__x000a_We began by reiterating and practicing the core physics concepts from the earliest units, which Isabella was very quick to pick back up on. Since then, we have worked through a mix of multiple choice and free response questions which helped up identify any knowledge gaps she may still have. Overall, she performed very well, answering 4 out of the 5 frqs from the practice exam correctly and her accuracy on multiple choice has shown great improvement. At this point, our focus is on reviewing centripetal motion, conceptual relationships using terms instead of actual values, and making sure she is keeping up with the new materials on fluids and buoyancy forces. _x000a__x000a_As a whole, Isabella is doing very well, and we are on track for the upcoming AP exam. _x000a__x000a__x000a_Please feel free to reach out with any questions and I am available to set up a meeting with you of there is anything you wish to discuss! _x000a__x000a_Best, _x000a_Tommaso M._x000a_tommaso.marsella@revolutionprep.com_x000a_+14016786248"/>
    <n v="1"/>
  </r>
  <r>
    <n v="11024120"/>
    <d v="2026-04-14T00:00:00"/>
    <x v="29"/>
    <s v="Team Plamondon"/>
    <n v="101766"/>
    <s v="Gabriel Raco"/>
    <s v="Hi Erika and Patrick,_x000a_It's been a pleasure working with Gabriel for the last few months. With his account running out of hours and his AP exams coming up quickly, I thought I'd give you an update on our progress so far, what we've still got left to cover, and make sure we have a plan moving forward._x000a__x000a_We started out when he was in the orbital motion unit, so we got to talk about universal gravitation, Kepler's laws, and circular motion. By combining gravity with circular motion, we learned how to derive orbital speed and period. I think circular motion was unintuitive for him, but he did all right on the test. We did spend one session reviewing rotational kinematics, but it's a long unit from the previous semester, so we didn't get to cover everything._x000a__x000a_After that, we had to get into the next unit. After some foundational sessions on center of mass and moment of inertia, we focused on torques and static equilibrium. It reuses some of the concepts from linear dynamics, so we got to briefly review those and work on analogous applications. The unit also covered rotational energy and rotational dynamics, and I think he understood the concepts well enough. The hardest thing for him was telling when to use energy and when to use torques and dynamics, which I'll certainly want more practice on before finals. _x000a__x000a_The final unit we covered was simple harmonic motion, which I think he was quite comfortable with. He understood the relation between the trig derivatives and the effect of the chain rule, probably a benefit of taking calculus alongside physics. Applying those concepts to pendulums and springs wasn't too tricky, and we're hopeful for the test he just took._x000a__x000a_ Our last session was the start of review. We went over the connection between calculus and physics, which I hope will be a good start to being able to identify all the different problem types. I think he's done well enough on the individual concepts, but typing them together to solve multi-step problems and knowing which concepts to apply in which situation will, I expect, be more of a struggle. With the calculus review, I started to see that with him mixing up which thing he had to integrate or take a derivative of to get which other thing. Once I've helped him sort out which equations to apply, he can apply them correctly, so I think improvement will mainly be a function of connecting keywords in questions with associated solution methods and building up a big picture road map to connect those methods together. _x000a__x000a_I think we should try to keep meeting 2-3 times per week. We've got about a month to go until the AP Physics exam, so a 12-hour package should be just about enough. You can either reach out to the advisor or use this link: https://my.revolutionprep.com/s/EpAnZfhSvO. Of course, if you have any questions first, please let me know!_x000a__x000a__x000a_Best,_x000a_Andrew B._x000a_andrew.brown@revolutionprep.com_x000a_+13176650121"/>
    <n v="4"/>
  </r>
  <r>
    <n v="11024144"/>
    <d v="2026-04-14T00:00:00"/>
    <x v="7"/>
    <s v="Team Cross"/>
    <n v="102298"/>
    <s v="Shea Williams"/>
    <s v="Hi everyone,_x000a__x000a__x000a_Just wanted to check in with some broader thoughts on progress and plans for the future, as Shea and I have done a about a month of sessions so far. Happy to answer any questions via email or set up a time to chat in the next week, just let me know!_x000a__x000a__x000a_In our first few sessions, Shea and I focused on physics with an eye towards working on Sheaâ€™s ability to draw force diagrams and identify which forces are present in a given context. She did really well with this, even through the annoyance of having to measure sides of a triangle by hand with a protractor. We also did a bit of work with conservation of energy, and again Shea made solid progress with learning the different types of energy (potential, kinetic, spring, etc.) and applying them to different situations._x000a__x000a__x000a_Looking over the last quiz during yesterdayâ€™s session, it seemed like the points she missed on the force calculation question were mostly mechanical (measuring sides), rather than conceptual. The second question on kinematics had a few more conceptual mistakes, so this is an area we might want to return to in future sessions if itâ€™s going to come up on future tests/quizzes._x000a__x000a__x000a_Going forward, I know the end of the school year is not too far away, so we will be starting to think about final review and end of year exams. Right now weâ€™ve got sessions booked weekly, which is helpful to give Shea a chance to ask questions about new material as it gets covered in class. Feel free to add in any extra times before upcoming tests as needed!_x000a__x000a__x000a_Itâ€™s been great working with Shea this month, and I look forward to helping her finish the year strong. Our next meeting is set for Monday the 20th at 8:30pm ET. See you then!_x000a__x000a__x000a_Julie B._x000a_julie.byrom@revolutionprep.com_x000a_+15129250963"/>
    <n v="3"/>
  </r>
  <r>
    <n v="11024174"/>
    <d v="2026-04-14T00:00:00"/>
    <x v="14"/>
    <s v="Team De Groot"/>
    <n v="100925"/>
    <s v="Harris Baldino"/>
    <s v="Dear Sandra,_x000a_I wanted to share an update on Harrisâ€™s progress as weâ€™ve been working together in Algebra 2._x000a__x000a_Harris has been making steady progress across a range of topics, including polynomials, rational expressions, and exponential functions. One area where he has shown strong growth is in his ability to break down multi-step problems and work through them in a structured, step-by-step way, especially when factoring, simplifying expressions, and solving equations._x000a__x000a_He has also done a great job building confidence with more advanced topics such as rational exponents, exponential equations, and trigonometric relationships, and has shown that he is able to understand and apply new concepts when given the opportunity to work through them carefully._x000a__x000a_A consistent strength for Harris is his strong mathematical reasoning. He is able to think logically through problems, explain his thinking, and make meaningful connections between concepts. This aligns closely with what has been noted in his academic report, where he demonstrated solid reasoning and problem-solving ability, particularly with applied problems and real-world scenarios._x000a__x000a_At the same time, weâ€™ve been working on building habits that support accuracy and consistency, particularly around pacing and avoiding small errors. Harris tends to move quickly through problems, which can sometimes lead to missed steps or small mistakes. When he slows down and follows a clear process, his accuracy improves significantly, which shows that the understanding is there._x000a__x000a_We have also been incorporating strategies to support organization, step-checking, and test-taking approach, which are especially important for maintaining consistency across quizzes and tests._x000a__x000a_Harrisâ€™s biggest strength as a student is his ability to think logically and stay engaged with challenging material, even when problems become more complex. His persistence and willingness to work through difficult concepts are great indicators of continued growth._x000a__x000a_Overall, Harris has a strong foundation and is in a great position to continue improving with consistent practice. Based on his progress, I recommend continuing with our current session schedule, with a focus on homework support, test preparation, and reinforcing structured problem-solving habits. This will help ensure that his results more consistently reflect his understanding._x000a__x000a_Please feel free to reach out if you have any questions. Iâ€™ve really enjoyed working with Harris and look forward to continuing to support his progress._x000a__x000a_Best regards,â€¨_x000a_Rain Real_x000a_rain.real@revolutionprep.com_x000a_+14793105262"/>
    <n v="2"/>
  </r>
  <r>
    <n v="11024183"/>
    <d v="2026-04-14T00:00:00"/>
    <x v="54"/>
    <s v="Team Plamondon"/>
    <n v="96720"/>
    <s v="Thomas Walker"/>
    <s v="Hi Diane,_x000a__x000a_I wanted to send a quick progress update for Thomas._x000a__x000a_Thomas and I have continued to work to make sure that he is as on top of class material as possible. We've looked at proving triangle congruence using SSS, SAS, ASA, AAS, and HL; writing congruence statements; and simplifying and performing operations with radicals. More recently, we reviewed angle-pair relationships (vertical angles, linear pairs, alternate interior angles, etc.) for a test retake._x000a__x000a_I know Thomas needs to retake the Chapter 4 test. It appears to cover a wide range of topics, including triangle congruence, classifying triangles, calculating lengths and slopes of lines, and angle-pair relationships. I am working with Susan to find days/times that would work to hold additional sessions to help Thomas prepare for the retake._x000a__x000a_I think Thomas has become more positive about sessions: I feel that he's really starting to participate more willingly and even ask for additional sessions, which I am very happy to see._x000a__x000a_I recommend we maintain the current schedule for the remainder of the spring semester. Thomas had a D the last time I checked in on his grades, and I will try to check in again on his grades this week or next. I think the Chapter 4 test score may skew his average a bit lower until he is able to complete the retake, though._x000a__x000a_Thanks so much,_x000a_Alexa P._x000a_alexa.pinera@revolutionprep.com_x000a_+13022653917"/>
    <n v="2"/>
  </r>
  <r>
    <n v="11024191"/>
    <d v="2026-04-14T00:00:00"/>
    <x v="170"/>
    <s v="Team Plamondon"/>
    <n v="100821"/>
    <s v="Alysia Osborn"/>
    <s v="Dear Team Alysia,_x000a__x000a_I hope you are having a great spring! Itâ€™s been great working with you and Alysia over the past couple of months. I wanted to touch base to share some of the progress weâ€™ve made so far and share my thoughts on the plan moving forward._x000a__x000a_Alysia and I have been working on all types of reading, writing, and math strategies during our time together. We have worked on strategies for grammar questions, longer reading passages, all types of math questions and strategies, and our principal strategies ICARE, TRAP, and MAPS. We have talked about specific question types, how to identify them, and attack plans on what to do on those types of problems, and Alysia has done well, scoring as high as a 1340, which is a huge improvement from when we started._x000a__x000a_Our short term goal for Alysia is to improve timing and consistency through practice, and improving her ability in her areas of need. Our main goal is to achieve a high SAT score, above a 1400.  Based on Alysiaâ€™s goals, I recommend we continue meeting at least once a week for 60 minutes at a time._x000a__x000a_We currently have 8 hours, all of which are scheduled at the moment, which is great. _x000a__x000a_One small thing I wanted to mention, is that I would like to move our session on this Sunday to Monday, but I wanted your permission first. Please let me know if this is okay!_x000a__x000a_Please let me know if you have any questions or if there are any adjustments you would like to make to our plan. Iâ€™m happy to schedule a time to talk by phone if that would be helpful. I look forward to supporting Alysia in her continued academic journey._x000a__x000a_Best,_x000a_Eddie R._x000a_eddie.rodriguez@revolutionprep.com_x000a_+17275176454"/>
    <n v="4"/>
  </r>
  <r>
    <n v="11024310"/>
    <d v="2026-04-14T00:00:00"/>
    <x v="95"/>
    <s v="Team De Groot"/>
    <n v="102330"/>
    <s v="Shagun Talwar"/>
    <s v="Dear Rama,_x000a__x000a_Itâ€™s been great working with you and Shagun over the past few weeks. I wanted to share what weâ€™ve been working on so far in preparation for Shagun's ACT exam._x000a__x000a_Shagun and I have reviewed ACT math strategies, practicing complex algebra questions, and understanding parabola and circle geometry. Her growth on the math sections is clear from her homework completion and improved accuracy. I applaud her consistent effort in class to apply the strategy we are focusing on to each question and ask questions regularly._x000a__x000a_Since Shagun is progressing well, I recommend we continue with the current velocity of two 60 minute classes per week. We will continue to work on commonly tested math concepts, including geometry and word problems._x000a__x000a_Please let me know if you have any questions or if there are any adjustments you would like to make to our plan. I'm also available to schedule a time to talk by phone if that would be helpful. I am happy to support Shagun in her continued academic journey._x000a__x000a_Saahithi P._x000a_saahithi.punnam@revolutionprep.com_x000a_+14802442534"/>
    <n v="3"/>
  </r>
  <r>
    <n v="11024316"/>
    <d v="2026-04-14T00:00:00"/>
    <x v="6"/>
    <s v="Team St. Marie"/>
    <n v="91408"/>
    <s v="Jayden Gu"/>
    <s v="Dear Mr. and Mrs. Gu,_x000a__x000a_I hope you are having a great week. It's been great working with you and Jayden over the past couple of months. I wanted to touch base to share some of the progress we've made so far and share my thoughts on the plan moving forward._x000a__x000a_So far we've worked on Algebra 1 and 2: Linear equations and quadratic equations. Jayden did well with reviewing linear equations, but struggled with harder quadratic questions. I recommend he review FOIL, factoring methods, and the quadratic formula. My next step is to continue with more challenging quadratic word problems and Desmos practice._x000a__x000a_Jayden is out of tutoring hours. I recommend adding 12 - 24 hours of tutoring if he wants to continue tutoring for the remainder of the school semest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Jayden in his continued academic journey._x000a__x000a_Best regards,_x000a_Jon C._x000a_jon.cathapermal@revolutionprep.com_x000a_+17049758359"/>
    <n v="5"/>
  </r>
  <r>
    <n v="11024326"/>
    <d v="2026-04-14T00:00:00"/>
    <x v="6"/>
    <s v="Team St. Marie"/>
    <n v="98010"/>
    <s v="Justice Wolff"/>
    <s v="Dear Mr. and Mrs. Wolf,_x000a__x000a_I hope you are having a great week. It's been great working with you and Justice over the past couple of months. I wanted to touch base to share some of the progress we've made so far and share my thoughts on the plan moving forward._x000a__x000a_Recently we've worked on Algebra 2: exponential equations and logarithmic functions. We did lots of practice graphing log functions and their transformations. I recommend Justice practice more of this since it will come up again in log word problems. My next step is to continue with more challenging log problems involving solving equations and word problems._x000a__x000a_Justice is about to run out of hours in the next few weeks. I recommend adding 12 - 24 hours of tutoring if he wants to continue tutoring for the remainder of the school semest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Justice in his continued academic journey._x000a__x000a_Best regards,_x000a_Jon C._x000a_jon.cathapermal@revolutionprep.com_x000a_+17049758359"/>
    <n v="5"/>
  </r>
  <r>
    <n v="11024329"/>
    <d v="2026-04-14T00:00:00"/>
    <x v="12"/>
    <s v="Team Plamondon"/>
    <n v="101864"/>
    <s v="Henry Heard"/>
    <s v="Dear Erin,_x000a__x000a_I hope that you are enjoying the longer warming days of Spring! Itâ€™s been so great to get to work with you and Henry over the past few weeks. I wanted to take this opportunity to touch base and share some of the progress Henry has made so far and to discuss the plans moving forward._x000a__x000a_I also want to make sure that you realize that Henry has 2 hours of tutoring remaining, which you can schedule from his dashboard. If youâ€™d prefer, you can also let me know good times for him so I can get him scheduled. Henry is benefitting from our time together, and I look forward to seeing him soon! _x000a__x000a_I have seen significant improvements in Henryâ€™s confidence and willingness to ask questions or otherwise let me know when he could use some help! Henry is also getting better at using Desmos, the graphing calculator available on his SAT exam, which is helping him to get more SAT math questions correct. Henry has been struggling, however, to complete much SAT homework and Iâ€™m not sure if itâ€™s because heâ€™s not sure how to do it and needs extra help, or if heâ€™s just been too busy with all his other commitments. _x000a__x000a_Completing SAT homework consistently will help him to apply and reinforce what we work on together! One homework resource that Henry has available to him is Khan Academy, which can help him to review and practice SAT math content and which also has videos and explanations that he can review to help him learn, review, and progress. _x000a__x000a_Moving forward, Iâ€™d also like to work more with Henry regularly as meeting with him twice weekly will allow him to get the help he needs as he works to improve his SAT score while also building a strong math foundation. It would also be helpful if Henry could find time to complete an SAT practice exam._x000a__x000a_Please feel free to reach out with any questions or concerns. I am happy to discuss this further and adjust our approach as needed to support Henryâ€™s success. We can also schedule a time to talk by phone or Zoom if that would be helpful._x000a__x000a_Thank you for letting me be a part of Team Henry!_x000a__x000a_Best regards,_x000a_Gigi Glover_x000a_gigi.glover@revolutionprep.com_x000a_+18087853751"/>
    <n v="3"/>
  </r>
  <r>
    <n v="11024363"/>
    <d v="2026-04-14T00:00:00"/>
    <x v="18"/>
    <s v="Team Plamondon"/>
    <n v="97657"/>
    <s v="Kevin Korogodon"/>
    <s v="Dear Kevin and Julianne,_x000a__x000a_I hope you are having a great week. Itâ€™s been great working with you both over the past two months. I wanted to share an update on the progress weâ€™ve made and outline the plan leading up to the upcoming test._x000a__x000a_Over this time, we have focused on triangles, text structure, inferences, and authorâ€™s purpose. Kevin has shown clear improvement through in-session work, homework completion, and practice tests. Most notably, he achieved a 60-point improvement from his official test in a proper testing environment, which is a strong indicator that his skills are translating effectively under real testing conditions._x000a__x000a_Our goal remains a 1500, and Kevin is continuing to make meaningful progress toward that benchmark. With the May 2nd test approaching, I recommend maintaining our current schedule of 90 minutes per week to reinforce strategies, maintain consistency, and continue building confidence leading into test day._x000a__x000a_Kevin currently has 17.5 hours remaining, with 14.5 hours still unscheduled, and is scheduled through April 28th. I highly recommend scheduling the remaining sessions as soon as possible to ensure Kevin has the scheduled time that he prefers._x000a__x000a_Please let me know if you have any questions or would like to discuss anything further. Iâ€™m happy to connect if that would be helpful. I look forward to supporting Kevin as he heads into test day._x000a__x000a__x000a_Thank you and stay safe,_x000a_Myles O._x000a_myles.oldroyd@revolutionprep.com_x000a_+15304434701"/>
    <n v="5"/>
  </r>
  <r>
    <n v="11024380"/>
    <d v="2026-04-14T00:00:00"/>
    <x v="41"/>
    <s v="Team St. Marie"/>
    <n v="81942"/>
    <s v="Grady Gross"/>
    <s v="Hi Catherine,_x000a__x000a_I wanted to share an update on Gradyâ€™s progress as we continue working together in AP Computer Science Principles._x000a__x000a_Over the past month, we have focused on completing his Create Task project for his AP exam, and I am happy to say that he is essentially finished with it, aside from a few minor final revisions before submission. He has done a great job working through this project, and I have seen strong progress in both his understanding and his ability to apply concepts through his code and written responses._x000a__x000a_As we move into the next month, our focus will shift toward preparation for the multiple choice portion of the AP exam. This will involve reviewing key concepts, practicing question types, and building familiarity with the structure and pacing of the test. His class will also likely begin transitioning into AP review soon, which will complement the work we are doing together. As we begin this phase, it will be important for him to also complete some practice outside of sessions to reinforce what we cover and build consistency._x000a__x000a_Grady currently has 16 hours on his account, with 8 hours scheduled in total, 4 with me and 4 with his other tutor. He has these 4 sessions on the calendar with me once per week on Sundays in the evening. My recommendation is to continue with this once per week schedule as we begin multiple choice practice. If we find that he would benefit from additional support, either based on how he is progressing or how he is feeling about the material, we can look to increase to twice per week. For now, though, the current plan is working well, and continuing as is should be effective._x000a__x000a_Grady has been a pleasure to work with. He is polite, easy to work with, and consistently comes prepared for sessions. He does a great job sharing his screen and engaging with the material, which allows us to work efficiently and make strong use of our time together._x000a__x000a_Please feel free to reach out if you have any questions._x000a__x000a_Tim Schlotzhauer"/>
    <n v="4"/>
  </r>
  <r>
    <n v="11024438"/>
    <d v="2026-04-14T00:00:00"/>
    <x v="18"/>
    <s v="Team Plamondon"/>
    <n v="100774"/>
    <s v="Jack Lacey"/>
    <s v="Dear Jack and Lisa,_x000a__x000a_I hope you are having a great week. Itâ€™s been great working together over the past two months. I wanted to provide an update on our progress and outline the plan moving forward as we approach the upcoming test._x000a__x000a_During this time, we have focused on main ideas, grammar, and solving and manipulating mathematical equations. Jack has shown steady progress through our in-session work, with improvements in both understanding and application of these core concepts._x000a__x000a_Our goal remains a 1400, and Jack is continuing to build the necessary skills to reach that target. I recommend increasing to two sessions per week, with a minimum of at least one session per week, to reinforce key strategies and ensure consistency. Large gaps in sessions lead to a backslide in progress which most likely lead to the score decrease in his last practice test._x000a__x000a_Jack currently has 22 hours remaining, with 1 hour unscheduled, and is scheduled through August 31st. I recommend confirming and optimizing the remaining schedule to make the most of our time._x000a__x000a_Please let me know if you have any questions or if you would like to discuss anything further. Iâ€™m happy to connect if that would be helpful. I look forward to continuing to support Jack as he prepares for his test._x000a__x000a_Thank you and stay safe,_x000a_Myles O._x000a_myles.oldroyd@revolutionprep.com_x000a_+15304434701"/>
    <n v="4"/>
  </r>
  <r>
    <n v="11024454"/>
    <d v="2026-04-14T00:00:00"/>
    <x v="95"/>
    <s v="Team De Groot"/>
    <n v="91870"/>
    <s v="Tyler Blackledge"/>
    <s v="Dear Lisa,_x000a__x000a_Itâ€™s been great working with you and Tyler over the past few weeks. I wanted to share what weâ€™ve been working on so far in preparation for Tyler's SAT exam._x000a__x000a_Tyler and I have reviewed SAT reading strategies, mixed grammar conventions, and main idea questions. We have also reviewed several math concepts, and his math performance is especially strong. His growth on the reading section is clear from his improvement on his SAT practice exams. He did well on his most recent exam, and we are currently working to help him achieve his goal score. _x000a__x000a_Since Tyler is progressing well, I recommend we continue with the current velocity of one 60 minute classes per week. We will continue to work on his areas of opportunity, which include craft and structure and expression of ideas._x000a__x000a_Please let me know if you have any questions or if there are any adjustments you would like to make to our plan. I'm also available to schedule a time to talk by phone if that would be helpful. I am happy to support Tyler in his continued academic journey._x000a__x000a_Saahithi P._x000a_saahithi.punnam@revolutionprep.com_x000a_+14802442534"/>
    <n v="3"/>
  </r>
  <r>
    <n v="11024475"/>
    <d v="2026-04-14T00:00:00"/>
    <x v="111"/>
    <s v="Team Plamondon"/>
    <n v="86941"/>
    <s v="Ben Goudas"/>
    <s v="Hi Ben and Claudia,_x000a__x000a_This is the standard progress update to help keep advisors and parents in the loop. Itâ€™s been great helping Ben the last couple of months. Here are a couple good things for them to keep in mind prior to the test._x000a__x000a_Listed in rough order of importance:_x000a_     -Get good sleep for several days before_x000a_     -Be fully awake when the test starts. Move around a little if necessary._x000a_     - Study your grammar and punctuation rules the night before and right before the test._x000a_     -Skip to the grammar and punctuation questions and then go back to the beginning._x000a_     -Make sure to double check as much as possible in the first modules._x000a_     -Use Desmos to check your math answers as much as possible._x000a_     - Review your test corrections from past practice tests._x000a_     - It isnâ€™t a bad idea to do some homework with a noise generator._x000a_https://mynoise.net/NoiseMachines/examinationClassroomNoiseGenerator.php_x000a__x000a_All our past materials will be available to you on your google sheet for several months at least. Let me know if you would ever like to schedule a quick meeting to answer any questions you have. Iâ€™m always happy to talk. Ben and I have one more meeting where we will work to lock all of his skills in and do some final polishing._x000a__x000a_Best,_x000a_------------------------------------------_x000a_Zachary Doenges | Professional Tutor | Revolution Prep_x000a_Text: (260)-602-0346_x000a_Email: zach.doenges@revolutionprep.com | Website: www.revolutionprep.com_x000a_Better Grades. Higher Scores. Lower Stress. Revolution Prep."/>
    <n v="1"/>
  </r>
  <r>
    <n v="11024477"/>
    <d v="2026-04-14T00:00:00"/>
    <x v="111"/>
    <s v="Team Plamondon"/>
    <n v="35450"/>
    <s v="Jake Barker"/>
    <s v="Hi Lauren,_x000a__x000a_This is the standard progress update to help keep advisors and parents in the loop._x000a__x000a_Jakeâ€™s still on course to pass his Calculus course, and he should be able to check math off his to-do list in a month or so. Iâ€™m sure it will be a relief for him to be able to say that he is done with Calculus._x000a__x000a_He and I are scaling up and down our meetings depending on the timing of his math exams to make sure that he has the reinforcement he needs and that he has time to study for his other courses. It sounds like his schedule is packed with very impressive classes. Mostly, weâ€™re just continuing to work together to help him manage his time and stress around that course load._x000a__x000a_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2"/>
  </r>
  <r>
    <n v="11024547"/>
    <d v="2026-04-14T00:00:00"/>
    <x v="14"/>
    <s v="Team De Groot"/>
    <n v="101384"/>
    <s v="Ludmilla Naumann"/>
    <s v="Dear Elizabeth,_x000a_I wanted to share an update on Milaâ€™s progress as we continue preparing for her upcoming SAT._x000a__x000a_Mila has made incredible progress over the past couple of month, and one of the most exciting milestones is her practice test improvement from a 1090 to a 1400. This is a huge jump and a clear reflection of the work sheâ€™s been putting in._x000a__x000a_One area where Mila has shown especially strong growth is in her ability to apply strategies consistently and think through questions with confidence, particularly in the Reading &amp;amp; Writing section. She has done an excellent job using structured approaches to anticipate answers and eliminate incorrect choices, which has made a noticeable difference in both her accuracy and pacing._x000a__x000a_Weâ€™ve also been working on refining her time management and test approach, and Mila shared that pacing has been feeling much more comfortableâ€”especially in Reading &amp;amp; Writing, where she has even had extra time to review. This is a great indicator that her strategy use is becoming more natural and efficient._x000a__x000a_In Math, weâ€™ve continued strengthening her approach to multi-step problems and identifying the most effective way to solve them. Based on her recent results, weâ€™ve started targeting more advanced topics to help her continue building consistency at a higher level._x000a__x000a_Milaâ€™s biggest strength as a student is how quickly she learns and applies new strategies, and her positive, thoughtful approach to each session has made a big impact on her progress._x000a__x000a_With her upcoming test approaching, our focus will be on continuing to apply these strategies consistently, maintaining steady pacing, and reinforcing the specific areas weâ€™ve identifiedâ€”particularly Craft and Structure and Advanced Math._x000a__x000a_Mila is in a strong position to continue performing well, and Iâ€™m excited to see how she does on her upcoming test._x000a__x000a_Please feel free to reach out if you have any questions. Iâ€™ve really enjoyed working with Mila and look forward to continuing to support her progress in our upcoming sessions._x000a__x000a_Best regards,â€¨_x000a_Rain Real_x000a_rain.real@revolutionprep.com_x000a_+14793105262"/>
    <n v="1"/>
  </r>
  <r>
    <n v="11024548"/>
    <d v="2026-04-14T00:00:00"/>
    <x v="14"/>
    <s v="Team De Groot"/>
    <n v="101102"/>
    <s v="Ariel Feiman"/>
    <s v="Dear Cliff,_x000a_I hope youâ€™re having a great week! I wanted to share a quick update on Arielâ€™s progress and what Iâ€™m seeing in our sessions._x000a__x000a_Ariel has been doing strong work, especially in how she approaches more challenging ACT questions. One area where sheâ€™s improved is breaking down complex reading passages and identifying author perspective, particularly with multiple-text passages. Sheâ€™s been doing a great job slowing down just enough to think through the structure, which is helping both her accuracy and confidence._x000a__x000a_Weâ€™ve also been working on medium and hard math questions, focusing on choosing efficient strategies and avoiding small errors. Sheâ€™s shown strong reasoning skills here and is becoming more consistent with higher-level problems._x000a__x000a_Arielâ€™s biggest strength is how quickly she picks up patterns and applies them across different question types. That ability is especially valuable at her current score level, where small improvements can lead to meaningful score gains._x000a__x000a_Her goal is to raise her ACT score from a 30 to a 33, and sheâ€™s in a strong position to keep moving toward that with targeted practice and consistency. Based on her progress, I recommend continuing with 60-minute sessions up to twice per week as her schedule allows, focusing on error logs, Reading strategy refinement, and higher-difficulty math._x000a__x000a_Ariel still has a few hours available, and Iâ€™d be happy to keep building on this progress with her. If sheâ€™d like to continue, I recommend scheduling those sessions soon so we can keep that momentum going. I also wanted to mention that program pricing will be increasing on the 18th, in case youâ€™re considering adding additional sessions._x000a__x000a_Please feel free to reach out if you have any questions. Iâ€™ve really enjoyed working with Ariel and look forward to continuing to support her progress._x000a__x000a_Best regards,â€¨_x000a_Rain Real_x000a_rain.real@revolutionprep.com_x000a_+14793105262"/>
    <n v="4"/>
  </r>
  <r>
    <n v="11024562"/>
    <d v="2026-04-14T00:00:00"/>
    <x v="41"/>
    <s v="Team St. Marie"/>
    <n v="83038"/>
    <s v="Andrew Strang"/>
    <s v="Hi Tory,_x000a__x000a_I wanted to share an update on Andrewâ€™s progress as we have continued working together in Geometry for the past few months._x000a__x000a_Recently, Andrew took his Chapter 10 test, which he mentioned was one of the more challenging tests of the year, with the class average being lower than usual. Despite that, he earned a 90, which he felt good about given the difficulty of the exam and how others performed. While it was slightly below his personal goal, it is still a strong result and reflects the progress he has been making._x000a__x000a_Over the past few months, our work has naturally shifted from reviewing older concepts to focusing more on new material and staying ahead of the class. In our most recent session, we began previewing Chapter 11, which will help set him up for success as he moves into the next unit. We also spent some time reflecting on how the tutoring has been going this year. Andrew shared that due to his teacherâ€™s style, he has had to spend some time on independent review and practice, which he has found helpful. He also noted that our sessions have been especially beneficial for previewing upcoming material and reinforcing weekly concepts, which has allowed him to stay more confident and prepared in class._x000a__x000a_Andrew currently has 8 hours remaining on his account, which are scheduled once per week for 1 hour each Tuesday through the end of the academic year. My recommendation is to continue at this once per week pace through his remaining chapters and final exam. After the school year ends, we can plan to do something similar to last summer by previewing pre-calculus to give him a strong head start. We can also begin introducing SAT preparation as he enters 10th grade and gradually incorporate that into his schedule at the start of the next school year._x000a__x000a_As a quick note, I believe there may be a pricing increase on hours in the next few days, so it may be worth connecting with the advisor if you are considering purchasing additional hours sooner rather than later._x000a__x000a_Andrew continues to be a great student to work with. He is engaged, thoughtful, and brings a positive attitude to each session. I really enjoy working with him and look forward to helping him finish the year strong!_x000a__x000a_Please feel free to reach out if you have any questions._x000a__x000a_Tim Schlotzhauer"/>
    <n v="5"/>
  </r>
  <r>
    <n v="11024563"/>
    <d v="2026-04-14T00:00:00"/>
    <x v="28"/>
    <s v="Team Cross"/>
    <n v="100608"/>
    <s v="Eric Luque"/>
    <s v="Dear Erica, _x000a__x000a_I hope you are having a wonderful spring. Itâ€™s been such a pleasure working with Eric over the past couple of months. I wanted to touch base to share some of the progress weâ€™ve made so far and outline my thoughts on the plan moving forward. _x000a__x000a_I have seen significant improvements in Eric's abilities to describe each of the steps of sedimentary rock formation, explain how fossils are formed, identify the components of the water cycle, define words with Greek and Latin roots based on the context of their roots, determine the meanings of words based on their affixes as well as context clues, distinguish between renewable and non-renewable resources, and identify the seven characteristics of living things. He has shown consistent progress in utilizing the strategies (including creating acronyms) we've been discussing in our sessions to reinforce his knowledge of various science and ELA topics. This improvement has been evident in the completion of assignments during our sessions. _x000a__x000a_Our current short-term goals for Eric include diving deeper into the topics from his science and ELA classes. The overall goal remains to improve Ericâ€™s grades at school. Based on Ericâ€™s goals, I recommend maintaining two 60-minute sessions per week throughout the rest of the school year and into the summer. _x000a__x000a_Please let me know if you have any questions or if there are any adjustments you would like to make to our plan. Iâ€™m happy to schedule a time to talk by phone if that would be helpful. I look forward to supporting Eric in his continued academic journey. _x000a__x000a_Best regards, _x000a__x000a_Colin C._x000a_colin.cody@revolutionprep.com_x000a_+19785187882"/>
    <n v="4"/>
  </r>
  <r>
    <n v="11024564"/>
    <d v="2026-04-15T00:00:00"/>
    <x v="41"/>
    <s v="Team St. Marie"/>
    <n v="70819"/>
    <s v="Kyle Kono"/>
    <s v="Hello Ann,_x000a__x000a_Thank you for your follow up. It was great reconnecting with Kyle this week._x000a__x000a_During our session, as you mentioned, we did focus on reviewing Chapter 10, as he mentioned this was one of the more challenging tests he has had recently. Working through that material gave me a good opportunity to diagnose where he is having the most difficulty. What stood out is that Kyle generally understood the formulas, theorems, and core concepts (at least from chapter 10) but is having more trouble connecting that knowledge to actually solving the problems and arriving at the correct answer. This is very common in geometry, as the course is quite different from other math classes. It relies heavily on memorization of postulates and theorems, but more importantly, on applying them in structured and sometimes abstract ways._x000a__x000a_A big part of success in geometry comes from how a problem is set up. Drawing diagrams, labeling clearly, identifying what is given, and understanding exactly what the question is asking are all critical first steps. From there, students need to connect those pieces into a logical pathway toward the solution. This second step is where Kyle seemed to struggle most in our session. We worked on some strategies to help bridge that gap, particularly focusing on slowing down, identifying what is being asked, and making sure each step connects clearly to the next. This is something he will benefit from continuing to practice outside of sessions as well._x000a__x000a_We did not have time to go through earlier chapters, but based on what I saw in Chapter 10, I do not think the main issue is a lack of understanding of the material itself, but rather applying that knowledge consistently. That said, to be thorough, it would be helpful to review earlier chapters over time._x000a__x000a_Interestingly, I worked with another geometry student immediately after Kyle who also has Mr. Ross. We have found that the most effective use of time is prioritizing the more challenging, conceptual questions. Typically, my students will come into the session with a handful of specific problems or concepts that identified as difficult from the week, and we spend our time breaking those down and practicing similar types of questions. This tends to be much more productive and helps build a deeper understanding of the material. Additionally, when there are no major trouble spots, we can use our time to preview upcoming material, which has proven to be very effective in giving students a head start and helping them feel more confident when the topic is introduced in class. I also believe that Mr. Ross has provided opportunities for one-on-one help outside of class. If that is still available, I would strongly recommend that Kyle take advantage of it if he is not already doing so, as reinforcing the teacherâ€™s specific methods and expectations can be very beneficial._x000a__x000a_One important point moving forward is that geometry often requires more independent work than previous math classes. Regular review and practice outside of sessions will be essential for his success and these skills will only become more important next year and beyond. The amount of work needed to maintain strong grades does normally increase each year for math. _x000a__x000a_In terms of scheduling, I adjusted our sessions so that we are currently meeting once per week on Tuesdays at 6 p.m. for the next four weeks, through May 12. This will give us some consistency to build on and allow us to start addressing both current material and any foundational gaps as we make it through chapter 11 and 12. _x000a__x000a_For this week, my recommendation is that Kyle begins working back through each chapter's note packet, starting with Chapter 1, and completing the honors geometry problem set at the end. These packets usually include answer keys, which will allow him to check his work as he goes. If he comes across any problems that he does not understand from a fundamental level, he should circle those and bring them to our next session so we can review them together. I understand that this is a large undertaking, so if he is not able to complete all of it within the week, getting through about half of the previous chapters would still be a strong and productive start._x000a__x000a_Overall, Kyle was very friendly and easy to work with, and we were able to quickly reestablish a good rapport. I know that with consistent practice and a focus on connecting his knowledge to problem solving, he can make progress._x000a__x000a_Please let me know if you have any questions._x000a__x000a_Tim Schlotzhauer"/>
    <n v="3"/>
  </r>
  <r>
    <n v="11024596"/>
    <d v="2026-04-15T00:00:00"/>
    <x v="158"/>
    <s v="Team Cross"/>
    <n v="100931"/>
    <s v="Fatima Vasquez Galvan"/>
    <s v="Dear Sonia,_x000a__x000a_I hope this email finds you well. I wanted to discuss Fatimaâ€™s preparation for our tutoring sessions and share some insights and our plan moving forward._x000a__x000a_Firstly, I want to acknowledge that Fatima has shown great progress in solving and interpreting linear and quadratic equations, which are an extremely important part of the ACT Math section. Fatima has also consistently demonstrated improvement in isolating variables, strengthening her overall problem-solving accuracy, which I am really happy to see!_x000a__x000a_As you know, our goal is to maximize Fatimaâ€™s ACT score. However, Fatimaâ€™s lack of preparation for our sessions is slowing progress toward this goal. It is crucial that she comes to sessions prepared with the appropriate technology, completed assignments, and required materials, and to be free from distractions. _x000a__x000a_To address this, I would like to discuss our plan moving forward: Fatima has not yet been consistently finishing her full ACT practice exams, so we will focus on increasing her pacing and overall test-taking velocity by having her complete two full practice exams before her test next week._x000a__x000a_Based on Fatimaâ€™s needs, I recommend that she go full-speed this coming week and prioritize these practice exams above other prep tasks. Ideally, she should set aside dedicated, uninterrupted time over this week to complete both exams under realistic testing conditions. This will help build her endurance, improve pacing, and better prepare her for the actual test experience._x000a__x000a_Please feel free to reach out with any questions or concerns. I am happy to discuss further and adjust our approach as needed to support Fatimaâ€™s success. We can also schedule a time to talk by phone if that would be helpful. Thank you for your continued partnership._x000a__x000a_Best regards,_x000a_Amy K._x000a_amy.kim@revolutionprep.com_x000a_+15624647839"/>
    <n v="1"/>
  </r>
  <r>
    <n v="11024599"/>
    <d v="2026-04-15T00:00:00"/>
    <x v="158"/>
    <s v="Team Cross"/>
    <n v="101326"/>
    <s v="Rodrigo Novales"/>
    <s v="Dear Karen,_x000a__x000a_I hope you are having a great week! Itâ€™s been a pleasure working with you and Rodrigo over the past couple of months, and I wanted to share a brief update on his progress and our plan moving forward._x000a__x000a_I have seen significant improvements in Rodrigoâ€™s application of punctuation rules for the Reading &amp;amp; Writing section, particularly in his ability to recognize sentence boundaries, eliminate run-ons, and correctly apply commas, semicolons, and apostrophes. He has also shown consistent progress in using Desmos strategies for the Math section, becoming more efficient in setting up equations, visualizing functions, and using graphing features to check his work and solve problems with greater speed and confidence, as evident in his homework completion and overall confidence._x000a__x000a_Based on Rodrigoâ€™s goals, I recommend scheduling his remaining 34 hours in advance so that he is fully prepared for the September/October SAT test dates. I suggest meeting for 1.5â€“2 hours per week to maximize consistency and skill retention, as there are still several fundamental math and writing concepts we should continue to build. In particular, I would like to further strengthen Rodrigoâ€™s grammar and reading comprehension, as well as cover key Algebra 2 and geometry topics. Spreading sessions across the summer months will also help ensure he maintains and continues to build on his progress over the break. Given his ambitious target score and the competitiveness of the schools he is aiming for, maintaining this level of consistency will be especially important._x000a__x000a_Please let me know if you have any questions or if there are any adjustments you would like to make to our plan. Iâ€™m happy to schedule a time to talk by phone if that would be helpful. I look forward to supporting Rodrigo in their continued academic journey._x000a__x000a_Best regards,_x000a_Amy K._x000a_amy.kim@revolutionprep.com_x000a_+15624647839"/>
    <n v="4"/>
  </r>
  <r>
    <n v="11024605"/>
    <d v="2026-04-15T00:00:00"/>
    <x v="158"/>
    <s v="Team Cross"/>
    <n v="100863"/>
    <s v="Kenley Wilson"/>
    <s v="Dear Brad, _x000a__x000a_I hope you are having a great week! It has been a pleasure working with you and Kenley over the past couple of months, and I wanted to share a brief update on her progress and our plan moving forward._x000a__x000a_I have seen significant improvements in Kenleyâ€™s application of the grammar rules weâ€™ve covered thus far. For example, on her most recent practice exam, she answered all verb questions correctly and showed noticeable improvement in her accuracy on punctuation questions. She has also demonstrated consistent progress in math, as reflected in her homework completion. In particular, Iâ€™m impressed by how much her confidence has grown when isolating variables, rewriting equations, and tackling more challenging word problems. Moving forward, I would like to continue building on this progress while helping her apply Desmos strategies more consistently to improve efficiency and accuracy._x000a__x000a_Our current short-term goals for Kenley include reaching the advanced module for both sections, with an overall target of around a 1300 on the SAT. While she has been making steady progress, I recommend adding an additional 60 minutes of class time per week to help her reach this goal. With her most recent practice exam score at approximately 910, it would be especially beneficial to dedicate one hour each to Math and Reading &amp;amp; Writing per week. This approach will give us the time needed to strengthen core concepts, reinforce test-taking strategies, and build the consistency and confidence required to achieve a significant score increase._x000a__x000a_Please feel free to reach out with any questions or if you would like to adjust our plan. I would also be happy to schedule a time to speak by phone if that would be helpful. I look forward to continuing to support Kenley in her progress._x000a__x000a_Best regards, _x000a_Amy K._x000a_amy.kim@revolutionprep.com_x000a_+15624647839"/>
    <n v="3"/>
  </r>
  <r>
    <n v="11024606"/>
    <d v="2026-04-15T00:00:00"/>
    <x v="112"/>
    <s v="Team Cross"/>
    <n v="102490"/>
    <s v="Jose Rodriguez-Bosques"/>
    <s v="Hi Jose and Frahira,_x000a__x000a_I hope you are both doing well!_x000a__x000a_I wanted to provide a quick update on Joseâ€™s progress. He has been making steady progress across our recent sessions, especially with topics in geometry such as surface area, volume of pyramids and cones, spheres, and density. He is becoming more comfortable identifying the correct formulas and working through multi step problems._x000a__x000a_Jose has shown a positive attitude toward learning and does well when we review mistakes together. Moving forward, he would benefit from continuing to focus on accuracy in his calculations and taking time to carefully interpret each problem before solving._x000a__x000a_We will continue building on these skills and reinforcing the concepts we have covered to help strengthen his confidence and consistency._x000a__x000a_I also noticed that there are currently some unscheduled hours remaining, so please feel free to schedule those when you have a chance so we can continue supporting his progress._x000a__x000a_Please feel free to reach out if you have any questions or would like to connect further._x000a__x000a_I hope you are having a wonderful day!_x000a__x000a_Ore W._x000a_ore.williams@revolutionprep.com_x000a_+12404860132"/>
    <n v="2"/>
  </r>
  <r>
    <n v="11024609"/>
    <d v="2026-04-15T00:00:00"/>
    <x v="112"/>
    <s v="Team Cross"/>
    <n v="100060"/>
    <s v="Preston Spencer"/>
    <s v="Hi Preston and Brandon,_x000a__x000a_I hope you are both doing well!_x000a__x000a_I wanted to provide a quick update on Prestonâ€™s progress. He has been making strong progress in algebra, especially with exponential functions, logarithms, and now transitioning into quadratic functions. It has been great to see his confidence grow, particularly after his recent assessment on exponential equations._x000a__x000a_Preston is doing well understanding key concepts such as solving exponential equations, converting between exponential and logarithmic forms, and beginning to work through factoring and solving quadratic equations. He is engaging more with the material and asking thoughtful questions, which is a great sign of progress._x000a__x000a_Moving forward, Preston would benefit from continued practice with factoring quadratics and keeping track of the steps involved when solving multi step problems. This will help improve both his accuracy and consistency._x000a__x000a_I also noticed that there are currently some unscheduled hours remaining, so please feel free to schedule those when you have a chance so we can continue building on his progress._x000a__x000a_Please feel free to reach out if you have any questions or would like to connect further._x000a__x000a_I hope you are having a wonderful day!_x000a__x000a_Ore W._x000a_ore.williams@revolutionprep.com_x000a_+12404860132"/>
    <n v="2"/>
  </r>
  <r>
    <n v="11024610"/>
    <d v="2026-04-15T00:00:00"/>
    <x v="43"/>
    <s v="Team De Groot"/>
    <n v="100759"/>
    <s v="Liam Aguayo"/>
    <s v="Dear Yazmin, _x000a__x000a_I hope you are having a great spring. It's been great working with you and Liam over the past couple of months. I wanted to reach out with a quick overview of the program so far and where it's headed. _x000a__x000a_I have seen significant improvements in Liam's ability to write and solve algebraic expressions, determine synonyms and antonyms, and write and solve algebraic equations. He has shown consistent progress in his confidence levels in both math and English, as evidenced by his ability to correctly complete his homework and prepare for his upcoming classes in session. _x000a__x000a_Our current short-term goals for Liam include increasing his confidence in English and improving his vocabulary. The overall goal remains to improve his math and English grades to an A. Based on Liam's progress, I recommend we continue with 1 to 2 60-minute classes per week through the school year. We will continue to review the most current concepts from class to stay ahead of the curriculum. This plan will best set Liam up for success and give us the needed time to focus on improving his grammar skills. _x000a__x000a_If you'd like to continue working together on achieving these goals, you can easily use this link to add the hours to your account today: https://my.revolutionprep.com/s/XGOpmEKP9Y._x000a__x000a_Please let me know if you have any questions or if there are any adjustments you would like to make to our plan. I'm happy to schedule a time to talk by phone if that would be helpful. I look forward to supporting Liam in their continued academic journey. _x000a__x000a_Best regards, _x000a__x000a_Karleigh A._x000a_karleigh.arrington@revolutionprep.com_x000a_+15705786904"/>
    <n v="5"/>
  </r>
  <r>
    <n v="11024618"/>
    <d v="2026-04-15T00:00:00"/>
    <x v="43"/>
    <s v="Team De Groot"/>
    <n v="91176"/>
    <s v="Dakota Bennett"/>
    <s v="Dear Patrick,_x000a__x000a_I hope you are having a great spring. It's been great working with you and Dakota over the past couple of months. I wanted to touch base to share some of the progress we've made so far and share my thoughts on the plan moving forward._x000a__x000a_I have seen significant improvements in Dakota's ability to use the iCARE, MAPS, and TRAP strategies to approach SAT questions. She has improved in her ability to approach questions involving constants during our sessions. She is also improving her vocabulary and her ability to make cross-text connections. This consistent improvement has been evident in Dakota's confidence and her practice test scores._x000a__x000a_Our current short-term goal for Dakota is to improve her confidence in approaching different types of SAT questions. The overall goal remains achieving a 1300 on the SAT. Based on Dakota's progress, I recommend we continue with our 60-minute sessions per week until she takes her next SAT, so we can continue working on reading and math strategies. This plan will best set her up for success and give us the needed time to focus on continuing Dakota's review of advanced math and geometry concepts. _x000a__x000a_Please let me know if you have any questions or would like to make any adjustments to our plan. I'm happy to schedule a phone call if that would be helpful. I look forward to supporting Dakota in their continued academic journey._x000a__x000a_Best regards,_x000a__x000a_Karleigh A._x000a_karleigh.arrington@revolutionprep.com_x000a_+15705786904"/>
    <n v="4"/>
  </r>
  <r>
    <n v="11024639"/>
    <d v="2026-04-15T00:00:00"/>
    <x v="174"/>
    <s v="Team Plamondon"/>
    <n v="98895"/>
    <s v="Cooper Godwin"/>
    <s v="Dear Andrea,_x000a__x000a_Itâ€™s been great working with Cooper over the past few months! I just wanted to reach out and give you an overview of what we have done since the official exam and discuss our future plans. _x000a__x000a_Cooper had a very strong start on his official test, raising his score nearly 200 points from his initial diagnostic! Two sections, problem solving and standard English, did stick out as areas of struggle, so we have been working on refining those over our recent meetings. _x000a__x000a_Cooper took the official ACT last week and liked the formatting and speed of the test. Almost all of the SAT and ACT material overlap, so it would be a simple transition if we did focus on the ACT instead: however, I want to make sure we have the full picture before we make the switch. For this reason, Cooper will be taking a practice ACT for homework to gauge his initial standing, which we will compare with his official SAT and official ACT scores when they come available. _x000a__x000a_Please let me know your thoughts and if you have any questions regarding the plans! I am available to set up a call if there is anything you wish to discuss. _x000a__x000a_Best, _x000a_Tommaso M._x000a_tommaso.marsella@revolutionprep.com_x000a_+14016786248"/>
    <n v="1"/>
  </r>
  <r>
    <n v="11024662"/>
    <d v="2026-04-15T00:00:00"/>
    <x v="175"/>
    <s v="Team Cross"/>
    <n v="67584"/>
    <s v="Grace von Schack"/>
    <s v="Hi Kelly,_x000a__x000a_I wanted to share a quick update on Graceâ€™s progress in Calculus 2. She is currently in the final stretch of her course, with just a few weeks remaining, and she has done a great job staying consistent and engaged throughout our sessions._x000a__x000a_Weâ€™ve been covering a wide range of advanced topics, including sequences and series (both arithmetic and geometric), convergence tests, exponential decay models, and applications like repeated dosing. More recently, weâ€™ve also worked through partial derivatives, chain rule applications, linear approximation, and double integrals. Grace has shown strong perseverance when working through these more complex concepts, especially as the material has become increasingly cumulative._x000a__x000a_As we prepare for her final exam, our focus has been on reinforcing key problem-solving strategies, recognizing patterns across problem types, and building confidence with multi-step problems. Grace is asking thoughtful questions and is becoming more comfortable navigating challenging problems independently, which is a great sign as she heads into the end of the term._x000a__x000a_She currently has all of her tutoring hours booked out for the remainder of the course, and I believe she is on track to finish the year strong. I recommend that Grace maintain this pace as she wraps up the year, as her consistency has been a key factor in her progress._x000a__x000a_Iâ€™m more than happy to schedule some time to talk through this update in more detail or discuss any questions you may haveâ€”just let me know a day and time that works best for you._x000a__x000a_Best,_x000a_Hannah D._x000a_hannah.duliere@revolutionprep.com_x000a_+13044881255"/>
    <n v="2"/>
  </r>
  <r>
    <n v="11024687"/>
    <d v="2026-04-15T00:00:00"/>
    <x v="110"/>
    <s v="Team De Groot"/>
    <n v="80436"/>
    <s v="Ari Lozovsky"/>
    <s v="Hi Inez and Ari,_x000a__x000a_It has been great working with Ari the past few months! He has really worked hard to overcome procrastination and bring up his grades. Below is a summary of his recent progress._x000a__x000a_Back in early March, Ari was struggling at times to slow down, focus, and manage distractions. He always knew what to do but would be easily distracted and needed support to get back on track. He sometimes had difficulty prioritizing school work over game play and planning ahead to make sure he had enough screen time for tutoring sessions. Ari also needed structured scaffolding to get started on and organize assignments, make study plans, reflect on his progress, and engage in problem solving / adjusting when things didnâ€™t go as planned._x000a__x000a_Since then, Ari has done great job with checking his screen time ahead of sessions and making sure that he has enough. He has expanded his awareness of how he becomes distracted and recognizes that orienting to his goal of getting good grades can help him stay focused. Ari has also accepted the concept of initiating test preparations well in advance, which has resulted in studying for multiple days in a row when tests are approaching, making and following through with a study plan for a Spanish test before he knew an exact date that it would occur, feeling ease with taking a Science test, and achieving a 4/4 on a recent Geometry test. Ari is currently maintaining Aâ€™s in Geometry, Social Studies, and Spanish, and he is working on bring up the Bâ€™s in Coding, Science, and ELA._x000a__x000a_Ari still needs to practice slowing down and organizing himself before engaging in collaborative work, and he can benefit from continuing to explore communication and collaboration strategies that will support his group project work. Ari can continue to grow independence in organizing and prioritizing assignments, making detailed study plans, and taking notes or using writing as a study strategy. He also continues to benefit from scaffolding to reflect on his study habits and practice being aware of and managing distractions.  _x000a__x000a_Based on Ariâ€™s current needs and goals to achieve all Aâ€™s in his classes, I recommend that we continue with 1, 60-minute session, per week. During these sessions we will continue the structure of organizing / prioritizing assignments at the top of each session and outlining homework at the end. Weâ€™ll also create and practice study plans, monitor and manage distractibility, explore communication and collaboration strategies, and build skills for note-taking, self-reflection, and self-regulation._x000a__x000a_&amp;gt;&amp;gt;Note, Ari currently has only 2 sessions left on our schedule. I recommend that you add more hours asap so you can maintain your preferred schedule. _x000a__x000a_If youâ€™d like to schedule a zoom call to check in or discuss Ariâ€™s progress in more detail, here are some days when Iâ€™m available:_x000a__x000a_Saturday, 4/18, at 10:30am pst_x000a_Tuesday, 4/21, at 9:30am pst_x000a_Wednesday 4/22, at 10am pst_x000a__x000a_Please let me know if you have any questions!_x000a__x000a_best,_x000a_Sharon_x000a____x000a_sharon.vincuilla@revolutionprep.com_x000a_(323) 774 - 4547"/>
    <n v="4"/>
  </r>
  <r>
    <n v="11024689"/>
    <d v="2026-04-15T00:00:00"/>
    <x v="175"/>
    <s v="Team Cross"/>
    <n v="92243"/>
    <s v="Pippa Johnson"/>
    <s v="Hi Alex,_x000a__x000a_I wanted to share a quick update on Pippa as weâ€™ve recently restarted tutoring in preparation for the May and June SAT exams._x000a__x000a_Pippa is just getting back into the swing of things, and Iâ€™ve been really encouraged by her effort and attitude as she works to stay focused during what has been a very busy and somewhat chaotic end to the school year. In our recent sessions, weâ€™ve begun reviewing key SAT topics, including grammar and punctuation, as well as working through math practice to assess her current skill level and identify areas for growth. Sheâ€™s been engaged during our sessions and is showing solid foundational skills that we will continue to build on._x000a__x000a_At the moment, Pippa and I are meeting once a week on Sundays. Given how full her academic schedule is right now, we are intentionally holding off on assigning additional homework. Pippa has shared that she is feeling a bit overwhelmed with schoolwork, and I want to ensure that her academics remain the top priority during this time. Let me know if you have any questions regarding this decision and I would be happy to change track._x000a__x000a_As she begins to wrap up the school year, I will gradually start to incorporate more structured homework assignments to support her SAT preparation, especially as we move closer to the June exam. I do recommend that we maintain this current weekly pace through May, and then readdress her schedule after the May test date._x000a__x000a_Looking ahead, I strongly recommend that Pippa increase her tutoring frequency once her academic workload lightens and school wraps up. Ideally, transitioning to twice-weekly sessions and incorporating consistent weekly homework will allow her to build momentum and confidence without needing to dedicate a significant portion of her summer solely to test prep. I will reach out again after the May exam to. talk through a new action plan as well._x000a__x000a_Iâ€™m happy to schedule a time to talk through Pippaâ€™s progress in more detail or answer any questions you may have. Please let me know a day and time that works best for you, and I will do my best to accommodate._x000a__x000a_Best,_x000a_Hannah D._x000a_hannah.duliere@revolutionprep.com_x000a_+13044881255"/>
    <n v="3"/>
  </r>
  <r>
    <n v="11024693"/>
    <d v="2026-04-15T00:00:00"/>
    <x v="175"/>
    <s v="Team Cross"/>
    <n v="66506"/>
    <s v="Grace Mehall"/>
    <s v="Hi Kara,_x000a__x000a_I wanted to share a quick update on Grace M.â€™s progress in Organic Chemistry II. It has truly been a pleasure working with Grace this yearâ€”she consistently comes to sessions engaged, prepared, and ready to dive into challenging material._x000a__x000a_Throughout our recent sessions, we have been working through a wide range of Organic Chemistry II topics, including reaction mechanisms involving aldehydes, alcohols, and ketones, electrophilic aromatic substitution, activating and deactivating groups, carbocation stability, and aromaticity. Grace has demonstrated a strong understanding of these concepts and does an excellent job applying them to increasingly complex problems. She is particularly strong when working through reaction pathways and identifying reagents, and she continues to build confidence in her problem-solving approach._x000a__x000a_Grace is currently scheduled for sessions through the second week of May and is set in terms of tutoring hours for the remainder of the term. As we wrap up the year, she has maintained a consistent tutoring schedule, which has been very effective in reinforcing key concepts and supporting her success in the course. At this time, I do not have any major recommendations for adjustments, as her current routine is working well._x000a__x000a_Looking ahead, Grace will have the summer to plan and select her courses for next year. I would be more than happy to continue supporting her as she moves forward and help her continue to excel in her studies. I will check in on her schedule during our next session and see if there are any areas in which I can assist her. _x000a__x000a_Iâ€™m also happy to schedule a time to discuss Graceâ€™s progress in more detail or answer any questions you may haveâ€”please feel free to let me know a day and time that works best for you, and I will do my best to accommodate._x000a__x000a_Best,_x000a_Hannah D._x000a_hannah.duliere@revolutionprep.com_x000a_+13044881255"/>
    <n v="2"/>
  </r>
  <r>
    <n v="11024706"/>
    <d v="2026-04-15T00:00:00"/>
    <x v="30"/>
    <s v="Team Plamondon"/>
    <n v="95209"/>
    <s v="Ninaad Vidwans"/>
    <s v="Hi Sangeeta, _x000a__x000a_I wanted to loop our advisor in on our little discussion from last week and discuss a plan for the May &amp;amp; June SATs. _x000a__x000a_It was unfortunate to hear that the March test did not go as well as we would have hoped for Ninaad, as he scored quite a bit below his previous high scores with a 1400. We know that he can score around the 1500 range (with practice test scores of 1500 and 1480), but is a whole lot of pressure on students with a test like this, and there is quite a bit of variation from test to test. This is why we have always planned on taking 2-3 official exams. _x000a__x000a_I love your suggestion of writing down procedures to cram on and memorize the night before the test. This works very well, in general, to prepare for tests. I've had Ninaad take notes on each mistake or question that he was unable to answer on the first try on the practice tests, so he should have a great set of notes to review. He could really improve this process by writing procedures for any of the trickier questions that he didn't miss. There is so much math material that the test covers, it will help his memory to go through the process of writing these out. _x000a__x000a_However, with a test like the SAT in its current state (which is quite a bit trickier than when you or I took this test in high school), he will not be able to memorize procedures for some of the questions. The SAT used to be quite a bit more procedural, with a consistent set of questions that are basically pulled from math class. However, since they decreased the number of questions and provided a very powerful graphing calculator, there has been a marked shift towards a more problem solving style of questions. Where they want students to be able to apply math tricks to new types of questions. These are very tricky to prepare for, but the 3-5 or so of these questions on the test can make a big difference when Ninaad is aiming for around a 1500 in the end. _x000a__x000a_To work on these question types, it requires regular practice with very tricky problems of a wide variety. Usually this can be quite the process to navigate on his own. In my experience some Socratic methods are necessary to help the students along when they are stuck on a problem, without just giving them the solution. The process of discovering the answer, with the help of some slightly leading questions, and then writing down detailed notes about it can really help cement the problem solving approaches in their head. The same thing works quite well with the trickier reading and grammar questions. _x000a__x000a_Since he mentioned the math section gave him the most trouble during the test, our efforts need to be focused a bit more towards that section. In order to work on this I recommend that we have 1 weekly meeting for an hour. This time will allow us to practice problem solving strategies on really tricky questions, then with a good amount of homework and regular practice tests, he should really be able to improve his consistency and timing for the May and June tests. _x000a__x000a_There are 7 weeks between now and the June test, If you'd like to continue working together on achieving these goals, you can easily use this link to add the hours to your account today: https://my.revolutionprep.com/s/VFjQ7puHzK_x000a__x000a_Scheduling wise, my schedule is quite full for the next couple of weeks. As of right now I don't have any Sunday openings next week (on April 19th), but I do have an opening that might work on Tuesday April the 21st at 7:30pm. Then for the week of May 24th, I have a bunch of openings, I'm just taking that Sunday off for a memorial day family reunion. _x000a__x000a_Please let me know if you want to further discuss any of this plan. Our advisor Diane is also CC'd on the email if you have any questions about hours or schedule. _x000a__x000a_Best, _x000a_Christian C._x000a_christian.collins@revolutionprep.com_x000a_+13035190358"/>
    <n v="5"/>
  </r>
  <r>
    <n v="11024753"/>
    <d v="2026-04-15T00:00:00"/>
    <x v="65"/>
    <s v="Team St. Marie"/>
    <n v="96708"/>
    <s v="Aathira Manoj"/>
    <s v="Dear Manoj,_x000a__x000a_I hope you are having a great spring. Itâ€™s been great working with you and Aathira over the past couple of months. I wanted to reach out with a quick overview of the program so far and where itâ€™s headed._x000a__x000a_I have seen significant improvements in Aathira's mastery of logarithms and exponentials. Examples include solving exponential growth and decay word problems, solving logarithmic equations using the log properties. We also have looked at problems dealing with radians/degrees. They have shown consistent progress in accomplishing our objectives set in each session, as evident in their confidence in solving problems and homework completion._x000a__x000a_Since Aathira is achieving their goals, I recommend we continue with our one 60 minute class per week through the school year. We will continue to review the most current concepts from class to stay ahead of the fast pace of the course._x000a__x000a_Our current short-term goals for Aathira include focusing on review for upcoming tests nearing the end of the spring semester. The overall goal remains of bumping her course grade from a B (recorded at the beginning of tutoring) to an A. Based on Aathira's progress, I recommend keeping the current velocity. This plan will best set them up for success and give us the needed time to focus on reviewing and practicing the present material._x000a__x000a_If you'd like to continue working together on achieving these goals, you can redeem more credits through your Bright Horizon's portal. After you redeem your credits, you will receive an email from Revolution Prep to add the hours to your account._x000a__x000a_Warm Regards,_x000a__x000a_Autumn R._x000a_autumn.reed@revolutionprep.com_x000a_+19548218103"/>
    <n v="5"/>
  </r>
  <r>
    <n v="11024762"/>
    <d v="2026-04-15T00:00:00"/>
    <x v="122"/>
    <s v="Team Plamondon"/>
    <n v="98703"/>
    <s v="Emma Diaz"/>
    <s v="Dear Sonny,_x000a__x000a_I hope you are having a great spring season. Itâ€™s been wonderful working with you and Emma over the past couple of months. I wanted to touch base to share some of the progress weâ€™ve made so far and outline my thoughts on the plan moving forward._x000a__x000a_I have seen excellent improvements in Emmaâ€™s grammar and literary analysis skills. She has been working on text structures, noun types (including plural and possessive forms), and adjectives, as well as distinguishing denotation vs. connotation. She has also made great progress with literary concepts such as character, setting, theme, point of view, and recognizing devices like foreshadowing, flashback, and complex figurative language (similes, metaphors, personification, allegories, paradoxes, oxymorons, etc.). This growth is evident in her accuracy and ability to explain her thinking clearly._x000a__x000a_Our short-term goals are to strengthen her ability to analyze passages and support answers with textual evidence while continuing to apply grammar skills in her writing. The overall goal is to help Emma become a confident, independent reader and writer who can clearly express ideas and analyze texts effectively._x000a_Based on her progress, I recommend maintaining our current schedule of twice-weekly, 1-hour sessions to continue building momentum._x000a__x000a_Please let me know if you have any questions or if there are any adjustments you would like to make to our plan. Iâ€™m happy to schedule a time to talk by phone if that would be helpful. I look forward to supporting Emma in her continued academic journey._x000a__x000a_Best regards,_x000a__x000a_Chazlee M._x000a_chazlee.myers@revolutionprep.com"/>
    <n v="3"/>
  </r>
  <r>
    <n v="11024764"/>
    <d v="2026-04-15T00:00:00"/>
    <x v="122"/>
    <s v="Team Plamondon"/>
    <n v="95389"/>
    <s v="Sidney Whaley"/>
    <s v="Dear Aaron and Yolany,_x000a__x000a_I hope you are having a great spring season. Itâ€™s been wonderful working with you and Sidney over the past couple of months. I wanted to touch base to share some of the progress weâ€™ve made so far and outline my thoughts on the plan moving forward._x000a__x000a_I have seen significant improvements in Sidneyâ€™s reading and word-building skills. We have been working on creating rhyming pairs, strengthening nonfiction reading comprehension, and spelling more complex multisyllabic words. She has also shown consistent progress in synthesizing the main idea from informational texts, identifying key details, and using prefixes and suffixes to build and understand new words. This consistent improvement has been evident in her increased confidence when reading longer passages, her ability to explain what she has read, and her growing independence when tackling unfamiliar words._x000a__x000a_Our current short-term goals for Sidney include strengthening her reading fluency and expression, improving her ability to summarize texts in her own words, and continuing to expand her vocabulary through word analysis strategies. The overall goal remains helping Sidney become a confident and independent reader and writer who can understand and explain what she reads, while continuing to build strong foundational literacy skills that will support her long-term academic success._x000a__x000a_Based on Sidneyâ€™s progress, I recommend maintaining our current velocity of once-weekly, 1-hour sessions to support steady growth and continued development._x000a__x000a_Please let me know if you have any questions or if there are any adjustments you would like to make to our plan. Iâ€™m happy to schedule a time to talk by phone if that would be helpful. I look forward to supporting Sidney in her continued academic journey._x000a__x000a_Best regards,_x000a__x000a_Chazlee M._x000a_chazlee.myers@revolutionprep.com"/>
    <n v="3"/>
  </r>
  <r>
    <n v="11024770"/>
    <d v="2026-04-15T00:00:00"/>
    <x v="106"/>
    <s v="Team Cross"/>
    <n v="101775"/>
    <s v="Santiago Moreno"/>
    <s v="Dear Florencia,_x000a__x000a_I hope you are having a great spring. Itâ€™s been great working with you and Sanitago over the past couple of months. I wanted to reach out with a quick overview of the program so far and where itâ€™s headed._x000a__x000a_I have seen significant improvements in Santiago's mastery of SAT strategies, such as iCARE and MAPS, for both the Reading/Writing and Math sections. He has shown consistent progress in completing his homework successfully and coming to sessions prepared and ready to learn. I saw big improvements in the math portion of his most recent practice test, especially with his use of Desmos, word problems, and &quot;constants&quot; questions. _x000a__x000a_Since Santiago is achieving his goals, I recommend we continue meeting twice a week, leading up to the May exam. Moving forward, I would like to focus more on Grammar rules, such as misplaced modifiers and punctuation, as well as more math concepts like exponents and functions. _x000a__x000a_Our goal for Santiago is a score of 1200 on the May exam. I believe this is achievable based on his recent score of 1100 and consistent effort in our sessions. To better prepare him for test-taking conditions, I will be assigning more practice tests to Santiago, likely once a week, moving forward. This will help set Santiago up for success and inform us on specific content areas to focus on._x000a__x000a_Please let me know if you have any questions or if there are any adjustments you would like to make to our plan. Iâ€™m happy to schedule a time to talk by phone if that would be helpful. I look forward to supporting Santiago in their continued academic journey._x000a__x000a__x000a_Best regards,_x000a__x000a_Ava R._x000a_ava.robledo@revolutionprep.com_x000a_+12132808485"/>
    <n v="3"/>
  </r>
  <r>
    <n v="11024777"/>
    <d v="2026-04-15T00:00:00"/>
    <x v="110"/>
    <s v="Team De Groot"/>
    <n v="80435"/>
    <s v="Daveed Lozovsky"/>
    <s v="Hi Inez and Daveed,_x000a__x000a_It has been great working with Daveed the past few months! It has been really fun to see how skilled  he has become with creating presentations and adding animations! Here is a summary of his recent progress:_x000a__x000a_Back in the winter, Daveed was struggling with taking ownership of his work, allowing himself to take breaks when necessary, showing his work on math problems, self-regulating around mistakes, and remembering to complete his homework assignments. He benefitted from scaffolding for slowing down and double-checking work, reflecting on habits and performance, planning for and initiating studying outside of classes, and persisting through challenges._x000a__x000a_Since then, Daveed has studied every day for 7 days to prepare for a Science test, and he achieved a score of 3.5 out of 4! He used a visual reminder by writing a note on his white board to help himself remember, and he focused on getting a good grade to maintain motivation. While working on assignments, Daveed has demonstrated improvements with explaining his answers, double checking answers before submitting, and using strategies like skipping harder questions to get easier tasks finished first. _x000a__x000a_Daveed still struggles with getting overwhelmed when an assignment has a lot of steps, if he doesnâ€™t feel confident about how to do something, or if he has made a mistake and needs to understand why. He completes homework assignments for school - especially when they will be graded - but he has not completed any homework assignments that I assigned, especially when the result is that he will build skills (rather than earn a grade). Daveed wants to be a good student and has many strengths â€“ such as creativity, visual design skills, and strong empathy and social skills â€“ but he does not know how to apply these to his school work. Daveed continues to have a block with finding interest in adding to his strengths, expanding his skills with grammar, reading, or math, or in spending time studying when there is not an imminent test._x000a__x000a_Based on Daveedâ€™s improvements, areas of need, and his goals to get better grades, I recommend that he continue with 1, 60-minute session, per week. _x000a__x000a_I am also curious about your perspective on how the family system reset has gone and whether you have any ideas for strategies that we can employ to further support Daveed in finding joy in his learning._x000a__x000a_Iâ€™d like to schedule a zoom call to check in or discuss Daveedâ€™s progress in more detail. Here are some days when Iâ€™m available â€“ let me know if any of these will work for you:_x000a__x000a_Saturday, 4/18, at 10:30am pst_x000a_Tuesday, 4/21, at 9:30am pst_x000a_Wednesday 4/22, at 10am pst_x000a__x000a_Please let me know if you have any questions._x000a__x000a_best,_x000a_Sharon_x000a____x000a_sharon.vincuilla@revolutionprep.com_x000a_(323) 774 - 4547"/>
    <n v="3"/>
  </r>
  <r>
    <n v="11024811"/>
    <d v="2026-04-15T00:00:00"/>
    <x v="120"/>
    <s v="Team Haase-Alvey"/>
    <n v="57902"/>
    <s v="Erin Kowalski"/>
    <s v="Greetings Julie!_x000a__x000a_I hope you've been having a lovely spring so far! I wanted to check in about Erin's progress in Latin this semester and share some thoughts about next semester. _x000a__x000a_Erin has been doing a great job strengthening her understanding of core grammatical concepts, including noun forms across all five declensions, prepositional phrases, and more advanced constructions such as ablative absolutes and indirect statements. More recently, she has continued building her skills with subjunctive verb forms across multiple tenses, translating purpose and result clauses, and working with participles and infinitives in a variety of contexts. It has been great to see her becoming more confident and flexible as she works through increasingly complex material._x000a__x000a_Looking ahead to the fall semester, I would be happy to provide support with Erinâ€™s college-level English or writing courses, if that would be helpful. Having a consistent weekly session can be a useful way to stay on top of reading and writing assignments and build confidence with college-level expectations._x000a__x000a_If you would like to discuss potential support for the fall or have any questions, Iâ€™m always happy to connect by phone._x000a__x000a_Best!_x000a_Ana H._x000a_ana.heiser@revolutionprep.com_x000a_+14695703730"/>
    <n v="3"/>
  </r>
  <r>
    <n v="11024823"/>
    <d v="2026-04-15T00:00:00"/>
    <x v="175"/>
    <s v="Team Cross"/>
    <n v="97558"/>
    <s v="Gemma Gilmartin"/>
    <s v="Hi Bob,_x000a__x000a_I wanted to share a detailed update on Gemmaâ€™s SAT preparation and progress._x000a__x000a_Gemma and I have been meeting once a week for 90 minutes, and she has been doing an outstanding job staying committed despite managing a very busy and, at times, chaotic academic schedule. Her dedication has truly stood out, especially given the demands she has been balancing alongside her SAT prep._x000a__x000a_Most notably, Gemma recently received her March SAT score and did exceptionally well, earning a 1330. This is a strong result, particularly considering she had major exams the week prior. Itâ€™s a great reflection of both her ability and the work she has been putting in, and she is well-positioned to continue improving as we prepare for the May test._x000a__x000a_In our sessions, Gemma has shown strong reasoning skills, particularly in the language section, and continues to improve her ability to eliminate incorrect answer choices and recognize patterns._x000a__x000a_Weâ€™ve been focusing on high-impact areas:_x000a__x000a_Math: Algebra (complex linear equations), problem solving &amp;amp; data analysis (percentages), and advanced math (quadratics)_x000a__x000a_Reading &amp;amp; Writing: Craft and structure questions, main idea identification, and standard conventions (punctuation and grammar rules)_x000a__x000a_We have also begun working on timing strategies, helping Gemma become more efficient and confident under time constraints._x000a__x000a_As part of her strategy moving forward, Iâ€™ve recommended that Gemma begin incorporating timed practice into her independent work by completing individual â€œhardâ€ modules. This will help her build efficiency, improve pacing, and identify any remaining gaps before test day._x000a__x000a_Gemma is currently scheduled for weekly 90-minute sessions through May, and I recommend maintaining this schedule, as it appears to be a good balance alongside her current academic workload. She has approximately 12 hours remaining on her account, which should carry her through this testing window._x000a__x000a_After the May exam, I recommend that we reconnect to evaluate next steps. One option would be to continue preparing for the June SAT by increasing her tutoring frequencyâ€”either maintaining 90-minute sessions or shifting to two 60-minute sessions per weekâ€”to build momentum and push for further score gains. Alternatively, if Gemma prefers a more balanced approach, we could extend preparation into the summer and target the August exam instead._x000a__x000a_For now, I recommend maintaining this weekly pace through May and then reassessing her plan based on her goals and availability. I have summarized  Gemma's current action plans listed below_x000a__x000a_Current Plan (Through May SAT):_x000a_Continue meeting once per week for 90 minutes (currently scheduled through May)_x000a_Maintain this pace, as it is working well alongside her academic workload_x000a_Begin incorporating timed â€œhardâ€ modules as independent practice to:_x000a_Improve pacing_x000a_Reinforce test-taking strategies_x000a_Identify any remaining gaps_x000a__x000a_Post-May Action Plan:_x000a_Reassess after the May SAT to determine next steps_x000a_Recommended options:_x000a_Prepare for the June SAT by increasing session frequency (either 90-minute sessions or two 60-minute sessions per week) and adding consistent weekly homework_x000a_OR take a more gradual approach and prepare over the summer for the August SAT_x000a__x000a_Additional Notes:_x000a_Gemma has approximately 12 hours remaining on her account_x000a_I recommend maintaining the current weekly schedule until May, then adjusting based on her goals and availability_x000a__x000a_I would be more than happy to walk through a more detailed action plan or discuss any questions you may have. Please let me know a time that works best for you, and I will do my best to accommodate._x000a__x000a_Best,_x000a_Hannah D._x000a_hannah.duliere@revolutionprep.com_x000a_+13044881255"/>
    <n v="5"/>
  </r>
  <r>
    <n v="11024850"/>
    <d v="2026-04-15T00:00:00"/>
    <x v="175"/>
    <s v="Team Cross"/>
    <n v="97689"/>
    <s v="Emily Huynh"/>
    <s v="Hi Minh,_x000a_I wanted to share an update on Emilyâ€™s progress in AP Biology. Emily has been doing a fantastic job this termâ€”she consistently shows up prepared, engaged, and ready to dive into the material. Itâ€™s been great to see not only her consistency, but also her genuine effort to understand the concepts at a deeper level rather than just memorizing content._x000a__x000a_We have been meeting once to twice a week for 60 minutes, and this routine has been working very well for her. Emily has remained focused and motivated, and her strong performance reflects the effort she is putting in both during and outside of our sessions._x000a__x000a_Recent Highlights:_x000a_Emily has been doing a fantastic job showing up prepared and ready to engage in each session_x000a_She is not just reviewing material, but actively working to understand underlying concepts, which is critical for AP success_x000a__x000a_Recent topics weâ€™ve covered include:_x000a_Evolution and natural selection_x000a_Speciation (allopatric vs. sympatric, reproductive barriers)_x000a_Hardy-Weinberg equilibrium and gene flow_x000a_Phylogenetic trees and cladograms_x000a_FRQ practice and application-based problem solving_x000a_Emily has demonstrated strong performance across both multiple choice and FRQ-style questions_x000a_She recently earned a 93% on a test, which reflects her growing mastery of the material_x000a_She remains highly engaged, asks thoughtful questions, and works through challenging problems with persistence_x000a__x000a_Current Plan (Leading into AP Exam):_x000a_Continue meeting 1â€“2 times per week for 60 minutes_x000a_Maintain this pace, as it is effectively supporting her progress_x000a_Continue balancing: Content review, AP-style multiple choice practice, and FRQ strategy and application._x000a__x000a_Recommended Next Steps:_x000a_I recommend that Emily complete a full-length AP Biology practice exam through her account to:_x000a_Simulate test-day conditions_x000a_Gauge her projected score_x000a_Identify any final areas for improvement_x000a_Given her current performance, she is in a very strong position, and this will help her maximize her score_x000a__x000a_Additional Notes:_x000a_Emily is a high-performing student who is approaching this course with strong consistency and focus_x000a_She also has solid SAT support in place, which is great as she balances multiple academic priorities_x000a_Emily is doing an excellent job, and I recommend maintaining this current pace as we approach the AP exam._x000a__x000a_Iâ€™d be happy to discuss her progress in more detail or answer any questionsâ€”please let me know a time that works best for you, and I will do my best to accommodate._x000a__x000a_Best,_x000a_Hannah D._x000a_hannah.duliere@revolutionprep.com_x000a_+13044881255"/>
    <n v="4"/>
  </r>
  <r>
    <n v="11024877"/>
    <d v="2026-04-15T00:00:00"/>
    <x v="77"/>
    <s v="Team Haase-Alvey"/>
    <n v="101928"/>
    <s v="Mattias Croteau"/>
    <s v="Dear Chris and Lena,_x000a__x000a_I hope you are having a great spring. Itâ€™s been great working with you and Mattias over the past couple of weeks. I wanted to reach out with a quick overview of the program so far and where itâ€™s headed._x000a__x000a_I have seen significant improvements in Mattias's confidence with triangles, specifically the rule of 180, SOH-CAH-TOA, the Triangle Inequality, special right triangles, and the Pythagorean Theorem, and drawing and labelling of diagrams for geometry problems. He has shown consistent progress in preparing for the SAT, as evident in his practice test scores, with a 10 point increase from his PSAT scores and a Reading and Writing score of 700._x000a__x000a_Based on Mattias's goals, I recommend we continue with our two 60-minute classes per week until the AP tests start and then increase to three60-minute classes per week until the SAT on June 6. We will continue to review geometry concepts, specifically circle properties, area and perimeter problem, and comparing volumes questions, and begin reviewing constants questions, strategies to check work, statistical measures of central tendency, and semicolon rules._x000a__x000a_Please let me know if you have any questions or if there are any adjustments you would like to make to our plan. Iâ€™m happy to schedule a time to talk by phone if that would be helpful. I look forward to supporting Mattias in his continued academic journey._x000a__x000a_For homework this week, Mattias will need to go through his practice test and review the Math Module 1 questions he missed. The goal is for him to determine how to get the correct answer and what his mistake was. If there are any problems he can't figure out, he can bring them to our next session so we can go over them together. Instructions for accessing these questions in the dashboard are linked here: https://docs.google.com/document/d/1C-c83iJAfJ9B5sADBjncasIOx_n_HSx_OgFRW4jW0WI/edit?usp=sharing._x000a__x000a_During our session, I also shared with Mattias an additional score report that I have access to for his recent practice test. He can access it via this link: https://drive.google.com/file/d/1NbPj7gf1ZJqYO-1WqduKrPlYOtZJ8jWk/view?usp=sharing._x000a__x000a_Again, let me know if there are any questions about our plan moving forward. I hope you enjoy the rest of your week!_x000a__x000a_Best regards,_x000a_Cheyanne J._x000a_cheyanne.jones@revolutionprep.com_x000a_+17193935674"/>
    <n v="4"/>
  </r>
  <r>
    <n v="11024924"/>
    <d v="2026-04-15T00:00:00"/>
    <x v="126"/>
    <s v="Team Cross"/>
    <n v="76528"/>
    <s v="Michael Lee"/>
    <s v="Hi David,_x000a__x000a_It was very nice speaking with you today. I am reaching out with a formal progress update for Michael. As a reminder, I try to send these roughly every six weeks to help keep families informed._x000a__x000a_Michael took another SSAT practice test this past weekend. I will include a link to the full data below, but I'll to summarize the key takeaways here._x000a__x000a_Over the past few weeks, we have been prioritizing reading comprehension skills, specifically main ideas and details, along with targeted math content to close gaps in both areas. This shift came from his previous practice test, which showed that without stronger content knowledge, his score would not meaningfully improve. Before that, we had been focusing on math content while working on timing strategies in reading, since he already had a baseline level of reading skill that was not being reflected in his score due to strategy gaps._x000a__x000a_This most recent test shows that we are now at a new stage. Both sections are ready to shift more heavily toward test strategy. After reviewing the exam together this week, it became very clear that Michaelâ€™s content knowledge has improved significantly in both reading and math._x000a__x000a_In reading, he is now able to understand and answer questions tied to more difficult passages that he previously struggled to make sense of. In math, he is capable of solving the majority of the problems, including ones that were previously out of reach for him. These are major wins and represent an important turning point, as they make future score gains much more attainable._x000a__x000a_The primary issue we are now seeing is timing. While he was able to work through math problems successfully in session, even under timed conditions, he seemed to panic during the actual practice test. That pressure impacted his performance._x000a__x000a_I also noticed an interesting pattern in reading during our sessions this week that I will continue to monitor. When I told him he was not being timed, he worked more quickly and performed better overall. When he believed he was being timed, his pace slowed and his performance declined. This suggests that test pressure and confidence under time constraints are now bigger barriers than content._x000a__x000a_Moving forward, our focus will be on building his confidence under timed conditions and increasing his endurance over longer testing periods. These are skills that take time to develop, but given the strong improvements in his underlying understanding, I am very optimistic about his trajectory. We'll begin this shift next week, and you'll see his homework start to shift accordingly. _x000a__x000a_As for now, my only recommendation is to continue with the current tutoring pace of 1 hour per week as this seems to be working well for him. Please let me know if you have any questions or would like to discuss anything further._x000a__x000a_Link to Data: https://docs.google.com/spreadsheets/d/1k-Ay1auNr9RFwhIOaFhCMxceFhr9hA_PuNRjCb5PjxE/edit?usp=sharing _x000a__x000a_Kindly,_x000a_Kiersten G._x000a_kiersten.guetlein@revolutionprep.com_x000a_+15413576952"/>
    <n v="3"/>
  </r>
  <r>
    <n v="11024950"/>
    <d v="2026-04-15T00:00:00"/>
    <x v="18"/>
    <s v="Team Plamondon"/>
    <n v="86266"/>
    <s v="Riley Friedman"/>
    <s v="Dear Riley and Michele,_x000a__x000a_I hope you are having a great week. Itâ€™s been great working with you both over the past three weeks. I wanted to touch base to share some of the progress weâ€™ve made so far and share my thoughts on the plan moving forward._x000a__x000a_I have seen significant improvements in Rileyâ€™s understanding of momentum, rotational dynamics, and rotational kinematics. This consistent improvement has been evident in her in-session work, particularly in her problem-solving approach and her ability to break down complex questions into manageable steps._x000a__x000a_Our current goals for Riley include continuing to strengthen her problem-solving skills and deepening her understanding of core AP Physics 1 concepts. The overall goal remains supporting her success in her AP Physics 1 course._x000a__x000a_Based on Rileyâ€™s progress, I recommend maintaining sessions twice a week as needed to continue supporting her classwork and reinforce these concepts. Riley currently has 4 hours remaining in her account, and we are scheduled through April 29, 2026. I highly recommend scheduling any remaining sessions in advance, as availability can become limited and I want to ensure we maintain consistency._x000a__x000a_Please let me know if you have any questions or if there are any adjustments you would like to make to our plan. Iâ€™m happy to schedule a time to talk by phone if that would be helpful. I look forward to supporting Riley in her continued academic journey._x000a__x000a_Thank you and stay safe,_x000a_Myles O._x000a_myles.oldroyd@revolutionprep.com_x000a_+15304434701"/>
    <n v="4"/>
  </r>
  <r>
    <n v="11025032"/>
    <d v="2026-04-15T00:00:00"/>
    <x v="107"/>
    <s v="Team Haase-Alvey"/>
    <n v="97285"/>
    <s v="Krishaana Rajagopalan"/>
    <s v="Hi Krishaana and Megha,_x000a__x000a_I hope you are having a great week! Itâ€™s been wonderful working with Krishaana recently. I wanted to touch base to share some of the progress weâ€™ve made and summarize the plan moving forward._x000a__x000a_Krishaana is looking to see if the ACT would be a useful test for her to take in her college admissions preparations. We discussed the test and I suggested that taking a practice test and investigating the colleges she wants to apply to, and if they look for the ACT, are the best next steps._x000a__x000a_Based on her progress, I recommend we continue meeting once a week for 90 minutes a session to focus on test prep. We will work on improving her SAT timing and certitude, or pivot to familiarizing her with ACT-specific lessons and strategies in her areas of opportunity._x000a__x000a_Please let me know if you have any questions or if there are any adjustments you would like to make to our plan. I look forward to supporting Krishaana in her continued academic journey._x000a__x000a_Shaun L._x000a_shaun.leonard@revolutionprep.com_x000a_+17023665570"/>
    <n v="3"/>
  </r>
  <r>
    <n v="11025033"/>
    <d v="2026-04-15T00:00:00"/>
    <x v="155"/>
    <s v="Team Haase-Alvey"/>
    <n v="82062"/>
    <s v="Natalia Santos"/>
    <s v="Hi Toni,_x000a__x000a_I wanted to make sure that I sent over a quick recap of our conversation this morning. Being proactive is going to continue to benefit her in the long run!_x000a__x000a_Over our recent sessions, Iâ€™ve seen encouraging growth in Nataliaâ€™s engagement with early reading skills, particularly in phonemic awareness, phonics, and understanding basic parts of speech. Natalia is able to recognize and read many individual sight words and is becoming more aware of letter sounds and how they connect to spoken language. We have been working on matching sounds to letters, building word awareness, and strengthening her ability to distinguish and manipulate sounds within words. _x000a__x000a_While she is currently reading below grade level and still working toward reading phrases and full sentences fluidly, she continues to make consistent effort and shows a willingness to try even when the work feels challenging._x000a__x000a_Natalia has shown progress toward our primary session goals of strengthening phonemic awareness and decoding skills. This has been evident through her improved accuracy with phonics worksheets, growing familiarity with letterâ€‘sound patterns, and increased participation during guided reading activities. As expected at this stage, she may still mix letters or struggle to blend words together smoothly, but these are developmentally appropriate challenges and skills that improve steadily with structured practice._x000a__x000a_Based on Nataliaâ€™s needs and current progress, I recommend continuing with our cadence of sessions throughout the school year and the summer time (2x a week), with adjustments as needed. Our work will remain centered on phonemic awareness, phonics patterns, decoding, and gradually transitioning from singleâ€‘word reading into phrases and short sentences. This ongoing structure will give Natalia the repetition and support she needs to build confidence while strengthening foundational reading skills._x000a__x000a_Our current shortâ€‘term goals for Natalia include improving sound blending, increasing accuracy when decoding unfamiliar words, and beginning to read short phrases smoothly rather than wordâ€‘byâ€‘word. The overall goal remains helping Natalia become a more confident and independent reader by strengthening foundational skills._x000a__x000a_At home, the most helpful supports will be short, lowâ€‘pressure reading activities focused on sound and word awareness rather than speed. Reading together daily for about 15 minutes, practicing blending sounds aloud, and encouraging Natalia to read familiar sight words in phrases or simple sentences can make a big difference. Pointing to words as you read, rereading familiar texts, watching Youtube videos, and playing soundâ€‘based games (such as identifying the first or last sound in a word) will also reinforce what we are working on in sessions. Iâ€™m happy to share specific resources or activities you can use at home as well._x000a__x000a_Please let me know if you have any questions or would like additional guidance or materials to support Natalia outside of sessions. Iâ€™m always happy to connect by phone or email and truly appreciate your partnership as we continue supporting her reading development._x000a__x000a_Diamond A._x000a_diamond.anderson@revolutionprep.com_x000a_+17037985175"/>
    <n v="3"/>
  </r>
  <r>
    <n v="11025106"/>
    <d v="2026-04-15T00:00:00"/>
    <x v="10"/>
    <s v="Team De Groot"/>
    <n v="102220"/>
    <s v="Davyd Shcherbak"/>
    <s v="Hi Natalia,_x000a__x000a_I hope you are having a great week! It has been great working with Davyd over the past month, and I wanted to share an update on his progress and my recommendations moving forward._x000a__x000a_I have seen significant improvement in Davydâ€™s algebra skills. He is showing steady growth in his understanding of logarithms, exponents, and geometric concepts, and he is becoming more consistent in applying these skills across different problem types._x000a__x000a_Our overall goal for Davyd is to achieve an A+ in Algebra II. Based on the progress he has made so far, I am confident he is on a strong path toward reaching that goal._x000a__x000a_Looking ahead, I would recommend moving forward with one 60-minute session per week in order to maintain his momentum and continue building depth and accuracy in algebra._x000a__x000a_If you would like to continue working together toward these goals, you can easily add 10 hours to your account using this link: https://my.revolutionprep.com/s/qlBMedijXS _x000a__x000a_Please let me know if you have any questions or if there are any adjustments you would like to make to our plan. Iâ€™m happy to schedule a time to talk through Zoom if that would be helpful. I hope I can continue to support Davyd in his academic journey!_x000a__x000a_Best regards,_x000a_Rebekah Nachian_x000a_rebekah.nachian@revolutionprep.com"/>
    <n v="4"/>
  </r>
  <r>
    <n v="11025131"/>
    <d v="2026-04-15T00:00:00"/>
    <x v="94"/>
    <s v="Team Plamondon"/>
    <n v="72081"/>
    <s v="Ida Lim"/>
    <s v="Hi Ida and Hatice,_x000a__x000a_I hope you're both doing well :) I wanted to provide a progress update and outline our tutoring plan as we move into the end of the school year. Ida currently has 20 hours remaining, all of which are scheduled, and our current once-per-week meeting velocity is working well. Now that French instruction has resumed in class, we are in a strong position to continue building momentum with consistent weekly sessions. If needed, we can increase meeting frequency as we get closer to the AP French exam._x000a__x000a_Our primary focus moving forward will be targeted AP French preparation, with emphasis on the areas that will most directly impact Idaâ€™s exam performance: grammar accuracy, listening comprehension, and reading comprehension._x000a__x000a_Ida has demonstrated strong listening comprehension skills and is already performing well with AP-style multiple-choice listening tasks. Her primary area for growth is grammatical accuracy in written and spoken responses, particularly verb conjugation and written precision._x000a__x000a_As we continue through the semester, our tutoring plan will focus on:_x000a_Grammar Mastery_x000a_    - Reinforcing major verb tenses and moods, including passÃ© composÃ©, imparfait, subjunctive, and tense selection_x000a_    - Improving agreement rules, pronoun placement, and sentence structure_x000a_    - Building automaticity with conjugation and grammatical accuracy in free response writing_x000a__x000a_Listening Comprehension_x000a_    - Continuing AP-style listening practice with authentic and exam-level audio_x000a_    - Developing strategies for identifying key information, cognates, and context clues_x000a_    - Improving comfort with native-speed speech and single-listen tasks_x000a__x000a_Reading Comprehension_x000a_    - Practicing AP-style reading passages with emphasis on inference, tone, and main idea_x000a_    - Building vocabulary through repeated exposure to thematic readings_x000a_    - Strengthening annotation and elimination strategies for multiple-choice passages_x000a__x000a_Free Response Preparation_x000a_    - Applying grammar and vocabulary work to AP email writing and speaking tasks_x000a_    - Practicing structured written and spoken responses under timed conditions_x000a_    - Refining accuracy, sophistication, and clarity in production_x000a__x000a_At this stage, I believe our current once-weekly schedule is appropriate and sustainable. As we get closer to the AP exam, we can increase meeting frequency if needed to provide additional review, timed practice, or targeted remediation._x000a__x000a_Ida is making strong progress, and I am confident that with continued consistency she will be well prepared for the AP French exam._x000a__x000a_Please let me know if you would like to discuss increasing session frequency later in the semester or if there are any additional goals you would like incorporated into our plan._x000a__x000a__x000a_Thanks!_x000a_Cara_x000a__x000a_Cara R._x000a_cara.mclaughlin@revolutionprep.com_x000a_+16056596774"/>
    <n v="3"/>
  </r>
  <r>
    <n v="11025152"/>
    <d v="2026-04-15T00:00:00"/>
    <x v="18"/>
    <s v="Team Plamondon"/>
    <n v="90235"/>
    <s v="Shlok Jena"/>
    <s v="Hello Sid,_x000a__x000a_Thank you for taking the time to speak with me today regarding Shlokâ€™s progress for AP Physics 1.  Overall He is doing well and I believe has a fundamental understanding of the material and how to think in terms of physics. We have covered fluids, simple harmonic motion, and rotational dynamics. _x000a__x000a_The makeup of the AP Physics 1 exam is a multiple choice section followed by a free response section. In the multiple choice section only the final answer will count for points, but the free response section has partial credit given for intermediary steps, and credit removed if steps are skipped/no work shown. _x000a__x000a_Below is a link to an example multiple choice section that we discussed that will hopefully clarify what those questions look like and the scopre of the material they cover. Additionally I have added a link to College Boards free response questions so you can see how they look side by side. _x000a__x000a_Let me know if you have any other questions and have a wonderful week!_x000a__x000a__x000a_https://physicslab.app/courses/559004/lectures/51787138_x000a__x000a_https://apcentral.collegeboard.org/courses/ap-physics-1/exam/past-exam-questions?course=ap-physics-1-algebra-based_x000a__x000a_Thank you and stay safe,_x000a_Myles O._x000a_myles.oldroyd@revolutionprep.com_x000a_+15304434701"/>
    <n v="1"/>
  </r>
  <r>
    <n v="11025155"/>
    <d v="2026-04-15T00:00:00"/>
    <x v="9"/>
    <s v="Team Haase-Alvey"/>
    <n v="102155"/>
    <s v="Flynn Podgorski"/>
    <s v="Dear Michael,_x000a__x000a_I'm writing to share an update on Flynn's progress as we approach the May SAT. Iâ€™ve been impressed with Flynnâ€™s recent growth in specific technical areas. He is showing much stronger proficiency in executing problems using Desmos and has become quite adept at applying the matching strategy to solve problems involving constants. These are essential tools that will help him navigate the math section with much more confidence. _x000a__x000a_Our primary objective remains helping Flynn increase his score by 100+ points for the May test. While we are making great strides during our time together, I am concerned that our progress toward this goal is being slowed because Flynn hasn't yet completed a full practice test._x000a__x000a_To achieve a 100-point increase, transitioning from our instructional sessions to independent application is vital. Completing practice tests and homework outside of our sessions is important for two main reasons. 1) Consistent practice ensures Flynn is building fluency with the concepts we discuss. It allows me to see how well he can navigate strategies independently so I can adjust our lessons to address specific areas for improvement. 2) Practice tests simulate the pacing and environment of the actual exam. While Flynn performs well in our collaborative one-on-one sessions, it is important to see how he handles the pressure of a timed, scored format. This helps reduce anxiety and ensures he can maintain his accuracy when working under a time limit._x000a__x000a_I want to ensure Flynn has the support he needs to stay on top of these assignments. Iâ€™m curious if his current workload between school and other commitments is making it difficult to find the time for these full-length tests. If a different session time would better allow him to prepare and decompress before we meet, I am happy to look at our scheduling options._x000a__x000a_Based on our work so far, I recommend adding a one-hour session each week focused specifically on executive functioning skills. This additional time would allow us to focus on organization, time management, and building a sustainable study routine. By strengthening these foundational habits, we can ensure that our primary tutoring sessions stay focused on content and strategy, while also giving Flynn the tools he needs to complete his practice tests and homework with more consistency. I believe this change is the most effective way to protect the work heâ€™s already put in and ensure we reach that 100-point goal by May._x000a__x000a_I am happy to discuss Flynn's progress toward his goals and the recommendations I've made above over a phone call or Zoom meeting. Please let me know if you have any questions or feedback about our program and the path forward._x000a__x000a_Best wishes,_x000a_Kailot_x000a__x000a_Kailot H._x000a_kailot.harris@revolutionprep.com_x000a_+16674150151"/>
    <n v="3"/>
  </r>
  <r>
    <n v="11025157"/>
    <d v="2026-04-15T00:00:00"/>
    <x v="18"/>
    <s v="Team Plamondon"/>
    <n v="101610"/>
    <s v="Ava Khodai"/>
    <s v="Dear Ava and Leila,_x000a__x000a_I hope you are having a great week. Itâ€™s been great working with you both over the past two months. I wanted to touch base to share some of the progress weâ€™ve made so far and share my thoughts on the plan moving forward._x000a__x000a_I have seen significant improvements in Avaâ€™s understanding of parametric equations, trigonometric identities, and polar coordinates. This consistent improvement has been evident in her in-session work as she continues to build accuracy and confidence with these topics._x000a__x000a_Our current goals for Ava include continuing to refine these concepts and solidify her problem-solving strategies in preparation for the AP Precalculus exam. The overall goal remains passing the AP exam._x000a__x000a_Based on Avaâ€™s progress, I recommend maintaining our current session frequency leading up to the exam to ensure consistency and continued reinforcement of key material. Currently, Ava has 1 hour remaining in her account, and we are scheduled through April 22. _x000a__x000a_Please let me know if you have any questions or if there are any adjustments you would like to make to our plan. Iâ€™m happy to schedule a time to talk by phone if that would be helpful. I look forward to supporting Ava in her continued academic journey._x000a__x000a_Thank you and stay safe,_x000a_Myles O._x000a_myles.oldroyd@revolutionprep.com_x000a_+15304434701"/>
    <n v="4"/>
  </r>
  <r>
    <n v="11025216"/>
    <d v="2026-04-15T00:00:00"/>
    <x v="49"/>
    <s v="Team De Groot"/>
    <n v="100239"/>
    <s v="Fares Alzaim"/>
    <s v="Dear Samer,_x000a__x000a_I hope you are having a great spring. Itâ€™s been great working with you and Fares over the past couple of months. I wanted to touch base to share some of the progress weâ€™ve made so far and share my thoughts on the plan moving forward._x000a__x000a_I have seen significant improvements in Faresâ€™ math skills. He has shown consistent progress in developing strategies for reducing small errors on tests. His work has become neater and his explanations of math ideas are stronger. This consistent improvement has been evident in our sessions and his improved quiz scores._x000a__x000a_Our current short-term goals for Fares include developing stronger study habits to prepare for future exams. The overall goal remains achieving a strong grade in the class. Based on his progress, I think his current velocity of one hour per week is enough time. As we get closer to finals and AP tests, my schedule is filling up quickly. I would recommend getting sessions on the calendar as soon as possible._x000a__x000a_Please let me know if you have any questions or if there are any adjustments you would like to make to our plan. Iâ€™m happy to schedule a time to talk by phone if that would be helpful. I look forward to supporting Fares in his continued academic journey._x000a__x000a_Best regards,_x000a__x000a_Blake M._x000a_blake.maly@revolutionprep.com_x000a_+13039476593"/>
    <n v="4"/>
  </r>
  <r>
    <n v="11025226"/>
    <d v="2026-04-15T00:00:00"/>
    <x v="49"/>
    <s v="Team De Groot"/>
    <n v="101819"/>
    <s v="Anaya Nehra"/>
    <s v="Dear Vijay,_x000a__x000a_I hope you are having a great spring. Itâ€™s been great working with you and Anaya over the past couple of months. I wanted to touch base to share some of the progress weâ€™ve made so far and share my thoughts on the plan moving forward._x000a__x000a_I have seen significant improvements in Anayaâ€™s physics skills. She is an exceptional student, and Iâ€™m impressed by how she is able to clearly explain some of the more challenging concepts in the course. She has also been able to answer FRQs more accurately. This consistent improvement has been evident in her confidence during our sessions. _x000a__x000a_Our current short-term goals for Anaya include developing stronger study habits to prepare for future exams and quizzes. The overall goal remains achieving a strong grade in the class and a strong score on the AP exam. Based on her progress, I think she would benefit from keeping our current velocity of one hour per week. I recommend purchasing more hours before Saturday because our prices will increase. Friday is the last day to lock in the current rates._x000a__x000a_I suggest adding the below to your account to ensure we stay on track._x000a__x000a_â€¢ 5 Hours of Advanced Tutoring for Anaya Nehra with Blake Maly_x000a__x000a_If you'd like to continue working together on achieving these goals, you can easily use this link to add the hours to your account today: https://my.revolutionprep.com/s/UmSEnUPFFY._x000a__x000a_Please let me know if you have any questions or if there are any adjustments you would like to make to our plan. Iâ€™m happy to schedule a time to talk by phone if that would be helpful. I look forward to supporting Anaya in her continued academic journey._x000a__x000a_Best regards,_x000a__x000a_Blake M._x000a_blake.maly@revolutionprep.com_x000a_+13039476593"/>
    <n v="4"/>
  </r>
  <r>
    <n v="11025232"/>
    <d v="2026-04-15T00:00:00"/>
    <x v="49"/>
    <s v="Team De Groot"/>
    <n v="101148"/>
    <s v="Rohan Khanna"/>
    <s v="Dear Neelam,_x000a__x000a_I hope you are having a great spring. Itâ€™s been great working with you and Rohan over the past couple of months. I wanted to touch base to share some of the progress weâ€™ve made so far and share my thoughts on the plan moving forward._x000a__x000a_I have seen significant improvements in Rohanâ€™s math skills. He has shown consistent progress in using the principles of trigonometry to solve triangles and simplify radical expressions. His explanations of math ideas are stronger as well. This consistent improvement has been evident in our sessions._x000a__x000a_Our current short-term goals for Rohan include developing stronger study habits to prepare for future exams. The overall goal remains achieving a strong grade in the class. Based on his progress, I recommend keeping his current velocity of one hour per week. I see that he has more hours in his account, but just so youâ€™re aware, if you would like to purchase more hours at the current rate, the last day to do so is Friday. Prices will be increasing on Saturday._x000a__x000a_Please let me know if you have any questions or if there are any adjustments you would like to make to our plan. Iâ€™m happy to schedule a time to talk by phone if that would be helpful. I look forward to supporting Rohan in his continued academic journey._x000a__x000a_Best regards,_x000a__x000a_Blake M._x000a_blake.maly@revolutionprep.com_x000a_+13039476593"/>
    <n v="4"/>
  </r>
  <r>
    <n v="11025236"/>
    <d v="2026-04-15T00:00:00"/>
    <x v="49"/>
    <s v="Team De Groot"/>
    <n v="101801"/>
    <s v="Quincey Eskridge"/>
    <s v="Dear Brian,_x000a__x000a_I hope you are having a great spring. Itâ€™s been great working with you and Quincey over the past couple of months. I wanted to touch base to share some of the progress weâ€™ve made so far and share my thoughts on the plan moving forward._x000a__x000a_I have seen significant improvements in Quinceyâ€™s chemistry skills. She is an exceptional student, and Iâ€™m impressed by how she is able to clearly explain some of the more challenging concepts in the course. Her understanding of acids and bases has grown significantly since starting the unit and this consistent improvement has been evident in her confidence during our sessions. _x000a__x000a_Our current short-term goals for Quincey include developing stronger study habits to prepare for future exams and quizzes. We will be working on synthesizing the information from each unit of the course to be more successful answering AP-style questions. The overall goal remains achieving a strong grade in the class and a strong score on the AP exam. _x000a__x000a_Based on her progress, I think she would benefit from keeping our current velocity of one hour per week. If youâ€™re considering purchasing more hours, I recommend doing so before Saturday because our prices will increase. Friday is the last day to lock in the current rates._x000a__x000a_Please let me know if you have any questions or if there are any adjustments you would like to make to our plan. Iâ€™m happy to schedule a time to talk by phone if that would be helpful. I look forward to supporting Quincey in her continued academic journey._x000a__x000a_Best regards,_x000a__x000a_Blake M._x000a_blake.maly@revolutionprep.com_x000a_+13039476593"/>
    <n v="4"/>
  </r>
  <r>
    <n v="11025252"/>
    <d v="2026-04-15T00:00:00"/>
    <x v="28"/>
    <s v="Team Cross"/>
    <n v="101224"/>
    <s v="Jasper Hayes Johns"/>
    <s v="Dear Jessica, _x000a__x000a_I hope you are having a wonderful spring. Itâ€™s been such a pleasure working with you and Jasper over the past couple of months. I wanted to touch base to share some of the progress weâ€™ve made so far and outline my thoughts on the plan moving forward. _x000a__x000a_I have seen significant improvements in Jasper's abilities to identify kindergarten and first-grade sight words as well as phonemes and short vowel sounds in different words, answer reading comprehension questions, determine missing letters within a series of words, order words within a sentence, identify the definitions of words, distinguish between subjects and predicates, and match synonyms and antonyms. He has shown consistent progress in utilizing the strategies weâ€™ve been discussing in our sessions to strengthen his skills in reading and writing. This consistent improvement has been evident in the assessments and activities completed during our sessions. _x000a__x000a_Our current short-term goals for Jasper include improving his reading fluency (especially pacing), maintaining his current reading comprehension and vocabulary skills, and increasing his recognition of sight words and phonics. The overall goal remains to improve both Jasperâ€™s confidence and his ELA skills to better match his grade level. Since Jasper is still working toward his goals, I recommend we continue with our one 60-minute class per week throughout the school year and into the summer. _x000a__x000a_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â€™m happy to schedule a time to talk by phone if that would be helpful. I look forward to supporting Jasper in his continued academic journey. _x000a__x000a_Best regards, _x000a__x000a_Colin C._x000a_colin.cody@revolutionprep.com_x000a_+19785187882"/>
    <n v="5"/>
  </r>
  <r>
    <n v="11025266"/>
    <d v="2026-04-15T00:00:00"/>
    <x v="28"/>
    <s v="Team Cross"/>
    <n v="97174"/>
    <s v="James Ketterman"/>
    <s v="Dear Lei, _x000a__x000a_I hope you are having a wonderful spring. Itâ€™s been such a pleasure working with James over the past several months. I wanted to touch base once again to share some of the progress weâ€™ve made up to this point and outline my thoughts on the plan moving forward. _x000a__x000a_First and foremost, James has been doing a terrific job in our sessions. He has shown a keen determination to tackle a variety of math and grammar problems, as well as more challenging questions, which has been great to see. His enthusiasm for learning new material and reinforcing his knowledge of previous topics is undeniably evident. There are only a few key areas of opportunity that we will explore in our upcoming sessions, but otherwise, James has been fantastic, and Iâ€™m excited to continue working together! _x000a__x000a_Since the last progress update, I have seen significant improvements in James' abilities to perform long division, identify several parts of speech, calculate the area and perimeter of irregular rectangular shapes, classify angles, distinguish between simple, compound, and complex sentences, spell 9th-grade spelling words, solve one-step and two-step equations, define 7th-grade vocab words, add, multiply, and divide positive and negative integers, determine the absolute value of integers, match verb tenses to their proper subjects, and apply PEMDAS to evaluate expressions. As always, he has shown consistent progress in utilizing the strategies (including those for reading comprehension, which we practiced to prepare James for his MCAS) weâ€™ve been covering in our sessions to increase his confidence in performing math operations and identifying grammar rules. This consistent improvement has been evident in the completion of both assignments and assessments during our sessions. _x000a__x000a_Our current short-term goal for James includes addressing areas of opportunity in both math and grammar. The overall goal remains to increase Jamesâ€™ skills in math and ELA beyond his current grade level. Since James is achieving his goals, I recommend we continue with our one 60-minute class per week throughout the school year and into the summer. _x000a__x000a_Please let me know if you have any questions or if there are any adjustments you would like to make to our plan. Iâ€™m happy to schedule a time to talk by phone if that would be helpful. I look forward to supporting James in his continued academic journey. _x000a__x000a_Best regards, _x000a__x000a_Colin C._x000a_colin.cody@revolutionprep.com_x000a_+19785187882"/>
    <n v="5"/>
  </r>
  <r>
    <n v="11025288"/>
    <d v="2026-04-15T00:00:00"/>
    <x v="28"/>
    <s v="Team Cross"/>
    <n v="92052"/>
    <s v="Ayan Karthik"/>
    <s v="Dear Mohana, _x000a__x000a_I hope you are having a wonderful spring. Itâ€™s been such a pleasure working with Ayan over the past year. I wanted to touch base once again to share some of the progress weâ€™ve made thus far and outline my thoughts on the plan moving forward. _x000a__x000a_Since the previous progress update, I have seen significant improvements in Ayan's abilities to identify contractions of different words, spell 3rd-grade spelling words, determine proper comma placement for dates and greetings, and after â€œyes,â€ â€œno,â€ and â€œsureâ€ in a response, rewrite sentences as statements, questions, and exclamations, construct sentences using nouns, verbs, and commas, respond to an opinion writing prompt, and match synonyms. As always, he has continued to show consistent progress in utilizing the strategies we've been discussing in our sessions to strengthen both his reading comprehension and writing abilities. This consistent improvement has been evident in the completion of assessments, reading comprehension assignments, writing activities, and grammar and punctuation exercises during our sessions. _x000a__x000a_Our current short-term goal for Ayan includes continuing to prepare him for the first grade. The overall goal remains to increase both Ayanâ€™s reading fluency and confidence in writing. Since Ayan is exceeding his goals thus far, I recommend that we continue with one to two 60-minute sessions per week throughout the rest of the school year and into the summer. _x000a__x000a_Please let me know if you have any questions or if there are any adjustments you would like to make to our plan. Iâ€™m happy to schedule a time to talk by phone if that would be helpful. I look forward to supporting Ayan in his continued academic journey. _x000a__x000a_Best regards, _x000a__x000a_Colin C._x000a_colin.cody@revolutionprep.com_x000a_+19785187882"/>
    <n v="5"/>
  </r>
  <r>
    <n v="11025332"/>
    <d v="2026-04-16T00:00:00"/>
    <x v="19"/>
    <s v="Team De Groot"/>
    <n v="98386"/>
    <s v="Sloan Yarden-Beaulac"/>
    <s v="Hi Shivonne, _x000a__x000a_Happy Spring! Below is a more comprehensive update on Sloanâ€™s academic tutoring followed by my recommendations for the future.  _x000a__x000a_As always, tutoring with Sloan has been fun and productive! Weâ€™ve been able to build a nice rapport and I enjoy helping him improve and succeed. _x000a__x000a_As you know, over the past couple months, he and I have been making progress on simplifying roots, understanding the ratio of sides for special right triangles, creating quiz games for himself to study for history, writing and structuring writing assignments, linear equations, and more. Weâ€™ve practiced writing out his steps on the math and finding relevant information in reading. We have talked about some good habits as we go through material, but there is much more opportunity to focus on the habits themselves. Overall, it does seem like for many weeks, there is something that we canâ€™t quite get to during our sessions and I think his grades could still stand to improve. _x000a__x000a_So, I would recommend scheduling three hours a week regularly until end of the semester to make sure he is not only keeping up but also getting ahead. This will also help us keep looking for ways for Sloan to become more independent because we of course donâ€™t want him to be dependent on tutoring._x000a__x000a_Iâ€™ve mentioned Executive Functioning in the past, and I still believe thatâ€™s a good goal for Sloan â€” we have not made much progress on that because we are just trying to keep up with assignments. When things are less busy for Sloan, the three hours a week would allow us to make more progress on building good habits. Specifically, we could encourage Sloan to get a planner or start using google calendar (or something similar) so he can have an idea of what all his commitments are so he is not so dependent on mom. This also would make it easy for us to talk about prioritization, for example the difference between major and minor tasks as well as urgent vs. non-urgent. I also believe he would benefit from creating study habits (for tests and quizzes). There are a lot of possibilities. Some of this stuff will take time as he is still young, but he is getting older and more mature every day. Among other things, maybe we can have him start to send any materials I might need himself before the meeting starts. _x000a__x000a_Also, 1-2 hours a week of summer tutoring would be a good way to build these habits in a lower pressure setting. We could also use the summer to read a book, improve on reading comprehension/vocab, get ahead on his 8th grade math class, write a research paper/5-paragraph essay together, or whatever else we feel he might benefit from. _x000a__x000a_Thanks for reading! Iâ€™d be happy to discuss any of this further on the phone if youâ€™d like. Itâ€™s been a pleasure working with you both and I look forward to continuing to help Sloan work toward his goals. _x000a__x000a_Have a great rest of your week!_x000a__x000a_Best,_x000a__x000a_Daniel Severance_x000a_Professional Tutor, Revolution Prep_x000a_daniel.severance@revolutionprep.com | www.revolutionprep.com_x000a_Customer Service: 877-738-7737 | Direct Line: 269-303-9396_x000a_Better Results. Less Stress."/>
    <n v="4"/>
  </r>
  <r>
    <n v="11025334"/>
    <d v="2026-04-16T00:00:00"/>
    <x v="19"/>
    <s v="Team De Groot"/>
    <n v="90863"/>
    <s v="Jules Crook"/>
    <s v="Hi Brooklyn, below is an update for just you on what I sent to the family in another email with reflections and recommendations following the March SAT:_x000a__x000a_&quot;Hi Amanda,_x000a__x000a_Jules and I looked over his March 14th score report and I had a few thoughts and recommendations based on that. Most importantly, Jules should keep working on the SAT to build on the momentum he's already built. I do recommend he continues tutoring now so he can give it his best shot on the May/June tests and then be done with it. With his unique learning style, the tutoring would give him the best chance of improving further. Pausing for these past two weeks is already going to make a difference. Continuing to take a break would cause him to have to restart the process and relearn a lot later, so if he is going to do May and June and won't be tutoring, I recommend he spends 3-5 hours a week on his own doing targeted practice and practice tests. The best shot he may ever have at this is to continue prep immediately._x000a__x000a_- Great to see improvement with the 1180, 610 R/W, 570 Math!_x000a_- For the next test there's an opportunity to play up Jules' Reading/Writing strength way more_x000a_- On the Reading, his biggest priority is Information and Ideas; on the Writing, it is Standard English Conventions_x000a_- On the Math, he should focus most on Algebra and Geometry/Trigonometry_x000a_- Short term, for his test on Wednesday, I recommend he focus on just two priorities short-term: algebra and punctuation!_x000a_- He should use the SAT Question Bank_x000a__x000a_I'd be happy to discuss further on the phone if you'd like._x000a__x000a_Thanks for reading. Have a great rest of your weekend! _x000a__x000a_Daniel Severance_x000a_Professional Tutor, Revolution Prep_x000a_daniel.severance@revolutionprep.com | www.revolutionprep.com_x000a_Customer Service: 877-738-7737 | Direct Line: 269-303-9396_x000a_Better Results. Less Stress.&quot;_x000a__x000a_Thank you Brooklyn!"/>
    <n v="2"/>
  </r>
  <r>
    <n v="11025343"/>
    <d v="2026-04-16T00:00:00"/>
    <x v="77"/>
    <s v="Team Haase-Alvey"/>
    <n v="100443"/>
    <s v="Joaquin Boudreault"/>
    <s v="Dear Lynda,_x000a__x000a_I hope you are having a great spring. Itâ€™s been great working with you and Joaquin over the past couple of months. I wanted to reach out with a quick overview of the program so far and where itâ€™s headed._x000a__x000a_I have seen significant improvements in Joaquin's follow-through with tasks, acceptance of consequences, willingness to try different strategies, and recognition of reasons he procrastinated. He has shown consistent progress in developing executive function skill, as evident in his grades, development of a study schedule, and development of a routine._x000a__x000a_Based on Joaquin's goals, I recommend we continue with our one 60 minute class per week through the school year. We will continue to review study strategies and practice implementing them when studying for finals, practice accepting and receiving feedback, and discuss how to handle boredom. _x000a__x000a_My summer schedule is filling up, so I also wanted to touch base to my current families regarding summer sessions before adding too many new students to my schedule. Summer is a great time to focus on reviewing foundational concepts needed for a strong start to fall classes._x000a__x000a_As Joaquin prepares for sophomore year, I recommend we schedule two hours per week over the summer to maintain Joaquin's strong understanding of Algebra 1 and English concepts. We will spend one of the hours going over math concepts from Algebra 1, such as linear functions, solving equations, exponential functions, quadratic functions, systems of equations, radical expressions, and rational functions. We will spend the other hour practicing reading comprehension, literary analysis, and writing techniques via a summer book study. These sessions will ensure Joaquin is ready to hit the ground running come this fall._x000a__x000a_I will be working Sundays through Thursdays If you would like to be on my summer schedule, please let me know what days and times are best, and I will try to accommodate your schedule. If you would like to discuss any of this by phone, Iâ€™m happy to schedule a call next week._x000a__x000a_If you'd like to continue working together on achieving these goals, you can easily use this link to add the hours to your account today: https://my.revolutionprep.com/s/ORgVk05X2h._x000a__x000a_Please let me know if you have any questions or if there are any adjustments you would like to make to our plan. Iâ€™m happy to schedule a time to talk by phone if that would be helpful. I look forward to supporting Joaquin in his continued academic journey._x000a__x000a_Best regards,_x000a_Cheyanne J._x000a_cheyanne.jones@revolutionprep.com_x000a_+17193935674"/>
    <n v="5"/>
  </r>
  <r>
    <n v="11025352"/>
    <d v="2026-04-16T00:00:00"/>
    <x v="77"/>
    <s v="Team Haase-Alvey"/>
    <n v="102988"/>
    <s v="Olivia Barreau"/>
    <s v="Dear Rachel,_x000a__x000a_I hope you are having a great spring. Itâ€™s been great working with you and Olivia over the past month. I wanted to reach out with a quick overview of the program so far and where itâ€™s headed._x000a__x000a_I have seen significant improvements in Olivia's confidence with math; retention of concepts from earlier in the year, such a linear functions; and recognition of mistakes accompanied with the understanding to fix them. She has shown consistent progress in fully understanding Algebra 1 concepts, as evident in her ability to apply concepts to a variety of situations and her overall confidence with the content._x000a__x000a_Since Olivia is achieving her goals, I recommend we continue with our one 60 minute class per week through the school year. We will continue to review the most current concepts from class to stay ahead of the fast pace of the course and prepare for the EOC at the end of the semester._x000a__x000a_Olivia and I also discussed adding an additional session this Sunday, April 19 at 10am EST to prepare for her quiz next week. However, she is out of hours to schedule. Thus, you can add hours using the link below, working with your Advisor, or contacting Customer Service. Once hours are added, let me know so I can schedule that session on Sunday._x000a__x000a_The first of May is also sneaking up on us, and summer break will be here before we know it. Summer is a great time to focus on reviewing foundational concepts needed for a strong start to fall classes._x000a__x000a_As Olivia prepares to begin high school, I recommend we schedule one hour per week over the summer to work on summer homework and strengthening Olivia's math understandings and confidence. These sessions will focus on reviewing key math concepts Olivia will need for her next math course, such as writing and solving equations, critical thinking, and interpreting word problems, as well as key skills she will need for her English course, such as literary analysis, academic writing, academic vocabulary, and reading comprehension of academic texts._x000a__x000a_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_x000a__x000a_If you'd like to continue working together on achieving these goals, you can easily use this link to add the hours to your account today: https://my.revolutionprep.com/s/uOUpEAhC9h._x000a__x000a_Please let me know if you have any questions or if there are any adjustments you would like to make to our plan. Iâ€™m happy to schedule a time to talk by phone if that would be helpful. I look forward to supporting Olivia in her continued academic journey._x000a__x000a_Best regards,_x000a_Cheyanne J._x000a_cheyanne.jones@revolutionprep.com_x000a_+17193935674"/>
    <n v="5"/>
  </r>
  <r>
    <n v="11025361"/>
    <d v="2026-04-16T00:00:00"/>
    <x v="19"/>
    <s v="Team De Groot"/>
    <n v="102018"/>
    <s v="Caroline Stewart"/>
    <s v="Hi Susan, _x000a__x000a_Happy Spring! Below is a comprehensive update on Carolineâ€™s SAT prep followed by my recommendations for the future. Just to confirm, Caroline is planning on the May 2nd and June 6th SAT tests, correct?_x000a__x000a_Caroline recently took another practice test (which saved properly), and weâ€™ve seen consistent improvement on the Math side of the test: starting at a 400, she then scored at a 490 and then a 520. She may have gotten into the harder math section on her last practice test, or she was very close to doing so. This is very encouraging! Sheâ€™s put in a lot of good work so far. Weâ€™ve worked on various geometry concepts, using Desmos, linear equations, quadratics, and punctuation. _x000a__x000a_That said, we have not had much time to work on Reading/Writing, which would be an opportunity to play up her strengths and therefore improve her overall score. Caroline does seem to need a high amount of repetition for one concept to stick. I did also want to make sure youâ€™re aware of some behaviors Iâ€™ve noticed that may make Carolineâ€™s learning style unique. Specifically, I have noticed that her brain moves quite fast and tends to tangent. She often asks very good questions, but at times they disrupt the flow of what weâ€™re working on. She also seems to want to jump ahead and figure out the problem without allowing me to explain how to do it. I ask open socratic questions very purposefully to see what she would do step by step and to talk through the method, so itâ€™s important for her to not jump into trying to find the answer immediately. The primary focus of test prep tutoring is improving how to do the problem and improving habits; then, the answer and results will fall into place. Overall, I do feel there is some nerves and trouble focusing and I want to make sure Caroline has the awareness and tools to deal with that. Have you heard any similar feedback from her teachers, or have you noticed any of these things yourself? Iâ€™d like to have more opportunity to work with her to focus on skills, break down the process into smaller pieces, and help her manage nerves in-session and during the test such as focused breathing. _x000a__x000a_For these reasons, I would strongly recommend meeting three or more hours a week instead of two to make sure we can make more progress leading into the May and June tests. I actually think June is going to be a better goal test date, but taking May will be a great learning experience that takes the edge off the official exam day experience (thinking about the August test date with more bandwidth to prep over the summer is a good idea too). Carolineâ€™s tutoring needs to approached in a certain way that allows her to thrive. Please rest assured, she is in really good hands. Itâ€™s not a question of whether she can continue to improve -- she definitely has a lot of potential and is very smart -- it is just about approaching it in a way that is specific to her and capitalizes on her strengths. I just want to help Caroline succeed._x000a__x000a_Also, I did want to add that one of my specialties is AP US History and Iâ€™d be happy to help Caroline study for the AP Exam coming up in early May. Though she doesnâ€™t struggle with studying the actual historical material, she mentioned that the essay portion of the test can be a challenge for her, and Iâ€™ve done a lot of work with students on that in particular. _x000a__x000a_Thanks for reading! Iâ€™d be more than happy to discuss any of this further on the phone if youâ€™d like. Itâ€™s been a pleasure working with you both and I look forward to continuing to help Caroline work toward her goals. _x000a__x000a_Have a great rest of your week!_x000a__x000a_Best,_x000a__x000a_Daniel Severanceâ€¨Professional Tutor, Revolution Prepâ€¨daniel.severance@revolutionprep.com | www.revolutionprep.comâ€¨Customer Service: 877-738-7737 | Direct Line: 269-303-9396â€¨Better Results. Less Stress."/>
    <n v="3"/>
  </r>
  <r>
    <n v="11025362"/>
    <d v="2026-04-16T00:00:00"/>
    <x v="77"/>
    <s v="Team Haase-Alvey"/>
    <n v="102429"/>
    <s v="Brennan Katopes"/>
    <s v="Dear Charles and Beth,_x000a__x000a_I hope you are having a great spring. Itâ€™s been great working with you and Brennan over the past month. I wanted to reach out with a quick overview of the program so far and where itâ€™s headed._x000a__x000a_I have seen significant improvements in Brennan's confidence with constants questions; ability to apply math concepts, such as properties of quadratic and exponential functions, to a variety of questions; ability to anticipate the answer for inference and words in context questions; and ability to apply a conceptual understanding of mean, median, range, and standard deviation. He has shown consistent progress in preparing for the SAT, as evident in his practice test scores, which have increased by 110 points._x000a__x000a_Based on Brennan's goals, I recommend we continue with our two 60-minute classes per week until the June test. We will continue to review testing strategies, such as TRAP and Keep it Simple, as well as content-specific questions, such as pronouns, text structure and purpose, exponential functions, exponent properties, geometry formulas, and systems of equations. Over the course of our sessions, we will continue taking practice tests to develop strong testing stamina and a sense of how much time can be spent on each question. _x000a__x000a_The first of May is also sneaking up on us, and summer break will be here before we know it. Summer is a great time to focus on test prep without the distractions of school work; begin work on college applications; review foundational concepts needed for a strong start to fall classes; and work ahead on AP course material - all of which I can help with!_x000a__x000a_As Brennan prepares for his senior year, I recommend we add an additional hour per week starting now until the end of summer. We will use these sessions to first review for Brennan's final in Precalculus and then continue to review the foundational concepts of Precalculus in preparation for his math class next year._x000a__x000a_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_x000a__x000a_If you'd like to continue working together on achieving these goals, you can easily use this link to add the hours to your account today: https://my.revolutionprep.com/s/HEBFpCfQAO._x000a__x000a_Please let me know if you have any questions or if there are any adjustments you would like to make to our plan. Iâ€™m happy to schedule a time to talk by phone if that would be helpful. I look forward to supporting Brennan in his continued academic journey._x000a__x000a_Best regards,_x000a_Cheyanne J._x000a_cheyanne.jones@revolutionprep.com_x000a_+17193935674"/>
    <n v="5"/>
  </r>
  <r>
    <n v="11025368"/>
    <d v="2026-04-16T00:00:00"/>
    <x v="48"/>
    <s v="Team Plamondon"/>
    <n v="72349"/>
    <s v="Will Jansma"/>
    <s v="Good evening!_x000a__x000a_This message is an analysis of the test results that Will took recently. Please feel free to contact me with any questions or comments about the information laid out here._x000a__x000a_TEST TAKEN: 1PD_x000a__x000a_SCORE: 1250_x000a__x000a_KEY POSITIVE NOTES_x000a_- strong performance on the reading/writing modules_x000a_- did very well with algebra and geometry domains in the math sections_x000a__x000a_KEY CHALLENGE AREAS_x000a_- functions problems_x000a_- problem solving/data problems_x000a_- nonlinear equations_x000a__x000a_STUDENT NOTES _x000a_Will felt good about his results, but noted that he did the test after a long day and wasn't at his best. So, it's likely that he would do better in a real exam that he is rested for in the morning._x000a__x000a_HOW THIS WILL IMPACT FUTURE SESSIONS_x000a_- we will practice strategies for nonlinear equations first, since these are closest to his current skillset_x000a_- we will do a module of functions and their transformations to help clarify this topic_x000a_- we will review topics around visual data literacy and how the test makes these questions for difficult_x000a__x000a_Thank you,_x000a__x000a_Elijah R._x000a_elijah.ramirez@revolutionprep.com_x000a_+13614629743"/>
    <n v="1"/>
  </r>
  <r>
    <n v="11025371"/>
    <d v="2026-04-16T00:00:00"/>
    <x v="19"/>
    <s v="Team De Groot"/>
    <n v="91816"/>
    <s v="Nikolai Martin"/>
    <s v="Hi Kyle, _x000a__x000a_I hope your Spring is going well so far! Below is a comprehensive update on what Nikolai and I have been working on recently, opportunities for growth, and my recommendations for the future. Also, Iâ€™d be happy to schedule an additional 1-2 hours a week to help him study for the AP Exam in AP US History coming up in May, as APUSH is one of my specialties. _x000a__x000a_In-session, Nikolai is positive, driven, and attentive. He has a natural energy that drives the session forward. Weâ€™ve gotten to know each other and we have fun. I appreciate the ongoing opportunity to help him succeed._x000a__x000a_Iâ€™m afraid homework completion continues to be a challenge. He has the intelligence to achieve a high score but we need to see more consistency. I would recommend that you check in with him about homework and create a system of accountability at home to make sure he is getting it done. Coming to tutoring meetings is not enough â€” homework needs to be completed as close to 100% of the time as possible and practice tests should be completed every 2-3 weeks. Unfortunately, there is not much flexibility with that, especially given his high goal score. As Iâ€™ve told Nikolai, I actually had a student score a 1560 and was admitted into MIT (Nikolaiâ€™s top goal school) recently. I obviously canâ€™t promise that -- and I'm sure he has other great schools on his list -- but I do know what needs to happen to get there. Of course, I just want to see Nikolai succeed._x000a__x000a_His most recent official SAT from March was a 1290, with Math at a 670 and Reading/Writing at a 620. Among other things, Nikolai was completing a summer program application in the week or two directly before the March SAT, which really hampered his ability to prioritize studying for the SAT. To give some perspective on that, his practice test in late February was a 1460, so he seems to have lost some concepts and strategies (and sleep) during that first half of March. _x000a__x000a_Currently, the last scheduled session is April 28th, which is the week before the May 2nd test, so we are good for the May test, though there is certainly opportunity to increase tutoring to three hours to make more progress and repeat concepts properly. Regardless, we would definitely need more hours to get to the June 6th SAT. Joe, who is cc'd, can help with that as always. _x000a__x000a_Thanks for reading! Iâ€™d be more than happy to discuss any of this further on the phone if youâ€™d like. Itâ€™s been a pleasure working with you both and I look forward to continuing to help Nikolai work toward his goals. _x000a__x000a_Have a great rest of your week!_x000a__x000a_Best,_x000a__x000a_Daniel Severanceâ€¨Professional Tutor, Revolution Prepâ€¨daniel.severance@revolutionprep.com | www.revolutionprep.comâ€¨Customer Service: 877-738-7737 | Direct Line: 269-303-9396â€¨Better Results. Less Stress."/>
    <n v="3"/>
  </r>
  <r>
    <n v="11025372"/>
    <d v="2026-04-16T00:00:00"/>
    <x v="48"/>
    <s v="Team Plamondon"/>
    <n v="100087"/>
    <s v="Brendan Pritchard"/>
    <s v="Good morning!_x000a__x000a_I am sending this message as a look ahead to what the program will look like for Brendan. We had a great first session, and I really like working with him. _x000a__x000a_In our first session, we began work on our DBQ strategy by summarizing and practicing how we breakdown documents._x000a__x000a_In our coming sessions, we will cover how to organize a written answer, how to create a thesis, and how to manage our time during the writing portion._x000a__x000a_As always, if you ever want to schedule a Zoom call or phone call to discuss anything having to do with the program, I will be more than willing to do so! Just let me know what times/days work for you, and I'll put you on the calendar!_x000a__x000a_Thank you_x000a__x000a_Elijah R._x000a_elijah.ramirez@revolutionprep.com_x000a_+13614629743"/>
    <n v="1"/>
  </r>
  <r>
    <n v="11025382"/>
    <d v="2026-04-16T00:00:00"/>
    <x v="156"/>
    <s v="Team Haase-Alvey"/>
    <n v="88943"/>
    <s v="Michael O'Neil"/>
    <s v="Dear Terrence,_x000a__x000a_I hope you are doing well! I wanted to share a quick update on Michaelâ€™s progress as we head into the final stretch of the semester._x000a__x000a_Iâ€™ve been working with Michael since the start of the semester, and he has been keeping up very well with the class. He has demonstrated a strong understanding of the material so far, and itâ€™s been great to see his consistency and engagement in sessions. Recently, weâ€™ve been focused on building a solid foundation for understanding magnetism, which will be important as the course moves into its final topics._x000a__x000a_Looking ahead, there is still a significant amount of material left to cover in the final month of Electricity and Magnetism. In addition, Michael will also be taking the Mechanics final, so he will need to balance review for both exams. The goal should be to score a 5 on both, and to give himself the best chance at that outcome, he should plan to spend around four hours per week outside of class reviewing material. To support his Mechanics review, Iâ€™ve uploaded a collection of practice problems to our shared drive that he can work through._x000a__x000a_I recommend continuing with our current plan of meeting twice per week until the AP exams, which we already have scheduled. This structure should allow us to divide our time effectively between new material and comprehensive review. With a strong final push over the next few weeks, Michael is in a great position to finish the year on a high note._x000a__x000a_Please let me know if you have any questions or if there are any adjustments you would like to make to our plan. Iâ€™m happy to schedule a time to talk by phone if that would be helpful. I look forward to supporting Michael in his continued academic journey._x000a__x000a_Best regards,_x000a__x000a_Dave K._x000a_david.keder@revolutionprep.com_x000a_+13017582590"/>
    <n v="3"/>
  </r>
  <r>
    <n v="11025388"/>
    <d v="2026-04-16T00:00:00"/>
    <x v="78"/>
    <s v="Team Plamondon"/>
    <n v="89866"/>
    <s v="Samantha Boltz"/>
    <s v="Hi Samantha and Andrea,_x000a__x000a_I hope you are having a great spring! I wanted to take a couple of minutes to give you an update on Sam's progress and discuss the plan leading into the AP test._x000a__x000a_Sam is making progress with identifying what tools to use to identify convergence or divergence of sequences. There are a lot of formulas to memorize for this class, and she seems to be making good progress with them._x000a__x000a_I see that you've found times to schedule Sam out to the AP test. I believe her class should be moving into review mode soon, so I am hoping to be able to move into more concentrated review in session as well - focusing on understanding how to identify what tools to use for each problem. We can, of course, continue to work on in class review content as well._x000a__x000a_I'm looking forward to continuing to support Sam to the end of her Calc BC journey!_x000a__x000a_Best wishes,_x000a__x000a_Gale H._x000a_abigail.hermes@revolutionprep.com_x000a_+12169249507"/>
    <n v="2"/>
  </r>
  <r>
    <n v="11025391"/>
    <d v="2026-04-16T00:00:00"/>
    <x v="78"/>
    <s v="Team Plamondon"/>
    <n v="90235"/>
    <s v="Shlok Jena"/>
    <s v="Hi!_x000a__x000a_I spoke with Shlok's dad on Tuesday, and I just wanted to give you a brief overview of what we talked about:_x000a__x000a_- Shlok is one of the most prepared AP CSA students I've worked with. He not only understands the material but is flexible in how he applies his knowledge. _x000a__x000a_- His dad was worried about the new format of the test, and I reassured him that everything Shlok has been doing is preparing him well for the test._x000a__x000a_- He's helping make sure Shlok is doing his practice, and I mentioned the importance of sleep the week before the exam._x000a__x000a_- We'll be working on brushing up on the major algorithms in session._x000a__x000a_Have a great day!_x000a_Gale H._x000a_abigail.hermes@revolutionprep.com_x000a_+12169249507"/>
    <n v="1"/>
  </r>
  <r>
    <n v="11025395"/>
    <d v="2026-04-16T00:00:00"/>
    <x v="156"/>
    <s v="Team Haase-Alvey"/>
    <n v="84069"/>
    <s v="Tarun Nadhamuni"/>
    <s v="Dear Prasanna,_x000a__x000a_I hope you are doing well! I wanted to share a quick update on Tarunâ€™s progress in AP Physics 2 as we enter the final stretch before the exam._x000a__x000a_Tarun has performed strongly in the class this semester and has now completed the full course curriculum. With about three weeks remaining until the AP exam, our focus is shifting fully toward review. At this stage, revisiting earlier topics is critical to ensure everything is fresh and well integrated heading into test day._x000a__x000a_To support that, Tarun should plan to spend an additional 2â€“3 hours per week outside of class working through review problems. Iâ€™ve uploaded a workbook of practice materials to our shared drive to guide that work. Over the next two weeks in particular, he should focus on electricity and magnetism problems, as these tend to be the most conceptually challenging and it has been the longest since those topics were covered._x000a__x000a_The goal is for Tarun to earn a 5 on the AP exam, and with a strong, focused review over the next few weeks, he is in a good position to achieve that. I recommend continuing with our current schedule of meeting 2â€“3 hours per week, which we already have in place, so we can divide our time effectively between targeted review and practice. Letâ€™s finish strong!_x000a__x000a_Please let me know if you have any questions or if there are any adjustments you would like to make to our plan. Iâ€™m happy to schedule a time to talk by phone if that would be helpful. I look forward to supporting Tarun in his continued academic journey._x000a__x000a_Best regards,_x000a__x000a_Dave K._x000a_david.keder@revolutionprep.com_x000a_+13017582590"/>
    <n v="3"/>
  </r>
  <r>
    <n v="11025410"/>
    <d v="2026-04-16T00:00:00"/>
    <x v="156"/>
    <s v="Team Haase-Alvey"/>
    <n v="99774"/>
    <s v="Jenna McGrath"/>
    <s v="Dear Lisa,_x000a__x000a_I hope you are doing well! Itâ€™s been great working with Jenna over the past month and a half in AP Calculus AB. She did an excellent job on the most recent unit, showing a really strong understanding of integration techniques for finding volumes of solids and solids of revolution, which was the final unit of the course._x000a__x000a_Weâ€™ve now started shifting into review for the AP exam. In our last session, we took an in-depth look at related rates, and going forward the focus will be on reinforcing earlier material and building confidence with AP-style questions. Jenna should plan to spend about 1â€“2 hours per week outside of class working through review problems, especially from earlier units and in application-heavy topics such as related rates, optimization, linearization, and more challenging integration techniques. A great resource for this is https://frq.netlify.app/  which has a well-organized archive of past AP free response questions by topic._x000a__x000a_The goal is for Jenna to earn a 5 on the AP exam, and with consistent review and practice over the next few weeks, she is in a strong position to do so. I recommend continuing to meet for 90 minutes per week to support that effort. We currently have two sessions scheduled before the exam on 4/19 and 5/3, and these will be important for targeted review as we approach test day._x000a__x000a_Please let me know if you have any questions or if there are any adjustments you would like to make to our plan. Iâ€™m happy to schedule a time to talk by phone if that would be helpful. I look forward to supporting Jenna in her continued academic journey._x000a__x000a_Letâ€™s finish strong!_x000a__x000a_Dave K._x000a_david.keder@revolutionprep.com_x000a_+13017582590"/>
    <n v="4"/>
  </r>
  <r>
    <n v="11025423"/>
    <d v="2026-04-16T00:00:00"/>
    <x v="7"/>
    <s v="Team Cross"/>
    <n v="95828"/>
    <s v="Destiny Siders"/>
    <s v="Hi everyone,_x000a__x000a_Just wanted to check in on my first month or so of sessions with Destiny with thoughts so far and plans for upcoming weeks. Happy to answer any questions via email or set up a time to chat, just let me know!_x000a__x000a_It was so great to hear that Destiny was able to score a 90 on the conservation of energy retake she took before break! She did a great job during our sessions with identifying her areas of need and working on getting a better understanding of different quantities like potential and kinetic energy. We also focused more on recognizing when certain types of energy will be present in different scenarios. _x000a__x000a_Right before break, we started working on the unit covering rotational kinematics and emphasizing the similarities/differences of things like angular speed vs linear speed. Weâ€™re currently gearing up for her test next week, and yesterday she made really great progress as we reviewed key concepts from the unit on momentum. She had a strong understanding of the conceptual ideas behind momentum and predicting the direction of travel for a given system. Sheâ€™ll want to keep working on some of the extra practice problems over the next week to build confidence with using the different equations for momentum and impulse before the test._x000a__x000a_Destiny has weekly sessions scheduled out through the end of May, which should help her stay on top of new material and have a chance to ask questions as they arise. I look forward to working with Destiny more this semester. Please let me know if you have any questions, otherwise Iâ€™ll see Destiny next Wednesday!_x000a__x000a__x000a_Julie B._x000a_julie.byrom@revolutionprep.com_x000a_+15129250963"/>
    <n v="2"/>
  </r>
  <r>
    <n v="11025470"/>
    <d v="2026-04-16T00:00:00"/>
    <x v="63"/>
    <s v="Team Cross"/>
    <n v="81033"/>
    <s v="Marcello Pastore"/>
    <s v="Dear Ray,_x000a__x000a_I first wanted to start by saying it was great talking with you today about Marcello's experience with our sessions. It is always wonderful to know that the students are getting a lot out of the sessions. Secondly, I wanted to take a moment to recap the phone call we had. We discussed adding some SAT content to our sessions in preparation of Marcello's June SAT. We also discussed possibly adding some sessions this summer to prepare for an SAT in August. _x000a__x000a_I have only just begun working with Marcello, but I can tell he takes our sessions seriously and is a hard worker. So far, we have spent one session working toward improving his time management and confidence with the multiple choice questions. We also spent a session working in the argumentative free response question._x000a__x000a_Our current short-term goals for Marcello include earning a 5 on his upcoming AP exam and moving his SAT score up to a 1400+. Our long term goal is for Marcello to score a 1500 on the August SAT. Based on Marcello's progress, I recommend we look to meet once weekly as we finish preparations for the AP exam and begin focusing on the June SAT. As we enter the summer months, we can see where Marcello is compared to his goals and discuss the frequency of sessions for the summer then._x000a__x000a_Please let me know if you have any questions or if there are any adjustments you would like to make to our plan. Iâ€™m happy to schedule a time to talk by phone if that would be helpful. I look forward to supporting Marcello's continued academic journey._x000a__x000a_Best regards,_x000a_Edwin W._x000a_edwin.west@revolutionprep.com_x000a_+18134213087"/>
    <n v="3"/>
  </r>
  <r>
    <n v="11025485"/>
    <d v="2026-04-16T00:00:00"/>
    <x v="30"/>
    <s v="Team Plamondon"/>
    <n v="102047"/>
    <s v="Molly Snyder"/>
    <s v="Hi Marybeth,_x000a__x000a_It has been a pleasure working with Molly over the last couple months! We have been diving deep into several key SAT pillars, including punctuation rules, reading comprehension strategies, utilizing the built in calculator, and navigating tricky math questions involving constants. I wanted to reach out with an update on her progress and our plan for the coming weeks._x000a__x000a_Molly recently completed a practice test and was a bit disappointed that her score increased by only 40 points. While I understand the desire for a larger jump, I want to emphasize that consistent progress is always a win. More importantly, her review of the missed questions revealed something very encouraging: she was able to correct the majority of the missed questions and indicated that it was due to missing some little detail (caused by timing pressure), instead of not knowing how to answer the questions. _x000a__x000a_In the tutoring world, this is a great sign. It means she has the knowledge; we just need to refine her execution under the clock so she can bridge the gap in timed settings._x000a_For the practice test, it is also important to know that because the SAT is now adaptive, the score can be heavily impacted by the first module. If she doesn't get enough questions correct in the first section, her score is automatically capped. Two or three more correct questions can result in a score increase of 100-150 points for the reading and writing side. Molly is right on the cusp of a major breakthrough here, and weâ€™re working on the precision needed to unlock the higher-scoring modules. _x000a__x000a_In order to get regular practice with these concepts, she really needs to re-commit to doing homework more regularly. There have been a number of meetings where she wasn't able to get it done. I'll talk to her about it today, but SAT homework needs to be an everyday thing, if she wants to get close to her goal of 1300 for her first attempt. Even 20 minutes a day, will really add up over the next couple of weeks. I really need to increase the amount of homework in general, as it seems like the concepts we work are fading without regular practice. _x000a__x000a_Based on this latest data, here is our roadmap:_x000a_Reading &amp;amp; Writing: I'm very glad to see that Molly has the required reading comprehension skills for this test. This will allow us to focus on the other aspects that are giving her trouble, namely vocab, transitions words, and punctuation rules.  On the last test, punctuation rules gave her trouble again, even though she did well on the initial homework with those. It had been a few weeks since we touched on those rules, some of that knowledge had fadedâ€”regular review will be vital to keeping those points on the board._x000a__x000a_Math: It was great to see her math score jump up on this test. However, the test highlighted that she is rusty on Geometry, which she hasnâ€™t studied in depth for nearly a year. Iâ€™m confident sheâ€™ll regain those skills quickly with a dedicated review. We reviewed triangles this week, and it's already coming back very quickly. _x000a__x000a_Molly will be taking another practice test this next weekend, and I'll have her study and review everything we have worked on before going into it. This will be a great opportunity for &quot;redemption&quot; and a chance to practice her pacing and timing in a simulated environment. _x000a__x000a_Moving forward, I recommend that we keep up the twice weekly 1 hour meetings through the May SAT for her first official attempt. Then she should plan on taking at least two more official tests, so the August and September tests in the fall look like our next best options. On average, students are taking 2 to 3 official SAT's to achieve their goal score, once they start to hit their goals on practice tests. She can take a little break over the summer, but I recommend starting up with 2x 1 hour weekly meetings in July through the August and September tests. This will give her the best chance of getting the SAT knocked out before her junior year classes really pick up in the fall. _x000a__x000a_Please let me know a good time to call and discuss any of these points in further detail. I'm excited to see how the next practice test goes this weekend!_x000a__x000a_Best regards,_x000a_Christian C._x000a_christian.collins@revolutionprep.com_x000a_+13035190358"/>
    <n v="4"/>
  </r>
  <r>
    <n v="11025494"/>
    <d v="2026-04-16T00:00:00"/>
    <x v="30"/>
    <s v="Team Plamondon"/>
    <n v="86264"/>
    <s v="Ben DeAlexandris"/>
    <s v="Hi Brian &amp;amp; Lauren,_x000a__x000a_It has been a pleasure working with Ben over the past couple of months to help him keep pace with his Math and Chemistry coursework. I wanted to reach out and share a quick update on his progress as we head toward the end of the semester._x000a__x000a_ On the chemistry front, Ben has done a great job navigating the Gas Laws. It was good to hear that the quizzes have been going well and it sounds like he has a solid A in the class. We have started Acid base chemsitry now, and there is a bunch of memorization and rules for that, but he is in a good place for that. _x000a__x000a_In Math, he is doing an excellent job with exponential equations and radical expressions. Exponents can be a notoriously &quot;strange&quot; area of math because the rules feel counterintuitiveâ€”for example, learning that multiplying two bases means you must add their exponents. It takes a lot of mental adjustment, but Ben has adapted quickly and is mastering those exponent rules effectively. We haven't moved into logarithms just yet, but he has built a very strong foundation with exponentials that will serve him well when we get there._x000a__x000a_To ensure he finishes the semester strong, I recommend we maintain our current pace of meeting for one hour per week. This consistency will be key to managing the final units and preparing for any upcoming finals._x000a__x000a_Best regards,_x000a_Christian C._x000a_christian.collins@revolutionprep.com_x000a_+13035190358"/>
    <n v="4"/>
  </r>
  <r>
    <n v="11025499"/>
    <d v="2026-04-16T00:00:00"/>
    <x v="63"/>
    <s v="Team Cross"/>
    <n v="104151"/>
    <s v="Alex Patney"/>
    <s v="Dear Amit,_x000a__x000a_It was wonderful meeting Alex and having the chance to work with him for a couple of sessions as we prepared for his upcoming SAT I wanted to share some updates from our sessions._x000a__x000a_Though he's already scoring high on the SAT, Alex was very open to discussing some strategies and tips that I had to offer regarding the harder reading questions (inferences and command of evidence) and writing questions (boundaries and words in context). We explored some strategies that might help improve his confidence and earn him those extra points we're hoping for._x000a__x000a_For this exam, our goal is 1550+. While we cannot guarantee a specific score, we have worked diligently towards this goal through  practicing a variety of the hardest SAT questions. It's important to consider the impact of the test zone on Alex's performance. Ensuring a good night's sleep the night before is important. We have also discussed strategies such as eliminating wrong answers to have more confidence in his answer choices._x000a__x000a_I look forward to hearing how Marcello performs on this test. Looking ahead, I recommend we look to book some additional sessions. We can use these to prepare for another SAT attempt or to begin the process of writing college essays._x000a__x000a_Please let me know if you have any questions or if there are any adjustments you would like to make to our plan. Iâ€™m also able to schedule a time to talk by phone if that would be helpful. I am happy to support Alex's continued academic journey._x000a__x000a_Best regards,_x000a_Edwin W._x000a_edwin.west@revolutionprep.com_x000a_+18134213087"/>
    <n v="2"/>
  </r>
  <r>
    <n v="11025534"/>
    <d v="2026-04-16T00:00:00"/>
    <x v="175"/>
    <s v="Team Cross"/>
    <n v="96716"/>
    <s v="Johanna LeBuhn"/>
    <s v="Hi All,_x000a__x000a_I hope you are doing well I wanted to check in with a progress update!_x000a_Johanna and I have made strong progress in her SAT preparation, and after recent discussions, we have decided to adjust our approach to better support her continued growthâ€”particularly in math. While we initially focused primarily on SAT strategies, but moving forward, we will prioritize precalculus, while still incorporating SAT practice as time allows._x000a__x000a_Johanna is currently meeting twice a week for 60 minutes, and I recommend continuing with this schedule. She has expressed interest in adding 10 additional hours to her tutoring plan so we can maintain consistent support through the June SAT. Our plan is for Johanna to take the May SAT as a practice round, allowing her to gain experience and reduce test-day pressure. This will position her to perform at her highest level for the June exam._x000a__x000a_Academically, Johanna is doing a great job engaging with the material and putting in the effort to truly understand concepts rather than memorize procedures. In recent sessions, we have focused on trigonometry topics such as inverse trigonometric functions, unit circle relationships, and double/half angle identities. She has shown solid improvement in working through these problems and is becoming more confident when approaching unfamiliar questions. We have also reinforced algebraic skills, including multi-step equations and problem-solving strategies, where she continues to demonstrate steady progress._x000a__x000a_On the SAT side, Johanna has already achieved an excellent starting score of 1330 on the March exam. This is a strong baseline and reflects her potential. Our work in Problem Solving and Data Analysisâ€”especially with percent-based problems (markups, discounts, and percent change)â€”has led to noticeable improvement. She is becoming more comfortable translating word problems into equations, though we will continue reinforcing consistency with more complex percent applications._x000a__x000a_Action Plan Moving Forward:_x000a_Primary Focus (Now through May SAT):_x000a_Strengthen foundational math skills through targeted precalculus review_x000a_Reinforce trigonometry concepts (identities, inverse functions, unit circle)_x000a__x000a_SAT Preparation (Ongoing, Secondary Focus):_x000a_Incorporate SAT-style questions into each session_x000a_Focus on Problem Solving &amp;amp; Data Analysis, especially percent applications and data interpretation_x000a_Build consistency and timing through mixed practice sets_x000a__x000a_Testing Plan:_x000a_Sit for the May SAT as a low-pressure practice test_x000a_Use results to identify final areas of focus_x000a_Intensify SAT-specific prep leading into the June exam_x000a__x000a_Session Structure:_x000a_Continue meeting twice per week for 60 minutes_x000a_Prioritize academic math first, then transition to SAT practice as time permits_x000a__x000a_Overall, Johanna is showing strong dedication and a positive attitude in each session. She is willing to engage with challenging material and continues to build confidence in her abilities. With this adjusted approach and continued consistency, I am confident she will see meaningful improvement in May and be well-positioned to achieve an even higher score on the June SAT._x000a__x000a_Best,_x000a_Hannah D._x000a_hannah.duliere@revolutionprep.com_x000a_+13044881255"/>
    <n v="3"/>
  </r>
  <r>
    <n v="11025551"/>
    <d v="2026-04-16T00:00:00"/>
    <x v="111"/>
    <s v="Team Plamondon"/>
    <n v="104146"/>
    <s v="Harry Holland"/>
    <s v="Hi Lindsay,_x000a__x000a_To answer your question about what type of questions Harry is missing. Itâ€™s a little of everything, which is very typical for students scoring in his range. Weâ€™re working on helping him quickly identify the type of problem and a couple of strategies that can solve some of those questions for him across the exam._x000a__x000a_As his score climbs higher, that low hanging fruit will mostly be taken and weâ€™ll need to transition more toward helping him learn to be precise in reading the question and in his work. The point where this transition happens is different for every student. _x000a__x000a_At that time, weâ€™ll also have to tackle the less commonly tested material and vocabulary. However, that will be a bit down the road. Those are my thoughts at least. Hopefully, theyâ€™re helpful. 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25570"/>
    <d v="2026-04-16T00:00:00"/>
    <x v="120"/>
    <s v="Team Haase-Alvey"/>
    <n v="100585"/>
    <s v="Yuna Heath"/>
    <s v="Greetings Ji Hyun,_x000a__x000a_I wanted to share a quick update on Yunaâ€™s progress and look ahead to next steps as we approach the summer and fall._x000a__x000a_Yuna has been making strong progress in geometry and is continuing to build both her conceptual understanding and problem-solving skills. She has worked through a wide range of topics, including triangle congruence and similarity, quadrilateral properties, proofs, and applications of the Pythagorean Theorem and special right triangles. More recently, she has been applying trigonometric ratios and beginning to work with more advanced tools such as inverse functions, with continued growth in her ability to approach multi-step problems. Itâ€™s been great to see her developing greater confidence as she engages with increasingly complex material._x000a__x000a_Looking ahead, I would recommend setting aside time over the summer to prepare Yuna's essays for college applications through a structured plan of 10 sessions, meeting once per week for 60 minutes. This approach allows for a thoughtful, low-pressure process to develop and refine her personal statement and supplemental essays. In addition, Yuna has several unscheduled hours on her account that we could use for some continued review of Algebra 2 concepts over the summer to help strengthen her overall math foundation and ensure she feels well-prepared for college-level coursework._x000a__x000a_If you would like to add those additional hours for support with College Essay Writing, you can easily do so using this link: _x000a__x000a_â€¢ 10 hours of Distinguished Private Tutoring for Yuna Heath with Ana Heiser_x000a__x000a_https://my.revolutionprep.com/s/60U5aCSCPC_x000a__x000a_Please feel free to reach out if you would like to discuss scheduling or next stepsâ€”Iâ€™m happy to connect and plan what would be most helpful for Yuna._x000a__x000a_Best!_x000a_Ana H._x000a_ana.heiser@revolutionprep.com_x000a_+14695703730"/>
    <n v="5"/>
  </r>
  <r>
    <n v="11025576"/>
    <d v="2026-04-16T00:00:00"/>
    <x v="103"/>
    <s v="Team Haase-Alvey"/>
    <n v="100405"/>
    <s v="Maya Hoenigsberg"/>
    <s v="Dear Ilan,_x000a__x000a_I hope you are having a wonderful April. Itâ€™s been great working with you and Maya. I wanted to touch base to share some of the progress weâ€™ve made so far and share my thoughts on the plan moving forward._x000a__x000a_I have seen significant improvements in Maya's consistency with her understanding of fractions. She has greatly improved her ability to compare fractions through multiplication, which also improved her memory of multiplication facts. This consistent improvement has been evident in Mayaâ€™s performance in her sessions and her confidence with fractions._x000a__x000a_Our current short-term goals for Maya include getting a head start with her next unit from Illustrative Mathematics on measurements. We will work towards this by getting Maya more familiar with different units of measure and moving between them. The overall goal remains to improve Mayaâ€™s math confidence and prepare her for 4th grade. Based on Maya's progress, I recommend we continue to have 1 60 minute sessions per week. _x000a__x000a_Please let me know if you have any questions or if there are any adjustments you would like to make to our plan. Iâ€™m happy to schedule a time to talk by phone if that would be helpful. I look forward to supporting Maya in their continued academic journey._x000a__x000a_Best regards,_x000a_Tyler"/>
    <n v="3"/>
  </r>
  <r>
    <n v="11025590"/>
    <d v="2026-04-16T00:00:00"/>
    <x v="103"/>
    <s v="Team Haase-Alvey"/>
    <n v="96362"/>
    <s v="Victoria Torres"/>
    <s v="Dear Roberto,_x000a__x000a_I hope you are having a wonderful April. Itâ€™s been great working with you and Victoria. I wanted to touch base to share some of the progress weâ€™ve made so far and share my thoughts on the plan moving forward._x000a__x000a_I have seen significant improvements in Victoria's consistency with her understanding of fractions. She has greatly improved her ability to compare fractions and her ability to multiply mixed numbers. This multiplication has also improved her overall ability to multiply two digit numbers. This consistent improvement has been evident in Victoriaâ€™s performance in her sessions and her confidence with fractions._x000a__x000a_Our current short-term goals for Victoria include getting started on her decimals unit. We have briefly discussed how to add and subtract decimals, and Victoria has picked it up quickly. We are now moving into multiplying decimals. The overall goal remains to improve Victoriaâ€™s math confidence and prepare her for 5th grade. Based on Victoria's progress, I recommend we continue to have 2 60 minute sessions per week. 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Victoria in their continued academic journey._x000a__x000a_Best regards,_x000a_Tyler_x000a_tyler.thornton@revolutionprep.com_x000a_+14108024728"/>
    <n v="4"/>
  </r>
  <r>
    <n v="11025630"/>
    <d v="2026-04-16T00:00:00"/>
    <x v="123"/>
    <s v="Team De Groot"/>
    <n v="80009"/>
    <s v="EJ McAuliffe"/>
    <s v="Hi Alexandra,_x000a__x000a_Hope you're well. It's been a pleasure continuing to work with EJ. I wanted to share an update on his continued progress with SAT prep after our most recent session.._x000a__x000a_Areas of Success:_x000a_EJ is doing a phenomenal job raising his overall score, now up to a 1470 superscore. This is an excellent position as he works toward his goal of reaching 1500. His math score has already climbed to an impressive 770, which reflects both strong content mastery and consistent execution. He has also demonstrated a solid foundation in punctuation concepts on the verbal side, which gives us a clear path for continued growth._x000a__x000a_Areas of Opportunity:_x000a_As we look to close the gap to 1500, our focus will be on maximizing his verbal score. While EJ understands the core punctuation rules, there is still an opportunity to tighten his precision in applying those rules consistently across different question types. The same holds true for transition questions, where EJ is proficient, but has room to improve his analysis and identification of relationships between bordering ideas in the question stems. In addition, we will continue refining his test-taking strategyâ€”particularly his ability to move efficiently through the section by prioritizing high-confidence questions and managing more time-intensive passages effectively._x000a__x000a_Recommendation:_x000a_I recommend that we continue meeting once per week for 60-minute sessions leading up to the May 2nd exam. We will use these sessions to ensure EJ has fully memorized and internalized punctuation and boundary rules, sharpen his strategic approach to the test, and complete multiple timed verbal practice test sections to confirm his ability to apply these skills under real testing conditions. This focused, consistent approach will put him in a strong position to reach his 1500 goal._x000a__x000a_Iâ€™d be happy to discuss his progress or next steps over a call or Zoom at any time._x000a__x000a_All best,_x000a_Brian C._x000a_brian.cohen@revolutionprep.com_x000a_+17349453810"/>
    <n v="4"/>
  </r>
  <r>
    <n v="11025633"/>
    <d v="2026-04-16T00:00:00"/>
    <x v="30"/>
    <s v="Team Plamondon"/>
    <n v="66214"/>
    <s v="Leya Hecker"/>
    <s v="Hi Mari, _x000a__x000a_It has been a pleasure continuing to work with Leya. Weâ€™ve been primarily focused on keeping pace with new material in both Physics and Pre-Calculus, and I have some very positive updates to share._x000a__x000a_I am thrilled to see Leya holding a strong A. Many of these concepts were a struggle last semester, so this is a huge win. Leya is also maintaining a solid A- in her math class. Conceptually, she feels very confident here; her current grade seems to stem more from minor &quot;fine-detail&quot; errors on tests and quizzes rather than a lack of understanding._x000a__x000a_The most challenging concept for Leya has been splitting forces (and other vectors) into their individual components. Her current unit on Momentum has suddenly circled back to this technique. While it was tricky at first, she mastered it during the Forces unit, so I am confident she will successfully apply those same skills to Momentum._x000a__x000a_While weâ€™ve been leaning more heavily on Physics lately due to its conceptual difficulty, we are shifting gears for the remainder of the semester:_x000a_Leya mentioned her March SAT score saw a 10-point gain. While any improvement is good, we were both hoping for a bit more. Since her Reading and Writing scores are already in a great spot for her super score, we are going to pivot our focus almost exclusively to the Math section of the SAT, while still leaving room for questions in either her physics or math class as they come up. _x000a__x000a_To accomplish these goals, I recommend that we keep up our current pace of 1 hour per week, with some supplemental lessons around finals season and the June SAT. I'll speak with Leya about scheduling those. _x000a__x000a_Leya is definitely on track to finish the semester strong. If youâ€™d like to discuss her latest score report or any of these goals in more detail, please let me know!_x000a_Best regards,_x000a__x000a_Christian C._x000a_christian.collins@revolutionprep.com_x000a_+13035190358"/>
    <n v="4"/>
  </r>
  <r>
    <n v="11025636"/>
    <d v="2026-04-16T00:00:00"/>
    <x v="68"/>
    <s v="Team St. Marie"/>
    <n v="91095"/>
    <s v="Brooke Birnsteel"/>
    <s v="Dear Lindsey, _x000a__x000a_Thank you for reaching out! Iâ€™m happy to share an update on Brooke as we head into the final stretch before May 2nd._x000a__x000a_Since our last update, Brooke has made meaningful progress across both sections. On the math side, she has built a strong foundation in coordinate geometry, quadratics, systems of equations, and proportional reasoning. In reading and writing, she has grown in rhetorical synthesis, text structure, cross-text connections, and grammar. She is also approaching the test more strategically - flagging uncertain questions, double-checking her work, and using Desmos more efficiently. _x000a__x000a_Iâ€™m excited to share that Brookeâ€™s Bluebook Practice SAT #6 (taken March 29th) is her highest practice test score yet - a 1250, with a 630 in Reading and Writing and a 620 in Math. Itâ€™s worth noting that this is on the SAT, which is a step up in difficulty from the PSAT, as well as being scored on a higher scale. Earning a 1250 here is a real milestone and a strong sign that everything she has been working on is coming together - she should feel great about this result. _x000a__x000a_With a few weeks until the official test, I recommend we stay at our current pace of one 90-minute session per week. Consistency is what matters most right now. In the sessions leading up to May 2nd, our priorities will be reinforcing the strategies she has already learned so she is executing them automatically on test day, alongside a full math content review. She has put in real effort and has every reason to walk in feeling confident and prepared - please keep encouraging her through this final push!_x000a__x000a_As for the plan after May 2nd: given Brookeâ€™s Europe trip in late May and a month of camp this summer, I suggest we use this summer to debrief on the official SAT results and map out her testing timeline for Junior year. Depending on the dates, we can either have this meeting in between Europe and camp, or once camp is finished. Most students take the exam 2-3 times, so I definitely recommend we plan for Brooke to retest in the Fall, and starting back up in August (or sooner, if her schedule allows) would give us a strong runway. _x000a__x000a_One more thing I wanted to mention: Revolution Prep will be updating tutoring rates on April 18th. If youâ€™d like to lock in current pricing for future sessions, Iâ€™d encourage you to connect with Tessa before that date to purchase additional hours ahead of any fall prep planning. _x000a__x000a_Best, _x000a__x000a_Amelia S._x000a_amelia.sain@revolutionprep.com_x000a_+19192658149"/>
    <n v="5"/>
  </r>
  <r>
    <n v="11025647"/>
    <d v="2026-04-16T00:00:00"/>
    <x v="123"/>
    <s v="Team De Groot"/>
    <n v="96280"/>
    <s v="Charles Dooher"/>
    <s v="Hi Svjetlana,_x000a__x000a_I hope all is well. It's been wonderful continuing to work with Charles. I wanted to share an update on his recent progress._x000a__x000a_Areas of Success:_x000a_Charles is in a strong position, having scored a 1400 on his most recent practice SAT and already reaching his initial goal range of 1350. He does an excellent job processing and applying concepts in sessionâ€”most recently with exponent rulesâ€”quickly and accurately translating review into correct answers. This ability to learn and implement strategies in real time is a major strength and positions him well to continue improving into the 1400s._x000a__x000a_Areas of Opportunity:_x000a_Our next step is building consistency and retention. Charles can sometimes lose familiarity with concepts over time, so reinforcing earlier material will be key. Additionally, during his last test, moments of stress led him to move away from his strategies, resulting in missed opportunities. Weâ€™ll focus on building confidence and consistency in applying those strategies under pressure. From a content standpoint, key areas for growth include more advanced exponent expressions, verb usage in the verbal section, and higher-level quadratic applications with factoring and foiling._x000a__x000a_Recommendation:_x000a_I recommend that we continue meeting once per week for 60-minute sessions. We will use these sessions to reinforce long-term retention of core concepts, target high-impact areas like exponents, verbs, and quadratics, and practice applying strategies under timed conditions so Charles can perform with confidence. This consistency will help him not only maintain but consistently exceed his 1350 goal range and push further into the 1400s._x000a__x000a_Iâ€™d be happy to discuss his progress or next steps over a call or Zoom at any time._x000a__x000a_All best,_x000a_Brian C._x000a_brian.cohen@revolutionprep.com_x000a_+17349453810"/>
    <n v="3"/>
  </r>
  <r>
    <n v="11025659"/>
    <d v="2026-04-16T00:00:00"/>
    <x v="123"/>
    <s v="Team De Groot"/>
    <n v="80036"/>
    <s v="Rory Valeriano"/>
    <s v="Hi Edwin,_x000a__x000a_I hope you're well. It's been great working with Rory these past few weeks. I wanted to share an update on his recent progress as we continue preparing for the upcoming May 2nd SAT._x000a__x000a_Areas of Success:_x000a_Rory has been making solid progress over the past few weeks, with his most recent practice test reaching the 1270 rangeâ€”right in line with his goal of 1300. Heâ€™s building strong momentum and has shown particular improvement in session, especially with punctuation rules and core math concepts like linear equations. His effort and engagement have been consistent, and he continues to take meaningful steps forward._x000a__x000a_A major strength for Rory right now is his growing metacognition. He did an excellent job completing the error log from his last practice testâ€”carefully analyzing why he missed questions, identifying where punctuation rules became unclear, and recognizing which rules he should have applied. This ability to reflect and self-correct is critical, as it helps prevent repeated mistakes and will play a key role in improving his accuracy on grammar and punctuation questions moving forward._x000a__x000a_Areas of Opportunity:_x000a_Our focus now is on refining both content mastery and test execution. On the verbal side, sentence boundaries and transitions are key areas where targeted work can lead to meaningful score gains. In math, continuing to strengthen his understanding of linear equationsâ€”particularly slope, slope-intercept, and point-slope formâ€”will be important. Additionally, Rory experienced some test anxiety on his last practice exam, which impacted his performance. Weâ€™ll work on incorporating mindfulness techniques to help him stay calm and focused. Another priority will be helping him more confidently interpret math questions so he can quickly identify the appropriate strategy._x000a__x000a_Recommendation:_x000a_I recommend that we continue meeting once per week for 60-minute sessions. We will use this time to reinforce punctuation rules, build confidence with key math concepts, practice effective test-taking strategies (including pacing and question selection), and simulate timed conditions leading up to the May 2nd exam. This structured approachâ€”combined with Roryâ€™s strong metacognitive habitsâ€”will help him perform with greater confidence and consistency as he works to reach and exceed his 1300 goal._x000a__x000a_Iâ€™d be happy to discuss his progress or next steps over a call or Zoom at any time._x000a__x000a_All best,_x000a_Brian C._x000a_brian.cohen@revolutionprep.com_x000a_+17349453810"/>
    <n v="4"/>
  </r>
  <r>
    <n v="11025664"/>
    <d v="2026-04-16T00:00:00"/>
    <x v="54"/>
    <s v="Team Plamondon"/>
    <n v="54059"/>
    <s v="Sydney Hall"/>
    <s v="Dear Luchanna,_x000a__x000a_I hope you are having a great week so far! Itâ€™s been great working with you and Sydney over the past couple of months. I wanted to touch base to share some of the progress weâ€™ve made so far and share my thoughts on the plan moving forward._x000a__x000a_I have seen significant improvements in Sydney's ability to calculate arc length and sector area, graph sine and cosine functions, and apply various trig identities. More recently, she has shown progress in calculating vector magnitude, performing vector operations, and finding unit vectors. This consistent improvement has been evident in Sydneyâ€™s increased math confidence and her improved average in math class (weâ€™ve gotten her grade back up to a B-!)._x000a__x000a_Our current short-term goals for Sydney include further work with solving systems of equations. The overall goal remains maintaining her math confidence and a strong average in pre-calculus. Based on Sydney's progress, I recommend continuing to meet once a week for 1.5 hour through the remainder of the school year. Right now, Sydney has sessions scheduled until April 21 and 1 unscheduled hour on her account. (*Just so you are aware, we do have a price increase going into effect on 4/18/26.)_x000a__x000a_If you'd like to continue working together on achieving these goals, you can easily use this link to add these hours to your account today: https://my.revolutionprep.com/s/VTfivihXO1._x000a__x000a_Please let me know if you have any questions or if there are any adjustments you would like to make to our plan. Iâ€™m happy to schedule a time to talk by phone if that would be helpful. I look forward to supporting Sydney in her continued academic journey._x000a__x000a_Best regards,_x000a_Alexa Pinera_x000a__x000a_Alexa P._x000a_alexa.pinera@revolutionprep.com_x000a_+13022653917"/>
    <n v="5"/>
  </r>
  <r>
    <n v="11025666"/>
    <d v="2026-04-16T00:00:00"/>
    <x v="103"/>
    <s v="Team Haase-Alvey"/>
    <n v="103120"/>
    <s v="Sabina Gualpa"/>
    <s v="Dear Sining,_x000a__x000a_I hope you are having a wonderful April. Itâ€™s been great working with you and Sabina. I wanted to touch base to share some of the progress weâ€™ve made so far and share my thoughts on the plan moving forward._x000a__x000a_I have seen significant improvements in Sabina's understanding of expanded form, her ability to solve for area and perimeter of shapes, and her consistency with fraction number line questions. She has greatly improved her ability to round numbers to different places. This consistent improvement has been evident in Sabinaâ€™s performance in her sessions and her independence when answering questions._x000a__x000a_Our current short-term goals for Sabina include continuing to work through previous practice exams and identifying new areas of growth. The most recent growth area is in finding the area of irregular shapes. The overall goal remains to improve Sabinaâ€™s math confidence and prepare her for the state exams. Based on Sabina's progress, I recommend we continue to have 2 60 minute sessions per week. _x000a__x000a_Please let me know if you have any questions or if there are any adjustments you would like to make to our plan. Iâ€™m happy to schedule a time to talk by phone if that would be helpful. I look forward to supporting Sabina in their continued academic journey._x000a__x000a_Best regards,_x000a_Tyler_x000a_tyler.thornton@revolutionprep.com_x000a_+14108024728"/>
    <n v="3"/>
  </r>
  <r>
    <n v="11025698"/>
    <d v="2026-04-16T00:00:00"/>
    <x v="98"/>
    <s v="Team Haase-Alvey"/>
    <n v="81756"/>
    <s v="Jack Dutton"/>
    <s v="Dear Nancy,_x000a__x000a_I hope you are doing well and Jack is recovering from being sick! I want to give you an update on how he has been doing with his science tutoring since early March._x000a__x000a_For the last couple of months, Jack and I have focused on the four main tissue types (and specifically epithelial tissue), cell cycle, passive and active transport, types of solutions (hypertonic, isotonic, and hypotonic), and mitosis. We used a combination of worksheets, quizlets, online interactives, discussions, and short videos to further Jackâ€™s knowledge of these topics._x000a__x000a_Jack has a good understanding of tissues; however, I think he could use more practice in this area. This will be especially true if his teacher wants him to know information about each tissue type, not just the four main groups of tissues._x000a__x000a_Jack had a homework assignment he wanted to go over when we talked about the cell cycle. I helped him with a few misconceptions he had, but, for the most part, he already had a decent idea of the different parts of the cell cycle. He was able to compare the lengths of each phase to one another._x000a__x000a_I noticed Jack retains information better if we go over some of the same information multiple times. He has a tendency to make somewhat unexpected guesses when he cannot come up with the exact answer to a question, but I found he stops guessing as much when he familiarizes himself with the material further._x000a__x000a_We have only just begun going over mitosis. This involved reviewing the cell cycle. After this, we dove into the 4 steps of mitosis itself. Jack knows all of the steps but needs to review what happens in each step more. I will review exactly what happens in each step with him next session before we move on to meiosis._x000a__x000a_Please let me know if you have any questions or if there are any adjustments you would like to make to our plan. Iâ€™m happy to schedule a time to talk by phone if that would be helpful. I look forward to supporting Jack in his continued academic journey._x000a__x000a__x000a_Best regards,_x000a__x000a_Zack A._x000a_zack.anthony@revolutionprep.com_x000a_+18105137535"/>
    <n v="1"/>
  </r>
  <r>
    <n v="11025699"/>
    <d v="2026-04-16T00:00:00"/>
    <x v="59"/>
    <s v="Team Haase-Alvey"/>
    <n v="97852"/>
    <s v="Jeevan Gutta"/>
    <s v="Dear Narmada,_x000a__x000a_I hope you're having a great day! It's been great working with you and Jeevan for the past several months. As we move towards the AP Precalculus exam and the June SAT, I wanted to share some updates on what we've been working on recently and my thoughts on the plan moving forward._x000a__x000a_Jeevan has been making excellent progress with describing the central ideas and details of texts, solving SAT algebra questions, and rewriting trig expressions using trig identities. He's also been making excellent progress with applying the key SAT strategies. To help assess his progress towards his SAT goals, I'd like him to please take the assigned practice SAT before our next SAT session; this will help monitor progress and identify where we should focus moving forward. He's been doing an excellent job in our sessions; more consistent homework completion should help him continue to move towards his goals._x000a__x000a_Since Jeevan's AP test is coming up, I'd also like him to please take a practice AP exam, unless he's taking one at school. This will help us identify where his performance is strongest and where he needs to continue working to improve his score. In the short term, I'd like to work on reviewing key precalculus concepts to make sure that he's ready for the AP test. It may be ideal to spend both of our hours each week on precalculus until we reach the test, then switch to the SAT, depending on his performance on the practice test. Can you please let me know your thoughts?_x000a__x000a_We're currently scheduled through May 10. Since Jeevan is scheduled for the June SAT, I recommend continuing to work together through at least early June and likely through the summer to prepare for fall exams.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d like to make to our plan. I'm happy to schedule a time to talk by phone if that would be helpful. I look forward to supporting Jeevan in his continued academic journey!_x000a__x000a_Best regards,_x000a_Margaret W._x000a_margaret.webb@revolutionprep.com_x000a_+15127457572"/>
    <n v="5"/>
  </r>
  <r>
    <n v="11025703"/>
    <d v="2026-04-16T00:00:00"/>
    <x v="59"/>
    <s v="Team Haase-Alvey"/>
    <n v="100256"/>
    <s v="Hudson Thomas"/>
    <s v="Dear Hudson, Jerome, and Cindy,_x000a__x000a_I hope you're having a great day! It's been great working with you and Hudson over the past several months. Hudson is doing an excellent job with punctuation rules, textual evidence, and forms of quadratic equations. I'm very proud of Hudson for all his hard work! Congratulations to him on completing the exam!_x000a__x000a_If I can be of any assistance to Hudson in the future, please don't hesitate to reach out. I'd be more than willing to help him with any challenging math concepts in the future._x000a__x000a_Please let me know if you have any questions. If you'd like to schedule a time to discuss his progress via phone or Zoom, I'm more than happy to do so - please just let me know. Please keep me posted on how the test went and what you hear back about his scores. I'm always available to support Hudson in his continued academic journey!_x000a__x000a_Best regards,_x000a_Margaret W._x000a_margaret.webb@revolutionprep.com_x000a_+15127457572"/>
    <n v="2"/>
  </r>
  <r>
    <n v="11025708"/>
    <d v="2026-04-16T00:00:00"/>
    <x v="6"/>
    <s v="Team St. Marie"/>
    <n v="85455"/>
    <s v="Kevin Kelly"/>
    <s v="Dear Mr. and Mrs. Kelly,_x000a__x000a_I hope you are having a great week. It's been great working with you and Kevin over the past couple of months. I wanted to touch base to share some of the progress we've made so far and share my thoughts on the plan moving forward._x000a__x000a_Recently we've worked on Algebra 2: quadratics and exponential equations. I've noticed some difficulty with exponent rules and solving these types of equations. I recommend Kevin spend some time memorizing rules like power rule, product rule, and quotient rule. My next step is to continue with more challenging Data analysis topics like ratios &amp;amp; proportions, probability, and statistics. Afterwards, we will start to incorporate English topics like grammar and reading comprehension for the SAT._x000a__x000a_Kevin is about to run out of hours, with only 3 hours left to schedule. I recommend adding 12 - 24 hours of tutoring if he wants to continue tutoring for the remainder of the school semester and during the summer. This way he can schedule 1 - 2 sessions per week for 1hr/session. If you'd like to continue working together on achieving these goals, you can redeem more credits through your Bright Horizon's portal. After you redeem your credits, you will receive an email from Revolution Prep to add the hours to your account. _x000a__x000a_Please let me know if you have any questions or if there are any adjustments you would like to make to our plan. I'm happy to schedule a time to talk by phone if that would be helpful. I look forward to supporting Kevin in his continued academic journey._x000a__x000a_Best regards,_x000a_Jon C._x000a_jon.cathapermal@revolutionprep.com_x000a_+17049758359"/>
    <n v="5"/>
  </r>
  <r>
    <n v="11025713"/>
    <d v="2026-04-16T00:00:00"/>
    <x v="59"/>
    <s v="Team Haase-Alvey"/>
    <n v="100318"/>
    <s v="Israel Moliki"/>
    <s v="Dear Esther,_x000a__x000a_I hope you're having a great day! It's been great working with you and Israel over the past several months. As we move on from his most recent SAT and progress towards his next test date, I wanted to share some updates on his progress so far and my thoughts on our plans moving forward._x000a__x000a_Israel has been making excellent progress with factoring quadratic and polynomial expressions, applying exponent rules to rewrite expressions, and understanding and applying mixed punctuation rules. He's also showing excellent growth in applying the TRAP and MAPS strategies to SAT questions. Additionally, he made excellent progress on algebra on his practice test; in fact, he placed in the highest score band on this topic!_x000a__x000a_Our current short-term goals include mastering the iCARE strategy for reading comprehension questions and reviewing key algebra II concepts in preparation for the advanced math section of the test. Based on Israel's progress, I recommend continuing to meet for 1-3 hours per week, depending on when he'd like to complete the SAT. Can you please share your thoughts on upcoming SAT dates with me so that we can plan the most appropriate schedule?_x000a__x000a_Please let me know if you have any questions or if there are any adjustments you'd like to make to our plan. If you'd like to set up a time to discuss his progress via phone or Zoom, I'm more than happy to set up a time - please just let me know. I'm happy to support Israel in his continued academic journey!_x000a__x000a_Best regards,_x000a_Margaret W._x000a_margaret.webb@revolutionprep.com_x000a_+15127457572"/>
    <n v="3"/>
  </r>
  <r>
    <n v="11025721"/>
    <d v="2026-04-16T00:00:00"/>
    <x v="50"/>
    <s v="Team Cross"/>
    <n v="99164"/>
    <s v="Cody Chen"/>
    <s v="Dear Wen,_x000a__x000a_I hope you are doing well! Itâ€™s been great working with Cody over the past couple of months. I wanted to touch base to share some of the progress weâ€™ve made so far and share my thoughts on the plan moving forward._x000a__x000a_Overall goal: Support Cody in his academics and begin to prepare him for SSAT like exam_x000a__x000a_Areas that we have been working on:_x000a__x000a_With state exams coming up, we have been practicing material similar to the NJSLA. We have worked through math practice and targeted areas to learn and review. These included adding and subtracting fractions with unlike denominators; comparing fractions; plotting points on a coordinate plane; and translating points on a coordinate plane. _x000a__x000a_We have also been reading passages and practicing strategies for multiple choice questions, such as reading questions first, ruling out incorrect answers, and going back to the text. _x000a__x000a_Short-term goals moving forward:_x000a__x000a_Once NJSLA is over, we will work through a checklist of 5th grade math skills, to ensure that there are no gaps we need to cover. As we move into summer, we will begin working on 6th grade math skills. _x000a__x000a_We will also continue to practice reading comprehension strategies, as well as practice writing. _x000a_Recommendation: _x000a__x000a_Cody has been doing well when he have sessions. He has shown progress in his ability to add and subtract fractions with unlike denominators, as well as working with the coordinate plane. Based on his progress, I recommend at least one hour per week. _x000a__x000a_Please let me know if you have any questions or if there are any adjustments you would like to make to our plan. Iâ€™m happy to schedule a time to talk by phone if that would be helpful. I look forward to supporting Cody in his continued academic journey._x000a__x000a_Best regards,_x000a_Mary L._x000a_mary.logan@revolutionprep.com_x000a_+16822312877"/>
    <n v="3"/>
  </r>
  <r>
    <n v="11025747"/>
    <d v="2026-04-16T00:00:00"/>
    <x v="45"/>
    <s v="Team Plamondon"/>
    <n v="98521"/>
    <s v="Taylor Mclemore"/>
    <s v="Dear Nichelle,_x000a__x000a_I hope this email finds you well. I wanted to discuss Taylorâ€™s preparation for our tutoring sessions and share some insights and our plan moving forward._x000a_organizing prewriting for essays with flowcharts as well as understanding historical events and cause/effect between historical events.Taylor has consistently demonstrated improvement in putting her thoughts into words, which I am really happy to see!_x000a__x000a_As you know, our goal is to earn at least a B in both IB History and IB Language and Literature. However, Taylorâ€™s lack of preparation for our sessions is slowing progress towards these goals. It is crucial that they come to sessions prepared with the appropriate technology, completed assignments, and required materials, and to be free from distractions._x000a_To address this, I would like to discuss our plan moving forward: _x000a__x000a_â€¢:It is important for Taylor to arrive on time, with all necessary materials (e.g., paper, pencil, completed assignments) ready, and to be free from distractions. This will maximize the effectiveness of our sessions._x000a__x000a_â€¢ When Taylor spends the first 20-30 minutes of our session getting ready, it takes away valuable time that could be spent on learning content or strategies._x000a__x000a__x000a_Based on Taylorâ€™s needs, I recommend that we keep on with two 90-minute and one 60-minute session per week at the minimum. I also recommend that Taylor has her materials up before she joins the sessions, as well as being mentally ready to be on task five minutes after joining the session, so that we can spend the maximum amount of time doing work and thereby making the session time more efficient. This adjustment will help by ensuring that Taylor is ready to start learning as soon as the session begins._x000a_._x000a_Please feel free to reach out with any questions or concerns. I am happy to discuss further and adjust our approach as needed to support Taylor's success. We can also schedule a time to talk by phone if that would be helpful._x000a_Thank you for your continued partnership._x000a__x000a_Best regards,_x000a__x000a_Armand Brouty_x000a__x000a__x000a__x000a_Armand B._x000a_armand.brouty@revolutionprep.com_x000a_+15129107232"/>
    <n v="3"/>
  </r>
  <r>
    <n v="11025762"/>
    <d v="2026-04-16T00:00:00"/>
    <x v="45"/>
    <s v="Team Plamondon"/>
    <n v="103381"/>
    <s v="Michael Panzer"/>
    <s v="Dear Wendye,_x000a__x000a_I hope you are having a great week. I wanted to touch base with you about a couple of items related to my work with Michael._x000a__x000a_First, Michael has improved immensely on strategy pertaining to both the reading and writing and math sections, as well as completing his homework!_x000a__x000a_Second, Michael's initial score on the practice exam was a 1040 (480RW, 560M). I assigned him another practice test for this weekend, and so it remains to be seen if he has improved. However, it is common for students to take a slight dip between the first and second practice tests due to them learning to apply the strategies to the test, so if that happens, I would not be particularly worried inasmuch as he rebounds his score on the third test. There is still a probability of him improving his score, though._x000a__x000a__x000a__x000a_Based on this information, I recommend we continue to meet for three 60-minute sessions per week unless Michael has a sustained lowering of his test score. This plan will best set Michael up for success moving forward._x000a__x000a_Please let me know if you have any questions. Iâ€™m happy to schedule a time to talk by phone if that would be helpful. I look forward to supporting Michael in their continued academic journey._x000a__x000a_Best regards,_x000a__x000a_Armand Brouty_x000a__x000a__x000a__x000a_Armand B._x000a_armand.brouty@revolutionprep.com_x000a_+15129107232"/>
    <n v="3"/>
  </r>
  <r>
    <n v="11025781"/>
    <d v="2026-04-16T00:00:00"/>
    <x v="18"/>
    <s v="Team Plamondon"/>
    <n v="87923"/>
    <s v="Ilana Marcus"/>
    <s v="Dear Ilana and Seth,_x000a__x000a_I hope you are having a great week. Itâ€™s been great working with you and Ilana over the past couple of months. I wanted to touch base to share some of the progress weâ€™ve made so far and share my thoughts on the plan moving forward._x000a__x000a_I have seen significant improvements in Ilana's ability to approach AP US History multiple choice questions and document-based questions. This consistent improvement has been evident in her in-session work, particularly in how she analyzes questions and structures her responses._x000a__x000a_Our current goals for Ilana include continuing to refine her DBQ writing skills and strengthening her accuracy and efficiency with multiple choice questions. The overall goal remains to support and prepare for the AP US History exam. Based on Ilana's progress, I recommend maintaining weekly sessions._x000a__x000a_Please let me know if you have any questions or if there are any adjustments you would like to make to our plan. Iâ€™m happy to schedule a time to talk by phone if that would be helpful. I look forward to supporting Ilana in her continued academic journey._x000a__x000a_Thank you and stay safe,_x000a_Myles O._x000a_myles.oldroyd@revolutionprep.com_x000a_+15304434701"/>
    <n v="3"/>
  </r>
  <r>
    <n v="11025841"/>
    <d v="2026-04-16T00:00:00"/>
    <x v="7"/>
    <s v="Team Cross"/>
    <n v="96541"/>
    <s v="Fiona Yan"/>
    <s v="Hi everyone,_x000a__x000a__x000a_Itâ€™s been a couple of months since my last check in, so I wanted to send over a broader update on what Fiona and I have been up to and plans for the future. Happy to answer any questions via email or set up a time to chat next week if you like!_x000a__x000a__x000a_Fiona had another solid showing on the practice test she took a couple of weeks ago. I know the score dipped to 1470, but some fluctuation is expected once students get to the top ends of the score range since a couple of questions missed here or there can make a big difference. Weâ€™re continuing to work on familiarizing Fiona with different question types she may see on both sections to help her confidently assess any problem she sees on the test. _x000a__x000a__x000a_Iâ€™d recommend we plan for one more practice test before the May SAT, but Fiona is in great shape to make that her first official test. Students looking for scores in the elite range of 1500+ often benefit from seeing multiple official tests, with the option to superscore their best sections across multiple administrations. Either the June or August SATs would be good options for Fiona to consider as second attempts. _x000a__x000a__x000a_In the next few weeks, Iâ€™d like to work more on some of the trickier reading questions that tend to crop up in the middle of the test related to making inferences and finding textual evidence for a given claim. In math, weâ€™ve covered a lot of ground on geometry and advanced functions recently, but one area Iâ€™d like to get to before the SAT is a general overview of a few statistics based questions she might see related to taking statistical surveys and measures like standard deviation._x000a__x000a__x000a_Iâ€™ve got Fiona booked in our usual Thursday spot through the first week of June, but sheâ€™s got plenty of hours on the account that can be used in summer for SAT prep or to get a headstart on APs next year. _x000a__x000a__x000a_Iâ€™ll see Fiona again next Thursday!_x000a__x000a__x000a_Julie B._x000a_julie.byrom@revolutionprep.com_x000a_+15129250963"/>
    <n v="2"/>
  </r>
  <r>
    <n v="11025852"/>
    <d v="2026-04-16T00:00:00"/>
    <x v="40"/>
    <s v="Team Haase-Alvey"/>
    <n v="102947"/>
    <s v="Bowden Brigham"/>
    <s v="Hi Ann Catrine,_x000a__x000a_I hope that you're having a good week! I wanted to discuss Bo's preparation for our tutoring sessions and share some insights and our plan moving forward._x000a__x000a_I want to acknowledge that Bo has performed well with the core skills of the reading and writing section of the SAT, especially with applying rules of grammar and punctuation and reading comprehension, which I am really happy to see! We are also seeing some positive signs in the math section, although we will need to do some more work with the algebra core and advanced math._x000a__x000a_However, Bo has been unable to complete any homework over the past several weeks. I understand that he has a lot on his plate, but I would like to make sure that he is able to practice the skills that we cover during our sessions outside of that meeting time so that he is more fluent with application of the strategies and can put his best foot forward when he takes the SAT. I have been listing Bo's homework assignments on a document, and I will add some expected completion times. That way, Bo may know that even 10 or 15 minutes at a time  may be sufficient to practice._x000a__x000a_We are currently meeting for one hour per week and looking at the May or June SAT. Bo should potentially prepare for the SATs in the fall, and I would recommend meeting for two hours per week during the summer if it is feasible to practice further._x000a__x000a_Please let me know if there is anything additional I need to know about the situation or if you have any questions._x000a__x000a_Jason _x000a_jason.keller@revolutionprep.com_x000a_+17328416402"/>
    <n v="3"/>
  </r>
  <r>
    <n v="11025857"/>
    <d v="2026-04-16T00:00:00"/>
    <x v="28"/>
    <s v="Team Cross"/>
    <n v="91418"/>
    <s v="Janai Turner"/>
    <s v="Dear Shavone, _x000a__x000a_I hope you are having a wonderful spring. Itâ€™s been such a pleasure working with Janai over the past year. I wanted to touch base once again to share some of the progress weâ€™ve made thus far and outline my thoughts on the plan moving forward. _x000a__x000a_Since the last progress update, I have seen significant improvements in Janai's abilities to calculate the slopes and y-intercepts of linear equations, distinguish between parallel and perpendicular lines, graph scatterplots and lines of best fit, interpret slopes and y-intercepts from linear word problems, solve multi-step and literal equations, graph linear equations in slope-intercept form, and solve systems of equations using substitution. As always, she has continued to show consistent progress in utilizing each of the strategies weâ€™ve been discussing to solve a variety of pre-algebra questions. This consistent improvement has been evident in the completion of assignments during our sessions, as well as in Janaiâ€™s schoolwork. _x000a__x000a_Our current short-term goal for Janai includes solidifying her understanding of 8th-grade math. The overall goal remains to improve Janaiâ€™s confidence in math, as well as her comfort with it. Since Janai is achieving her goals thus far, I recommend we continue with our one 60-minute class per week throughout the remainder of the school year and into the summer. _x000a__x000a_Please let me know if you have any questions or if there are any adjustments you would like to make to our plan. Iâ€™m happy to schedule a time to talk by phone if that would be helpful. I look forward to supporting Janai in her continued academic journey. _x000a__x000a_Best regards, _x000a__x000a_Colin C._x000a_colin.cody@revolutionprep.com_x000a_+19785187882"/>
    <n v="4"/>
  </r>
  <r>
    <n v="11025860"/>
    <d v="2026-04-16T00:00:00"/>
    <x v="98"/>
    <s v="Team Haase-Alvey"/>
    <n v="97305"/>
    <s v="Oscar Luna"/>
    <s v="Dear Isabel,_x000a__x000a_I hope you have been doing well this spring! The weather has been all over the place up here in Michigan. I hope yours has been more reasonable. I want to give you another update on how Oscar has been doing since my last update in late January._x000a__x000a_I want to start by saying I appreciate Oscarâ€™s punctuality and commitment to our sessions. He almost always knows what he wants to cover each session and shares his school documents to the Google Drive folder at the beginning of our sessions._x000a__x000a_In general, whenever Oscar has a test coming up, I remind him of his test-taking strategies. I know he still struggles on tests, but he has definitely improved upon his strategies and remembers them between tests._x000a__x000a_In February, Oscar and I focused on proportion word problems, cross-multiplying, unit rates, similar figures, his English vocabulary (because he had a test coming up), and his â€œTuck Everlastingâ€ essay. Oscar did well with problems involving only cross-multiplying and scale factors (for similar shapes). For the most part, he was able to set up proportions from word problems but sometimes got confused as to which piece of information went where. He is able to find unit rates in order to compare two different rates effectively. Actually, he recently displayed he has retained this knowledge when answering a New York State math test problem while practicing with me. We looked at marble ratio/proportion problems specifically for part of a session because they appeared on his homework. He did very well on these and got 100% on the associated homework I assigned him. During any of these problems, I pushed for Oscar to mark his units, as it is easy to lose points by forgetting to add units after solving for an answer. Oscar was able to define most of his English vocab words correctly and refined his claim and evidence for his â€œTuck Everlastingâ€ essay._x000a__x000a_In March, we practiced converting between percentages, decimals, and fractions. Oscar is pretty good with these now when given one of the three and asked to convert directly to one of the others. However, he can mix them up when the problems get more complicated, like if he has to create a percent from a survey. Oscar showed a lot of improvement during our session focusing on percentages problems. He was able to break down tip amounts by finding 1, 5, and 10% of the original meal cost. After this, he used the right combinations of these three to find specific tip percentages. Oscar did alright with percent increase and decrease problems. These can be difficult because you first have to decide which of the two types the problems are, and, then, you must figure out if they only want the percent increase or decrease or if they want the original value with the increase/remaining amount. With our remaining March sections, we went over basic geometric figures, terms, and angle relationships. I think Oscar was doing excellent with these. I would like to hear how his test went. He told me he thought it went well; however, there were a couple questions he was unsure about. We went over these in session as best we could (Oscar was recreating the problems from memory)._x000a__x000a_So far this month, Oscar and I have done a little more Geometry practice together. Again, I think he is doing very well with these concepts. Beside this, Oscar asked me to help him prepare for the English and math portions of his New York State Test (for 6th graders). On the math practice problems, Oscar was able to get many of the problems correct, although there is room for improvement when it comes to plotting points on the coordinate plane and the areas of composite figures. For English, we practiced improving his claim to better reflect a central idea of the article and providing relevant evidence to support this claim. We also talked about a tonal shift within a poem. I think Oscar already had a good claim before we started the session, but he still was able to improve it by the end of the session._x000a__x000a_Oscar has told me that his math tests are hard and most students find them difficult. That being said, I believe his understanding of the material is at a level where he can get at least Bs on most of his tests. We will continue to work toward this goal. I can even reach out to his math teacher, if you would like, to see if he may have ideas on how Oscar can improve his test scores. I want to see his scores improve because I do not think Oscarâ€™s current scores are reflective of how well he knows the material and the time he puts in to studying and doing homework._x000a__x000a_I think continuing to do 2, 1-hour tutoring sessions a week is benefiting Oscar still._x000a__x000a_Please let me know if you have any questions or if there are any adjustments you would like to make to our plan. Iâ€™m happy to schedule a time to talk by phone if that would be helpful. I am looking forward to continuing my work with Oscar in his academic journey._x000a__x000a__x000a_Best regards,_x000a__x000a_Zack A._x000a_zack.anthony@revolutionprep.com_x000a_+18105137535"/>
    <n v="3"/>
  </r>
  <r>
    <n v="11025862"/>
    <d v="2026-04-16T00:00:00"/>
    <x v="55"/>
    <s v="Team Plamondon"/>
    <n v="101059"/>
    <s v="Aahana Joshi"/>
    <s v="Hi Aahana and Udayan,_x000a__x000a_I hope you are having a great spring. It was great working with Aahana this week! I have included a short video that I would like you to watch. The video covers some key highlights from our session this week and the current homework focus._x000a__x000a_video link: https://revolutionprep.zoom.us/rec/play/OoDROyjm5a8SXwAPy0S1ZaLPXQUdQuSZu3AbOii4yVL2WdihPeid419gFrU6jTVRy-c12Px8LWMSLBEg.6WDFTEBAw9Wlr7yg_x000a__x000a_I wanted to share an important update on Aahanaâ€™s SAT progress and how we are redirecting our work. Based on recent results, Aahana did not perform as expected on the most recent official SAT compared to prior practice exams. After reviewing her testing history more closely, I discovered that she had been retaking the same practice tests multiple times rather than completing new, unique exams. As a result, the practice scores did not accurately reflect mastery of the math content. When we transitioned to new material on OnePrep, there were several problems where Aahana was unsure how to begin, which revealed gaps that were previously masked by repeated exposure to the same questions._x000a__x000a_I addressed this directly with Aahana, and we have now adjusted our approach. Moving forward, I am emphasizing completion of assigned homework and new practice problems rather than retaking previously completed exams. This shift will give us a clearer picture of her true strengths and areas that need reinforcement, especially as her goal score remains a 1550. Her most recent official score of 950 suggests she likely did not reach the higher math module, which is inconsistent with her prior practice experience and reinforces the importance of this reset._x000a__x000a_During this session, we focused on SAT math foundations and strategy. Aahana worked through challenging problems involving circle geometry, scatterplots, word problems with dense terminology, and systems of equations. We introduced and practiced the matching strategy for constants, which requires distributing and simplifying expressions and matching coefficients of like terms on both sides of an equation. She also learned to identify no-solution scenarios, including equations that create false statements or division by zero and systems represented by parallel lines. Throughout the session, Aahana showed improvement in marking up problems, identifying what questions were asking, and applying strategies methodically rather than rushing. We also reinforced test-taking strategies such as time management, skipping overly time-consuming questions, and confidently eliminating clearly incorrect answer choices._x000a__x000a_Short-term goals include consistent daily homework completion, practicing new and unfamiliar problems, building confidence in first-choice answers, and completing the predicted tests on OnePrep under timed conditions. The overall goal remains increasing accuracy and confidence so Aahana can reliably reach the higher modules on test day and move toward her 1550 target score._x000a__x000a_In terms of session frequency, two 60-minute sessions per week are appropriate at this stage, and I recommend adding additional hours leading up to the May 2nd exam to give us sufficient time to address gaps, reinforce strategy, and work through new material. Aahana currently has three hours remaining and scheduled._x000a__x000a_Please feel free to reach out if you have any questions or requests, or if there is anything else I can do to help. You can always contact me directly by text message or email. I am also happy to schedule a phone call if you would like to discuss this plan in more detail._x000a__x000a_I also wanted to let you know that our companyâ€™s new pricing goes into effect this Saturday. If you were looking to purchase more hours, Friday is the last day to lock in the current rates. Feel free to reach out to your Advisor if you would like to make a purchase before the change._x000a__x000a_Best regards,_x000a__x000a_Diana H._x000a_diana.hoyer@revolutionprep.com_x000a_+12106391241"/>
    <n v="5"/>
  </r>
  <r>
    <n v="11025863"/>
    <d v="2026-04-16T00:00:00"/>
    <x v="56"/>
    <s v="Team Cross"/>
    <n v="94702"/>
    <s v="Anderson Paul"/>
    <s v="Dear Lisa,_x000a__x000a_I hope you are having a great spring. Itâ€™s been great working with you and Anderson over the past couple of months. I wanted to touch base to share some of the progress weâ€™ve made so far and share my thoughts on the plan moving forward._x000a__x000a_I have seen significant improvements in Anderson's pronunciation and vocabulary recall. They have shown consistent progress in being able to conjugate verbs and use them to complete sentences, not just in the present but in the pretÃ©rito as well. This consistent improvement has been evident in his ability to construct sentences and conjugate verbs on practice/homework assignments._x000a__x000a_Our current short-term goals for Anderson include making his recall of the pretÃ©rito forms more automatic and polishing his sentence structure. The overall goal remains improving Anderson's grasp of Spanish as a whole. Based on Andersonâ€™s progress, I recommend continuing at the same pace of 2 hour-long sessions a week._x000a__x000a_Please let me know if you have any questions or if there are any adjustments you would like to make to our plan. Iâ€™m happy to schedule a time to talk by phone if that would be helpful. I look forward to supporting Anderson in their continued academic journey._x000a__x000a_Best regards,_x000a__x000a_Clark H._x000a_clark.howard@revolutionprep.com_x000a_+17035682060"/>
    <n v="3"/>
  </r>
  <r>
    <n v="11025864"/>
    <d v="2026-04-16T00:00:00"/>
    <x v="56"/>
    <s v="Team Cross"/>
    <n v="95071"/>
    <s v="Meghan O'Connor"/>
    <s v="Dear Erin,_x000a__x000a_I hope you are having a great spring. Itâ€™s been great working with you and Meghan over the past couple of months. I wanted to touch base to share some of the progress weâ€™ve made so far and share my thoughts on the plan moving forward._x000a__x000a_I have seen significant improvements in Meghan's pronunciation and ease/comfort with sounding out words. They have shown consistent progress in being able to recall vocabulary for different body parts. This consistent improvement has been evident in her usage of the vocabulary words during our game of Dice SimÃ³n and her ability to understand my Dice SimÃ³n commands during the course of the game._x000a__x000a_Our current short-term goals for Meghan include improving recall of her words from previous vocab sets, as well as improving her ability to conjugate verbs. The overall goal remains improving Meghan's grasp of Spanish overall. Based on Meghanâ€™s progress, I recommend continuing at the same pace of 1 hour-long session a week._x000a__x000a_Please let me know if you have any questions or if there are any adjustments you would like to make to our plan. Iâ€™m happy to schedule a time to talk by phone if that would be helpful. I look forward to supporting Meghan in their continued academic journey._x000a__x000a_Best regards,_x000a__x000a_Clark H._x000a_clark.howard@revolutionprep.com_x000a_+17035682060"/>
    <n v="3"/>
  </r>
  <r>
    <n v="11025865"/>
    <d v="2026-04-16T00:00:00"/>
    <x v="55"/>
    <s v="Team Plamondon"/>
    <n v="75802"/>
    <s v="Harrison Friedner"/>
    <s v="Hi Harrison and Tom,_x000a__x000a_I hope you are having a great spring. I wanted to reach out with a progress update and an overview of where the program is headed after my first session with Harry._x000a__x000a_I have worked with Harry once so far, and our first session was very successful. They demonstrated a strong grasp of exponential and logarithmic functions, and they applied new concepts quickly during guided practice. I am optimistic that they performed well on both the exam and the homework we reviewed together, and I look forward to confirming that as we continue working._x000a__x000a_Since we have only completed one session, the most important next step is establishing consistent tutoring time. Harry currently has 46.5 hours available to schedule. To build momentum and help them catch up with their Algebra II class, I strongly recommend scheduling at least two one-hour sessions per week until they are fully back on track. This schedule will allow us to reinforce current classroom material, address gaps as they arise, and prevent concepts from stacking too quickly._x000a__x000a_Our short-term goals include strengthening mastery of Algebra II topics as they appear in class, reinforcing exponential and logarithmic functions, and improving consistency with homework and assessments. The overall goal is to restore confidence and ensure steady academic progress throughout the course. Increasing session frequency will give us the time needed to practice skills thoroughly and stay aligned with the pace of the class._x000a__x000a_Please let me know if you have any questions or if you would like to adjust the plan. I am happy to schedule a phone call if that would be helpful. Feel free to reach out if you have any questions or requests, and if there is anything else I can do to help. You can always contact me directly by text message or email._x000a__x000a_I also wanted to let you know that our companyâ€™s new pricing goes into effect this Saturday. If you are considering purchasing more hours, Friday is the last day to lock in the current rates. Feel free to reach out to your Advisor if you would like to make a purchase before the change._x000a__x000a_Best regards,_x000a__x000a_Diana H._x000a_diana.hoyer@revolutionprep.com_x000a_+12106391241"/>
    <n v="5"/>
  </r>
  <r>
    <n v="11025866"/>
    <d v="2026-04-16T00:00:00"/>
    <x v="56"/>
    <s v="Team Cross"/>
    <n v="98283"/>
    <s v="Jayin Aggarwal"/>
    <s v="Dear Alpna,_x000a__x000a_I'm excited to reach out to celebrate Jayinâ€™s amazing progress. Jayin has worked diligently, and as a result, they have achieved their goal of a practice test score over 1550 (1560!). They should be proud!_x000a__x000a_While we want to celebrate this success, we also know there is still work to do to prepare for the SAT. I am looking forward to continuing to work with Jayin towards further improvements. I recommend continuing at the current velocity of 1 hour-long session a week in order to continue their progress towards their next goals and to maintain their current score. During our upcoming sessions, I plan to continue working on exposing Jayin to a wide variety of challenging grammar and advanced math questions in particular  (as well as their associated strategies) so as to give him the best chance of solving any extra hard problems they tend to throw in towards the end of the official SAT._x000a__x000a_Please let me know if you have any questions. Iâ€™m happy to schedule a time to talk by phone if that would be helpful. I am always available to support Jayin in their continued academic journey._x000a__x000a_Best regards, _x000a__x000a_Clark H._x000a_clark.howard@revolutionprep.com_x000a_+17035682060"/>
    <n v="3"/>
  </r>
  <r>
    <n v="11025927"/>
    <d v="2026-04-16T00:00:00"/>
    <x v="14"/>
    <s v="Team De Groot"/>
    <n v="100967"/>
    <s v="Natalia Gniazdowska"/>
    <s v="Dear Dorota,_x000a__x000a_Itâ€™s been wonderful working with Natalia over the past several weeks as we prepared for her upcoming SAT on April 17. I wanted to share an update on her progress and what to expect as she heads into the exam._x000a__x000a_Natalia has made strong progress throughout our sessions, particularly in the Reading &amp;amp; Writing section, which has been our primary focus. One area where she has shown especially meaningful improvement is in her ability to analyze questions carefully and anticipate correct answers before looking at the choices, which has helped her become more consistent and confident in her approach._x000a__x000a_A great milestone along the way has been her score improvement from a 1350 to a 1400, which reflects the work she has been putting into applying strategies more deliberately and effectively._x000a__x000a_We have also spent time strengthening her grammar skills, particularly with sentence structure, punctuation, and modifiers. Natalia has done an excellent job identifying patterns in these questions and using a structured approach to eliminate incorrect answers._x000a__x000a_In our more recent sessions, we have focused on refining her approach to higher-difficulty Reading &amp;amp; Writing and Math questions. She has shown strong reasoning skills, especially when working through central ideas, rhetorical synthesis, and advanced math problems, and has been using tools like Desmos effectively to improve efficiency._x000a__x000a_Nataliaâ€™s biggest strength as a student is her ability to quickly learn and apply new strategies while thinking carefully through her reasoning, which has played a major role in her progress._x000a__x000a_For the upcoming SAT, the focus is for Natalia to apply the strategies she has been practicing and manage her time effectively across both sections. Recognizing familiar question types and trusting her reasoning will help her stay consistent, especially on more challenging questions._x000a__x000a_Iâ€™m looking forward to hearing how Nataliaâ€™s test goes, and in our upcoming sessions, we can review her results together and decide what would be most helpful to focus on moving forward._x000a__x000a_Please feel free to reach out if you have any questions. I wish Natalia the very best of luck on her examâ€”she has put in great work and is well prepared._x000a__x000a_Best regards,â€¨_x000a_Rain Real_x000a_rain.real@revolutionprep.com_x000a_+14793105262"/>
    <n v="1"/>
  </r>
  <r>
    <n v="11025942"/>
    <d v="2026-04-16T00:00:00"/>
    <x v="49"/>
    <s v="Team De Groot"/>
    <n v="101779"/>
    <s v="Kendall Clark"/>
    <s v="Dear Veronika,_x000a__x000a_I was sorry to see that Kendall couldnâ€™t make it to our session today. I hope everything is okay! Itâ€™s been great working with you and Kendall over the past couple of months. I wanted to touch base to share some of the progress weâ€™ve made so far and share my thoughts on the plan moving forward._x000a__x000a_I have seen significant improvements in Kendallâ€™s chemistry and math skills. She is a bright student, and Iâ€™m impressed by how she is able to clearly explain some of the more challenging concepts to me. Her understanding of thermodynamics in chemistry and factoring in math has grown significantly since we started and this consistent improvement has been evident in her confidence during our sessions. _x000a__x000a_Our current short-term goals for Kendall include developing stronger study habits to prepare for future exams and quizzes. The overall goal remains achieving a strong grade in math and chemistry. Based on her progress, I think she would benefit from keeping our current velocity of one hour per week. If youâ€™re considering purchasing more hours, I recommend doing so before Saturday because our prices will increase. Friday is the last day to lock in the current rates._x000a__x000a_Please let me know if you have any questions or if there are any adjustments you would like to make to our plan. Iâ€™m happy to schedule a time to talk by phone if that would be helpful. I look forward to supporting Kendall in her continued academic journey._x000a__x000a_Best regards,_x000a__x000a_Blake M._x000a_blake.maly@revolutionprep.com_x000a_+13039476593"/>
    <n v="4"/>
  </r>
  <r>
    <n v="11025959"/>
    <d v="2026-04-16T00:00:00"/>
    <x v="58"/>
    <s v="Team Haase-Alvey"/>
    <n v="99556"/>
    <s v="Jacob Bittner"/>
    <s v="Hi Lori Ann,_x000a__x000a_I hope that all is well and that Jacob felt like his ACT this past weekend was a successful event! As mentioned in last week's update, this week we were set for a progress update, so I have summarized some notes on his progress and goals, along with recommendations for his program in pursuit of those goals. As always, please feel free to reach out to schedule a follow-up phone call if you would like._x000a__x000a_Currently, Jacob's highest composite score and super score were achieved on the same exam at a 30, with scores of 29, 25, 35 in English, Math, and Reading, respectively. His most recent exam returned a composite score of only 27, with scores of 24, 25, and 33. He noted stress, tiredness, and an apparent glitch in his first attempt that abruptly skipped the English test as additional variables weakening his performance overall. He retook the English section to earn the score of 24, which is the only score that is markedly lower (scores in the 30s can fluctuate more easily), and that performance highlighted his ongoing need to focus on Punctuation. The current hold on his Math score is mostly attributed to Planar Geometry and Proportional Reasoning problems._x000a__x000a_Punctuation has been an ongoing target in session and in homework, with general success found in the homework exercises. There are still instance of questions getting away from him, emphasizing a need to solidify his strategic approach and his knowledge of the tested punctuation rules. Planar Geometry is a more recent topic for our explorations, and progress has been steady. I am hopeful to see how well he performed in these areas on the official exam._x000a__x000a_With the state of his current progress from practice exams, I recommend that he plan to complete the ACT exam on 13 June and acquire the &quot;My Answer Key&quot; for the April exam. I know that his plans were to wait on deciding to fulfill this plan until his results from the April exam release, with the intent to not retake the exam if he lands in his goal score range of 31â€“33; the registration deadline for the June exam is on 8 May, so, unless his preferred testing center fills its seats before 21 April when he should receive his scores, he should have time to delay his registration._x000a__x000a_In support of this additional leg to the program, I recommend maintaining the schedule of one 60-minute session per week. There are currently 6 hours remaining in the program, with our next session on 28 April after the scores release, so we can support this schedule up to 2 June, leaving the week of the exam without a session. Accordingly, I recommend adding at least 4 hours (the minimum purchase amount) to support that final session. We could use the additional three hours to double our session frequency during the final three weeks, too. Christina, your Revolution Prep Academic Advisor, is copied to this email, so feel free to reach out to her to discuss options for Jacob's program._x000a__x000a_Jacob, as a reminder, the assignments list is updated! Make sure to access it through your bookmark or this link (https://docs.google.com/document/d/1SproXPdojf4KF2XmyK5EgI60PNVa5jBiD6v8vj_Gejk/edit?usp=sharing). It includes the same items that we assigned last week, as not progress was posted in Kami for any of them. Additionally, since we are no longer meeting before your ACT scores release, please send those to me as soon as they arrive, and keep me update regarding how those results impact your goals._x000a__x000a_Our next session is on Tuesday, 28 April, at 3:3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Tuesdays, and Wednesdays."/>
    <n v="5"/>
  </r>
  <r>
    <n v="11025971"/>
    <d v="2026-04-16T00:00:00"/>
    <x v="57"/>
    <s v="Team Haase-Alvey"/>
    <n v="75572"/>
    <s v="Bellamy Rodriguez"/>
    <s v="Dear Mimi,_x000a__x000a_I hope you are having a great spring season. Itâ€™s been great working with you and Bellamy over the past couple of months. I wanted to touch base to share some of the progress weâ€™ve made so far and share my thoughts on the plan moving forward._x000a__x000a_I have seen improvements in Bellamyâ€™s understanding of math concepts, particularly with five-number summaries, including calculating the mean, median, and interquartile range. She has been doing a great job applying her knowledge to practice questions and demonstrating a growing understanding of how to approach these types of problems. In addition to math, we have also been supporting her in science, ensuring she continues to build a strong foundation across both subjects. She has shown consistent progress in applying what she learns during our sessions, and this has been evident in her accuracy and confidence when working through problems._x000a__x000a_Since Bellamy is making steady progress, I recommend continuing with one 60-minute session per week until the end of the school year. This will allow us to continue supporting her in both math and science, alternating focus as needed to reinforce key concepts and ensure she stays on track._x000a__x000a_Our current short-term goals for Bellamy include strengthening her understanding of statistical concepts in math, continuing to improve accuracy and confidence with problem-solving, and reinforcing key concepts in science. The overall goal remains building a strong academic foundation in both subjects and increasing her confidence in applying what she learns. Based on her progress, I recommend continuing with consistent weekly sessions to maintain her growth and support her ongoing success._x000a__x000a_Please let me know if you have any questions or if there are any adjustments you would like to make to our plan. Iâ€™m happy to schedule a time to talk by phone if that would be helpful. I look forward to supporting Bellamy in her continued academic journey._x000a__x000a_Best regards,_x000a__x000a_Alexandra B._x000a_alexandra.berrios@revolutionprep.com_x000a_+18138021204"/>
    <n v="4"/>
  </r>
  <r>
    <n v="11025972"/>
    <d v="2026-04-16T00:00:00"/>
    <x v="57"/>
    <s v="Team Haase-Alvey"/>
    <n v="101575"/>
    <s v="Alvin Jiang"/>
    <s v="Dear Feng,_x000a__x000a_I hope you are having a great spring season. Itâ€™s been great working with you and Alvin over the past couple of months. I wanted to touch base to share some of the progress weâ€™ve made so far and share my thoughts on the plan moving forward._x000a__x000a_I have seen significant improvements in Alvinâ€™s listening comprehension and his ability to approach Spanish audio-based questions with effective strategies. We have been focusing on audio review and practicing techniques to better understand and respond to questions that accompany spoken passages. Alvin has done a great job applying these strategies during our sessions and has shown strong engagement and eagerness to learn. He has shown consistent progress in using these approaches during practice, and this has been evident in his improved accuracy and confidence when working through audio exercises._x000a__x000a_Since Alvin is making strong progress, I recommend continuing with one 60-minute session per week through the school year. As we move forward, we will begin expanding into other areas of Spanish, including sentence construction and vocabulary development, to not only support his performance in class but also help him build a deeper understanding of the language._x000a__x000a_Our current short-term goals for Alvin include strengthening his listening comprehension skills, expanding his vocabulary, and improving his ability to form and understand sentences in Spanish. The overall goal remains building confidence and proficiency across multiple areas of the language. Based on his progress, I recommend continuing with consistent weekly sessions while gradually incorporating more comprehensive language practice._x000a__x000a_Please let me know if you have any questions or if there are any adjustments you would like to make to our plan. Iâ€™m happy to schedule a time to talk by phone if that would be helpful. I look forward to supporting Alvin in his continued learning journey._x000a__x000a_Best regards,_x000a__x000a_Alexandra B._x000a_alexandra.berrios@revolutionprep.com_x000a_+18138021204"/>
    <n v="4"/>
  </r>
  <r>
    <n v="11025973"/>
    <d v="2026-04-16T00:00:00"/>
    <x v="58"/>
    <s v="Team Haase-Alvey"/>
    <n v="76650"/>
    <s v="Alexia Bucci"/>
    <s v="Hi Paula,_x000a__x000a_I hope that all is well! As mentioned in last week's update, this week we were set for a progress update, so I have summarized some notes below regarding Alexia's progress and goals, as well as recommendations regarding her program. As always, please feel free to reach out to schedule a phone call to discuss any of these notes with you._x000a__x000a_Generally speaking, Alexia has been progressing well in her AP Calculus AB class. Maintaining a B-grade alongside her other challenging courses is a good show of her progress in throughout the course, and she has shown in our sessions a decent competency with performing derivatives and integrals, with advanced techniques and algebraic errors being the most common challenges to her success in exercises. Ensuring her success in the &quot;basic&quot; skills while continuing to challenge herself in the more advanced situations will be important to supporting her pursuit of a rewarding score on her AP exam._x000a__x000a_Throughout the program, it has been rather rare for Alexia to access and complete exercises that I've assigned for homework from our sessions. While not uncommon from academic programs, I hope that this habit changes as we've shifted to a test prep program. One of the items that I assigned last week is a full-length practice exam that will help both of us understand the specific topics, or general units, that should be targeted the most in her independent preparations taken on top of what her class is hopefully doing. If she has already completed a full-length practice exam as part of her class, then she should share those results with me so that I can provide additional guidance and materials to support her continued progress before we meet for our next session._x000a__x000a_Currently, we are set to meet again on 28 April, with one more session on 6 May. Accordingly, I recommend adding more hours onto the program so that we can maintain the schedule of one 60-minute session per week, at minimum, to assist in her AP Calculus exam preparations. To do so, we would only need one more hour added to her program, but we could use additional time to support more session time to review diverse topics and challenge her ability to some exam-like questions, including both Multiple-Choice and Free-Response questions. Please reach out to Christina, your Revolution Prep Academic Advisor, to discuss options for Alexia program._x000a__x000a_Alexia, as a reminder, the assignments list is updated! Make sure to access it through your bookmark or this link (https://docs.google.com/document/d/1WcMR4Y9MbjFQJwvPuQvlNv447OvaxhMjxvHFtUixTJw/edit?usp=sharing). It includes the Khan Academy Course Challenge and Barron Practice Test assigned last week. If you have completed a practice test as part of your in-class review and preparations, then please send me detailed results, and I'll let you know if I still want you to complete the Barron practice test. Regardless of that, though, I would like you to still complete the course challenge in Khan Academy so that we can take advantage of its resources to help complement your prep._x000a__x000a_Our next session is on Tuesday, 28 April, at 6:00 PM CDT._x000a__x000a_Please contact me if you have any questions or updates!_x000a__x000a_Thank you,_x000a__x000a_Jonathan Joy Grams (they/he)_x000a_Professional Tutor, Revolution Prep_x000a_jonathan.grams@revolutionprep.com | www.revolutionprep.com_x000a_Customer Service: (877) 738-7737 | Direct Line: (301) 524-8801_x000a_Better Results. Less Stress._x000a_Please note that my work days are Sundays, Tuesdays, and Wednesdays."/>
    <n v="5"/>
  </r>
  <r>
    <n v="11025976"/>
    <d v="2026-04-16T00:00:00"/>
    <x v="128"/>
    <s v="Team Haase-Alvey"/>
    <n v="84504"/>
    <s v="Finn Croley"/>
    <s v="Dear Susanne,_x000a__x000a_I hope you are having a great week! Itâ€™s been great continuing to work with you and Finn over these past few months. I wanted to touch base to share some of the progress weâ€™ve made recently and share my thoughts on the plan moving forward._x000a__x000a_I have seen significant improvements in Finn's understanding of the unit circle, trigonometry, and logarithms. He has shown consistent progress in graphing rational functions using intercepts and asymptotes as well. This consistent improvement has been evident in his confidence during our tutoring sessions._x000a__x000a_Our current short-term goals for Finn include increasing his understanding of logarithmic and natural log functions. The overall goal remains maintaining his grades in Precalculus and helping him avoid careless mistakes. Based on Finn's progress, I recommend maintaining our current velocity of one 60-minute session per week until his class starts review for final exams --- then, I would recommend increasing that velocity to two 60-minute sessions per week._x000a__x000a_If you'd like to continue working together on achieving these goals, you can easily use this link to add the hours to your account today: https://my.revolutionprep.com/s/2xU2zlv0xN._x000a__x000a_Please let me know if you have any questions or if there are any adjustments you would like to make to our plan. Iâ€™m happy to schedule a time to talk by phone if that would be helpful. I look forward to supporting Finn in his continued academic journey._x000a__x000a_Best regards,_x000a__x000a_Anna G._x000a_anna.gilbert@revolutionprep.com_x000a_+12056600595"/>
    <n v="5"/>
  </r>
  <r>
    <n v="11025985"/>
    <d v="2026-04-16T00:00:00"/>
    <x v="59"/>
    <s v="Team Haase-Alvey"/>
    <n v="83014"/>
    <s v="Myna Singh"/>
    <s v="Dear Mandira,_x000a__x000a_I hope you're having a great day! It's been great working with you and Myna over the past several months. As we approach her upcoming AP exam, I wanted to reach out with some updates on our progress so far and my thoughts on our plans moving forward._x000a__x000a_Myna has been making excellent progress with following the 4-step process for hypothesis testing, interpreting linear regression output, and checking the conditions for each type of hypothesis test. It was fantastic to hear about her 91 on the inference for proportions test and her confidence on the inference for means test! She should be very proud of all her hard work to master the content throughout the year._x000a__x000a_Our current short-term goals include differentiating between the types of chi-square tests and conducting and interpreting each type of chi-square test, as well as continuing to practice inference for slopes, leading up to her test on Wednesday. After the test, I'd like to work on comprehensive review for the AP test. To help Myna progress towards her goal score of a 3 or above on the AP exam, I recommend meeting for 1.5-2 hours per week leading up to the AP exam on Thursday, May 7. I have availability at our usual time on Thursday, 4/30; please let me know if you'd like to set up a session then! Maintaining our regular meeting schedule leading up to the AP test will help us have time to review key concepts from the course comprehensively and practice exam-style questions. I'll also send Myna a practice AP exam to complete to identify where we should focus leading up to the exam._x000a__x000a_Please let me know if you have any questions or if there are any adjustments you'd like to make to our plan. If you'd like to set up a time to talk by phone or Zoom, I'm more than happy to do so - please just let me know. I look forward to supporting Myna in her continued academic journey, and I congratulate her on her plan to matriculate to Berkeley! She should be very proud of all her hard work throughout high school to reach this point._x000a__x000a_Best regards,_x000a_Margaret W._x000a_margaret.webb@revolutionprep.com_x000a_+15127457572"/>
    <n v="4"/>
  </r>
  <r>
    <n v="11025992"/>
    <d v="2026-04-16T00:00:00"/>
    <x v="26"/>
    <s v="Team De Groot"/>
    <n v="78464"/>
    <s v="Advik Mukherjee"/>
    <s v="Dear Biplab,_x000a__x000a_I hope you're having a warm and budding Spring season! It's been great working with you and Advik over the past month and a half. I wanted to reach out with an overview of Advik's AP Physics 1 progress and where we're headed as the exam approaches._x000a__x000a_Advik is a dedicated and capable student who demonstrates strong mathematical maturity through his willingness to derive equations from first principles. His symbolic problem-solving approach has become increasingly sophisticated, and I'm confident this systematic foundation will serve him well on the AP exam. _x000a__x000a_We have progressed through work, energy, and power concepts, establishing a systematic three-step problem-solving framework: draw free-body diagrams, apply Newton's Second Law to find forces, then use the Work-Energy Theorem to find velocities. Advik practiced distinguishing between â€œworkâ€ as a scalar representing energy transfer and â€œtorqueâ€ as a vector representing rotational force, despite their identical units. Through complex roller coaster problems involving springs, friction, and energy conservation, he explored symbolic algebra techniquesâ€”solving equations for variables before plugging in numbers to reveal cancellations and reduce calculation errors._x000a__x000a_Most recently, we've introduced rotational kinematics, covering how angular displacement, velocity, and acceleration serve as direct analogs to linear motion variables, with radius as the key linking factor. Advik learned the right-hand rule for determining vector directions and began converting linear kinematic equations to their rotational equivalents._x000a__x000a_However, we've identified critical content gaps: Advik's class has not yet covered rotational dynamics or universal gravitationâ€”two substantial units tested on the AP exam in approximately three weeks. Based on this urgent need and Advik's progress, I recommend we continue with three 60-minute sessions per week through the AP exam date. This accelerated pace will allow us to systematically cover missing content while maintaining current coursework, ensuring comprehensive exam preparation._x000a__x000a_Based on Advikâ€™s progress, his teacherâ€™s absence, and his upcoming exam, I recommend that Advik and I meet for three 60-minute sessions through the end of the school year. Our immediate short-term goals include mastering rotational dynamics concepts, covering universal gravitation and orbital mechanics, completing practice AP Physics 1 FRQs across all units, and identifying weak areas through timed practice exams._x000a__x000a_With the year rapidly unfolding and the AP exam approaching, I encourage you to schedule out any remaining unscheduled hours to secure your desired time-slots. This ensures you get the times that work best for your family, and you can still cancel or reschedule sessions as long as they're not within 48 hours of the session start time._x000a__x000a_Please don't hesitate to reach out if you'd like to discuss Advik's progress in more detail or if you have any questions about how best to support him moving forward. I'm also available by phone if you'd prefer to have a conversation directly._x000a__x000a_Warmly,_x000a_Brandon_x000a__x000a__x000a_Brandon E._x000a_brandon.engle@revolutionprep.com_x000a_+19708890867"/>
    <n v="5"/>
  </r>
  <r>
    <n v="11025993"/>
    <d v="2026-04-16T00:00:00"/>
    <x v="59"/>
    <s v="Team Haase-Alvey"/>
    <n v="82308"/>
    <s v="Natalia Opoku-Mensah"/>
    <s v="Dear Mina,_x000a__x000a_I hope you're having a great day! It's been great working with you and Natalia over the past several months. As we approach the end of the semester, I wanted to send a quick update on her progress so far and my thoughts on our plans moving forward._x000a__x000a_Natalia is making excellent progress with creating exponential models for real-world scenarios, solving word problems with arithmetic and geometric sequences, and condensing and expanding log expressions. Her ability to decipher the key components of word problems has really improved over the past several months, which has been fantastic to see! This progress has been evident from her strong performance on problems in our sessions and on her homework._x000a__x000a_Our current short-term goals include continuing to improve her proficiency with word problems, including word problems involving sequences and series. I know that the grade she's targeting is slightly higher than her current grade, so I'd love to gain some insight from her teacher into where she's having the most trouble and where we can focus to boost her score. If it's OK with you, I'd love to reach out to her teacher to discuss any areas where she can improve on her test performance; can you please let me know your thoughts? _x000a__x000a_Please let me know if you have any questions or if there are any adjustments you'd like to make to our plan. If you'd like to set up a time to discuss her progress via phone or Zoom, I'm more than happy to do so - please just let me know. I look forward to supporting Natalia in her continued academic journey!_x000a__x000a_Best regards,_x000a_Margaret W._x000a_margaret.webb@revolutionprep.com_x000a_+15127457572"/>
    <n v="1"/>
  </r>
  <r>
    <n v="11025999"/>
    <d v="2026-04-16T00:00:00"/>
    <x v="61"/>
    <s v="Team Cross"/>
    <n v="91764"/>
    <s v="Ava Bertolina"/>
    <s v="Hi Nicole,_x000a__x000a_I hope youâ€™re having a great week. I wanted to share an update on Avaâ€™s continued progress and highlight what weâ€™ve been focusing on in our recent sessions._x000a__x000a_Since my last update, Ava has continued to make strong progress in her analytical writing. She developed a layered literary analysis of The Smallest Dragonboy. During this process, she focused on connecting textual evidence to deeper thematic meaning through structured commentary and graphic organizers._x000a__x000a_Ava also completed a compare-and-contrast essay comparing Harry Potter and the Sorcerer's Stone and The Lightning Thief. In this work, she practiced organizing her ideas across two texts while maintaining clear claims and relevant supporting evidence. She then revised her writing with a focus on improving clarity and grammar, which has been an important continued step in strengthening the overall quality of her work._x000a__x000a_In our most recent session, we focused on her MCAS preparation using the Spring 2005 released questions. Ava practiced reading comprehension and test-taking strategies using the Two-Track Mind approach along with the process of elimination to improve both timing and accuracy._x000a__x000a_In the short term, our primary focus is continuing to strengthen Avaâ€™s sentence structure, clarity, and balance within her paragraphs so that her ideas come across more smoothly and cohesively. Over the long term, we will continue building her writing skills and confidence beyond her grade level._x000a__x000a_Ava currently has 2 hours remaining. If you'd like to continue working together on achieving his goals, you can redeem more credits through your Bright Horizon's portal. After you redeem your credits, you will receive an email from Revolution Prep to add the hours to your account._x000a__x000a_I recommend we continue with a velocity of 60 minutes per week to ensure steady and consistent growth._x000a__x000a_Please let me know if you have any questions or if there is anything you would like us to prioritize in upcoming sessions. Iâ€™m always happy to connect by phone as well._x000a__x000a_Warm regards,_x000a_Casey Y._x000a_casey.young@revolutionprep.com_x000a_+17272512559"/>
    <n v="4"/>
  </r>
  <r>
    <n v="11026003"/>
    <d v="2026-04-16T00:00:00"/>
    <x v="59"/>
    <s v="Team Haase-Alvey"/>
    <n v="90889"/>
    <s v="Julia Ronnau"/>
    <s v="Dear Shelley,_x000a__x000a_I hope you're having a great day! It's been great working with you and Julia over the past several months. As we near the end of the semester, I wanted to reach out with a quick update on our progress so far and my thoughts on our plans moving forward._x000a__x000a_Julia is making excellent progress with stating and applying circle theorems, solving walkaround problems, and solving word problems with trigonometry. She's also been doing an excellent job of self-monitoring her learning and identifying key areas where she's having the most trouble, which is a very important skill that will serve her well throughout her academic career! This progress has been evident from her strong performance on problems in our sessions and her growing confidence with the topics._x000a__x000a_Our current short-term goals for Julia include mastering circle theorems and applying circle theorems to real-world scenarios. As you know, our long-term goal remains scoring a B+ or above in the course. To help her get the last few points needed to reach this score, I'd like to get in touch with her teacher to discuss any areas that she observes where Julia should continue to work; can you please let me know your thoughts on this plan? I'd also like to assign homework between our sessions to give Julia additional practice with the concepts and help identify any areas where she's having trouble so that we can review them together. To make sure that she has plenty of time to review concepts and practice, I recommend continuing our current schedule of 1-2 sessions per week through the end of the school year. This will give us time to reinforce key concepts and practice more challenging questions, as well as review prior units, to make sure that she's ready for her exams._x000a__x000a_Please let me know if you have any questions and if there are any adjustments you'd like to make to our plan. If you'd like to set up a time to discuss Julia's progress via phone or Zoom, I'm more than happy to do so - please just let me know. I look forward to supporting Julia in her continued academic journey!_x000a__x000a_Best regards,_x000a_Margaret W._x000a_margaret.webb@revolutionprep.com_x000a_+15127457572"/>
    <n v="3"/>
  </r>
  <r>
    <n v="11026008"/>
    <d v="2026-04-16T00:00:00"/>
    <x v="51"/>
    <s v="Team Plamondon"/>
    <n v="101728"/>
    <s v="Isabel Casal"/>
    <s v="Dear Jill,_x000a__x000a_I hope you are having a great evening! It's been great working with you and Isabel over the past month. I wanted to touch base to share some of the progress we've made so far and my thoughts on the plan moving forward._x000a__x000a_Over our recent sessions, I have seen significant improvements in Isabel's understanding of geometry and algebra. She has built a strong foundation in special right triangles, consistently applying the 45-45-90 and 30-60-90 side ratios to solve for unknown sides, and has developed confidence in classifying triangles using the converse of the Pythagorean theorem._x000a__x000a_Isabel has also made excellent progress in trigonometry, applying SOH CAH TOA to find unknown side lengths and using inverse trig functions to solve for angles, including in word problems involving angles of elevation and depression. In coordinate geometry, she has been working fluently with the distance, midpoint, and slope formulas, and earned an impressive 90% on her most recent test â€” a wonderful reflection of her hard work. Most recently, Isabel has been developing her graphing skills, working through linear equations in slope-intercept and standard form, systems of equations, and parabolas using the 5-point method._x000a__x000a_Based on Isabel's progress, I recommend continuing with one 60-minute session per week. Our current short-term goal is to continue reinforcing coordinate geometry concepts â€” including graphing lines and parabolas. The overall goal is for Isabel to feel confident and well-prepared as she continues progressing through geometry and algebra._x000a__x000a_Please let me know if you have any questions or if there are any adjustments you would like to make to our plan. I'm happy to schedule a time to talk by phone if that would be helpful. I look forward to supporting Isabel in her continued academic journey._x000a__x000a_Best regards,_x000a_Cristina A._x000a__x000a_cristina.ascenzipettenuzzo@revolutionprep.com_x000a_+17863092063"/>
    <n v="3"/>
  </r>
  <r>
    <n v="11026016"/>
    <d v="2026-04-16T00:00:00"/>
    <x v="51"/>
    <s v="Team Plamondon"/>
    <n v="94240"/>
    <s v="Mayti Jha"/>
    <s v="Dear Richa,_x000a__x000a_I hope you are having a great evening! It's been great working with May over the past couple of months. I wanted to touch base to share some of the progress we've made so far and my thoughts on the plan moving forward._x000a__x000a_Over our recent sessions, I have seen significant improvements in May's mastery of advanced AP Calculus BC topics. She has built strong skills in integration techniques, including trigonometric integrals, partial fraction decomposition, and inverse trigonometric integrals, applying u-substitution and trig identities with increasing fluency. She has also made excellent progress in analyzing functions using first and second derivatives â€” identifying critical points, inflection points, increasing and decreasing intervals, and concavity â€” and has developed a solid understanding of parametric equations, including first and second derivatives, arc length, and speed._x000a__x000a_Most recently, May has been doing focused AP exam review, working through limits at infinity, differentiability, related rates, Riemann sums, volumes of revolution using the washer method, and FRQ-style problems._x000a__x000a_Our current short-term goal is to continue refining May's exam readiness across all AP Calculus BC topics, with particular focus on FRQ strategies and any remaining areas that need reinforcement before the AP exam. The overall goal is for May to feel fully confident and well-prepared heading into the exam._x000a__x000a_Based on May's progress and the AP exam approaching, I recommend continuing with the scheduled two 60-minute sessions per week. This pace will allow us to maximize our review time and ensure May is as prepared as possible._x000a__x000a_Please let me know if you have any questions or if there are any adjustments you would like to make to our plan. I'm happy to schedule a time to talk by phone if that would be helpful. I look forward to supporting May in her continued academic journey._x000a__x000a_Best regards,_x000a_Cristina A._x000a__x000a_cristina.ascenzipettenuzzo@revolutionprep.com_x000a_+17863092063"/>
    <n v="4"/>
  </r>
  <r>
    <n v="11026021"/>
    <d v="2026-04-16T00:00:00"/>
    <x v="51"/>
    <s v="Team Plamondon"/>
    <n v="100362"/>
    <s v="Clover Graves"/>
    <s v="Dear Scott,_x000a__x000a_I hope you are having a great evening! It's been great working with Clover over the past weeks. I wanted to touch base to share some of the progress we've made so far and my thoughts on the plan moving forward._x000a__x000a_Over our recent sessions, I have seen significant improvements in Clover's SAT preparation across both Math and Reading and Writing. In math, she has made strong progress in systems of equations, linear modeling, exponential growth and decay, circle geometry, and quadratic functions, consistently using Desmos as an efficient problem-solving tool. She has also developed her understanding of more advanced topics including constants problems, the discriminant, rational expressions, and function transformations._x000a__x000a_In Reading and Writing, Clover has been building her skills in transition words, words in context, sentence grammar, and cross-text connections, and has been applying a smart pacing strategy â€” flagging difficult questions and returning to them â€” which has proven effective. Her scores have shown meaningful growth over the course of our work together, and she recently advanced to the hard module in both Math and Reading and Writing on her latest practice test._x000a__x000a_Our current short-term goal is to continue targeting Clover's priority areas â€” sentence grammar, craft and structure, statistics and probability, and algebra â€” to maximize her score on the May 2nd SAT. The overall goal is to reach a score of 1400+, with a realistic near-term target of approximately 1250 for the upcoming May test._x000a__x000a_Based on Clover's progress and the May 2nd SAT approaching, I recommend continuing with our current session schedule to maintain momentum._x000a__x000a_Please let me know if you have any questions or if there are any adjustments you would like to make to our plan. I'm happy to schedule a time to talk by phone if that would be helpful. I look forward to supporting Clover in her continued academic journey._x000a__x000a_Best regards,_x000a_Cristina A._x000a__x000a_cristina.ascenzipettenuzzo@revolutionprep.com_x000a_+17863092063"/>
    <n v="2"/>
  </r>
  <r>
    <n v="11026139"/>
    <d v="2026-04-17T00:00:00"/>
    <x v="101"/>
    <s v="Team Haase-Alvey"/>
    <n v="97928"/>
    <s v="Avery McGill"/>
    <s v="Dear Alana McGill,_x000a__x000a_I hope you are having a great fall season. Itâ€™s been great working with you and Avery over the past couple of months. I wanted to touch base to share some of the progress weâ€™ve made so far and share my thoughts on the plan moving forward._x000a__x000a_I have seen significant improvements in Averyâ€™s understanding of fractions, mixed numbers, and core 5th grade math concepts. She has shown consistent progress in adding and multiplying mixed numbers, as well as developing her understanding of angles, geometry, and probability concepts including dependent and independent events. This consistent improvement has been evident in her ability to approach multi-step problems with increased confidence and accuracy during our sessions._x000a__x000a_Our current short-term goals for Avery include continuing to strengthen her skills with fractions and mixed numbers, while building deeper understanding in geometry and probability. The overall goal remains to support her continued success in 5th grade math and maintain strong performance and confidence in problem-solving. Based on Averyâ€™s progress, I recommend continuing to meet once a week with an hour-long session. Since weâ€™ve transitioned away from 30-minute sessions, incorporating a short break during the session will help her stay focused and engaged throughout. If there's ever any work you can send me beforehand, that would help a lot in our future session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very in their continued academic journey._x000a__x000a_Best regards,_x000a__x000a_Jason N._x000a_jason.noble@revolutionprep.com_x000a_+12162627470"/>
    <n v="4"/>
  </r>
  <r>
    <n v="11026142"/>
    <d v="2026-04-17T00:00:00"/>
    <x v="101"/>
    <s v="Team Haase-Alvey"/>
    <n v="88830"/>
    <s v="Noah Antonio Magana"/>
    <s v="Dear Tricia Marie Nepomuceno,_x000a__x000a_I hope you are having a great fall season. Itâ€™s been great working with you and Noah Antonio Magana over the past couple of months. I wanted to touch base to share some of the progress weâ€™ve made so far and share my thoughts on the plan moving forward._x000a__x000a_I have seen significant improvements in Noah Antonio Magana's understanding of foundational English conventions and introductory Python coding skills. They have shown consistent progress in applying concepts such as punctuation, capitalization, sentence structure (including subject/predicate and sentence types), as well as Python basics like if statements and turtle graphics. This consistent improvement has been evident in his ability to complete structured exercises, engage with coding activities, and build confidence in both writing and problem-solving tasks._x000a__x000a_Our current short-term goals for Noah Antonio Magana include continuing to strengthen his grammar fundamentals, improving reading and writing skills, and further developing his understanding of Python through hands-on practice. The overall goal remains to build a strong academic foundation, improve confidence in both English and coding, and support success in his school assignments. Based on Noah Antonio Magana's progress, I recommend continuing to meet once a week to focus on completing his school assignments, building reading and writing knowledge, and reinforcing core skill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Noah Antonio Magana in their continued academic journey._x000a__x000a_Best regards,_x000a__x000a_Jason N._x000a_jason.noble@revolutionprep.com_x000a_+12162627470"/>
    <n v="4"/>
  </r>
  <r>
    <n v="11026151"/>
    <d v="2026-04-17T00:00:00"/>
    <x v="101"/>
    <s v="Team Haase-Alvey"/>
    <n v="94893"/>
    <s v="Abel Uriostegui"/>
    <s v="Dear Brittney Uriostegui,_x000a__x000a_I hope you are having a great fall season. Itâ€™s been great working with you and Abel over the past couple of months. I wanted to touch base to share some of the progress weâ€™ve made so far and share my thoughts on the plan moving forward._x000a__x000a_I have seen significant improvements in Abel's math problem-solving and foundational skills, as well as his reading and writing development. He has shown consistent progress in working with radicals, square roots, volume concepts (cylinders and pyramids), percents, place value, and complex time word problems, along with strengthening his understanding of sentence structure and vocabulary. This consistent improvement has been evident in his ability to complete placement test material, apply concepts across different problem types, and demonstrate growing confidence in both math and English work._x000a__x000a_Our current short-term goals for Abel include continuing to strengthen his understanding of higher-level math concepts while reinforcing reading comprehension, vocabulary, and writing structure. The overall goal remains to help Abel continue progressing beyond grade levelâ€”currently performing around 6th grade math and 5th grade reading and writingâ€”while building a stronger foundation to support even more advanced material._x000a__x000a_Based on Abel's progress, I recommend continuing to meet for one hour per week, ideally split into two 30-minute sessionsâ€”one focused on math and the other on reading and writing. While I understand there was consideration to take a break over the summer, I would recommend continuing with light, consistent practice by purchasing a 10-hour package and meeting once per week. This will help reinforce key skills and ensure Abel remains well-prepared for higher-level math and coursework._x000a__x000a_If you'd like to continue working together on achieving these goals, you can easily use this link to add the hours to your account today: https://my.revolutionprep.com/s/dqNKYLw9f9._x000a__x000a_Please let me know if you have any questions or if there are any adjustments you would like to make to our plan. Iâ€™m happy to schedule a time to talk by phone if that would be helpful. I look forward to supporting Abel in their continued academic journey._x000a__x000a_Best regards,_x000a__x000a_Jason N._x000a_jason.noble@revolutionprep.com_x000a_+12162627470"/>
    <n v="5"/>
  </r>
  <r>
    <n v="11026189"/>
    <d v="2026-04-17T00:00:00"/>
    <x v="101"/>
    <s v="Team Haase-Alvey"/>
    <n v="94060"/>
    <s v="Arya Gummakonda"/>
    <s v="Dear Amy NG,_x000a_I hope you are having a great fall season. Itâ€™s been great working with you and Arya over the past couple of months. I wanted to touch base to share some of the progress weâ€™ve made so far and share my thoughts on the plan moving forward._x000a__x000a_I have seen significant improvements in Aryaâ€™s understanding of area and perimeter, multi-step word problems, fractions, and general RSM math homework completion. They have shown consistent progress in completing and engaging with RSM homework, including work on multi-digit operations, adding fractions, and visual problem-solving through drawing and reflecting shapes. This consistent improvement has been evident in increased confidence when approaching word problems and improved accuracy with multi-step calculations._x000a__x000a_Our current short-term goals for Arya include continuing to strengthen RSM homework completion, improving fluency with fractions (especially addition of fractions), and building consistency with area and perimeter problems. The overall goal remains maintaining strong performance in math coursework while improving confidence and independence with multi-step problem solving. Based on Aryaâ€™s progress, I recommend continuing to meet once a week for one-hour sessions to support ongoing RSM homework and reinforce key math concepts.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rya in her continued academic journey._x000a__x000a_Best regards,_x000a__x000a_Jason N._x000a_jason.noble@revolutionprep.com_x000a_+12162627470"/>
    <n v="4"/>
  </r>
  <r>
    <n v="11026190"/>
    <d v="2026-04-17T00:00:00"/>
    <x v="101"/>
    <s v="Team Haase-Alvey"/>
    <n v="99537"/>
    <s v="Aaditya Varshneya"/>
    <s v="Dear Ashish Varshneya,_x000a__x000a_I hope you are having a great fall season. Itâ€™s been great working with you and Aaditya Varshneya over the past couple of months. I wanted to touch base to share some of the progress weâ€™ve made so far and share my thoughts on the plan moving forward._x000a__x000a_I have seen significant improvements in Aaditya Varshneyaâ€™s math and English skills, including areas such as fractions, perimeter and area, order of operations, money word problems, division, expanded notation, measurement, telling time, and pie charts and bar graphs. In reading and language arts, he has also shown growth in comprehension, main idea, vocabulary, spelling, parts of speech, adverbs and adjectives, capitalization, punctuation, apostrophes, and understanding fact versus opinion, authorâ€™s purpose, and making edits to texts. This consistent improvement has been evident in his ability to complete reading passages, apply grammar rules more accurately, and solve multi-step math problems with increasing confidence._x000a__x000a_Our current short-term goals for Aaditya include continuing to strengthen foundational math and reading skills by reinforcing concepts such as fractions, multi-step operations, reading comprehension, and grammar application, while also building consistency across mixed review topics. The overall goal remains to keep Aaditya performing above grade level while continuing to expand his understanding of advanced elementary school concepts to help him stay ahead in school. Based on Aadityaâ€™s progress, I recommend continuing to meet once or twice a week for additional support in both math and English, with continued focus on accelerating his learning beyond grade-level expectations._x000a__x000a_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Aaditya Varshneya in his continued academic journey._x000a__x000a_Best regards,_x000a__x000a_Jason N._x000a_jason.noble@revolutionprep.com_x000a_+12162627470"/>
    <n v="4"/>
  </r>
  <r>
    <n v="11026239"/>
    <d v="2026-04-17T00:00:00"/>
    <x v="103"/>
    <s v="Team Haase-Alvey"/>
    <n v="94867"/>
    <s v="Dylan Sohng"/>
    <s v="Dear Juil,_x000a__x000a_I hope your April is going well. It has been a pleasure working with both you and Dylan, and I wanted to reach out to update you on the progress we have made and outline my thoughts on how we should move forward._x000a__x000a_Dylan has shown significant improvement in his understanding of trigonometric functions and his ability to solve for missing sides on special right triangles. He has also become more consistent in applying the Pythagorean theorem and finding side lengths on similar triangles. This growth has been reflected in his performance during our sessions as well as his recent test and quiz scores._x000a__x000a_In the short term, we are focusing on word problems involving trigonometric functions. Dylan does a great job finding missing values once the triangle is set up, but he sometimes struggles with translating the information from word problems into a triangle diagram. Our overall goals remain to strengthen Dylan's math grade and build his confidence in the subject. Given the progress he has made, I believe continuing with two 60 minute sessions per week is the right approach._x000a__x000a_If you would like to continue working toward these goals, you can redeem more credits through your Bright Horizons portal. Once you do, you will receive an email from Revolution Prep with instructions to add the hours to your account._x000a__x000a_Please feel free to reach out if you have any questions or would like to make any changes to our current plan. I am also happy to set up a phone call if that would be more convenient. I look forward to continuing to support Dylan in his academic journey._x000a__x000a_Best regards,_x000a_Tyler_x000a_tyler.thornton@revolutionprep.com_x000a_+14108024728"/>
    <n v="4"/>
  </r>
  <r>
    <n v="11026242"/>
    <d v="2026-04-17T00:00:00"/>
    <x v="32"/>
    <s v="Team De Groot"/>
    <n v="100325"/>
    <s v="Meera Verma"/>
    <s v="Dear Nidhi,_x000a__x000a_I hope you're having a good week. I wanted to share a progress update on Meera and outline my thoughts on how we can best support her moving forward._x000a__x000a_Over the past several weeks, we've been working on rebuilding Meera's foundational math skills, with a particular focus on word problems and multi-step reasoning. Alongside that, we've also been spending time on her current 6th-grade material, especially translating verbal statements into mathematical expressions and equations, as well as understanding key terminology such as terms, coefficients, and notation._x000a__x000a_I've seen clear improvement in Meera's ability to approach multi-step problems in a more structured way. With guided support, she is becoming more consistent in breaking problems into steps and identifying what each part of the question is asking. This is a meaningful shift from where she started, especially with the customized worksheets we've been using._x000a__x000a_At the same time, her recent quiz score is a useful indicator of where she is right now. I don't see it as a negative outcome, but rather as a signal that these skills are still developing and need continued reinforcement, particularly when she is working independently, without step-by-step guidance._x000a__x000a_One thing that has become much clearer to me is how Meera learns best. She responds well to a slower, more deliberate pace, where we focus on one idea at a time, build understanding step-by-step, and revisit concepts through repetition. As I've adjusted to that approach, focusing on quality over quantity, I've seen her become more engaged and more capable of following the logic of problems, which is encouraging. _x000a__x000a_Recommendation: Based on Meera's current progress and goals, I recommend continuing with at least one 60-minute session per week, ideally increasing to two sessions per week, through the end of the school year and into the summer. Consistent practice at this stage is important to solidify foundational skills and prevent gaps from carrying forward._x000a__x000a_Looking ahead, the short-term goal is to continue strengthening her ability to translate word problems into equations and to build independence with multi-step problem solving. The longer-term goal is to ensure she enters 7th grade with a much stronger foundation and greater confidence in her math skills than 6th grade._x000a__x000a_The summer is a particularly valuable opportunity here. During the summer, even at a reduced pace of once per week, we will focus more intentionally on filling in foundational gaps and reinforcing core concepts without the pressure of current coursework. In particular, I'd emphasize this summer to be about developing her reasoning skills and applying them to new problems through focused sessions and customized homework tailored just for her needs. This would put Meera in a much stronger position going into next year and beyond. Meera is a bright student, and with the right guidance on developing her reasoning skills, she will continue to grow as a person and student._x000a__x000a_I've really enjoyed working with Meera and have appreciated the opportunity to see her thinking develop over time. She is making real progress, and with continued consistency, I'm confident we can build on that momentum._x000a__x000a_If you'd like to continue working together toward these goals, you can redeem additional credits through your Bright Horizons portal. After redeeming the credits, you'll receive an email from Revolution Prep with instructions for adding the hours to Meera's account._x000a__x000a_Please feel free to reach out if you have any questions or would like to talk through the plan in more detail. I'm happy to schedule a time to connect if that would be helpful._x000a__x000a_Best regards,_x000a_Zach_x000a__x000a_Zach M._x000a_zach.mcfatridge@revolutionprep.com_x000a_+17572987511"/>
    <n v="5"/>
  </r>
  <r>
    <n v="11026246"/>
    <d v="2026-04-17T00:00:00"/>
    <x v="103"/>
    <s v="Team Haase-Alvey"/>
    <n v="95915"/>
    <s v="Nathan Goodner"/>
    <s v="Dear Rebekah,_x000a_I hope your April is going well. It has been a pleasure working with Nathan, and I wanted to reach out to update you on the progress we have made and outline my thoughts on how we should move forward._x000a__x000a_Nathan has been making steady progress across both science and math. In science, he has been working on understanding Punnett squares and has been developing his ability to distinguish between phenotype and genotype. He has also been exploring the theories surrounding the origin of life on Earth. While he has shown growth in these areas, there is still work to be done to solidify his understanding and build confidence with the material._x000a__x000a_In math, Nathan has improved his factoring skills and has been practicing how to find the value of x when given the area of a rectangle along with its side lengths expressed in terms of x. He is making progress in this area as well, though continued practice will be important to help reinforce these concepts._x000a__x000a_One thing I did want to mention is that Nathan recently had an upcoming test that he did not let me know about ahead of time. Because of this, we were not able to use our sessions to prepare and study for it together. Going forward, it would be really helpful if Nathan could give me a heads up about any upcoming tests so that we can make the most of our time together and make sure he feels fully prepared._x000a__x000a_Our short term goal is to continue strengthening Nathan's grasp of these topics through consistent review and practice. The overall goal remains to improve his academic performance and build his confidence in both subjects. Given the progress he has been making, I recommend we continue with our three 60 minute sessions per week to keep the momentum going._x000a__x000a_Currently Nathan has sessions scheduled out until late May. I recommend scheduling out more sessions once Nathan knows the dates for his finals in order to ensure he ends the school year on a high note. _x000a__x000a_Please feel free to reach out if you have any questions or would like to make any changes to our current plan. I am also happy to set up a phone call if that would be more convenient. I look forward to continuing to support Nathan in his academic journey._x000a__x000a_Best regards,_x000a_Tyler_x000a_tyler.thornton@revolutionprep.com_x000a_+14108024728"/>
    <n v="5"/>
  </r>
  <r>
    <n v="11026262"/>
    <d v="2026-04-17T00:00:00"/>
    <x v="131"/>
    <s v="Team Plamondon"/>
    <n v="85207"/>
    <s v="McKenna Cassidy"/>
    <s v="Dear Bruce,_x000a__x000a_Since McKenna is taking the SAT this week, I thought it would be a good opportunity to send you an update on her progress over the past couple of weeks. I am enjoying working with McKenna. She is doing well keeping up with the homework._x000a__x000a_McKenna has made good improvements on her application of the punctuation rules, applying strategies for words in context questions, solving for constants using the matching strategy, and isolating a variable. I hope over the next few weeks we will be able to meet more consistently leading up to the May SAT. It can be challenging to build on strategies because McKenna might not be using them on a regular basis. I also encouraged her to plan to take at least one practice test before the May SAT. Going forward, I plan to cover command of evidence, text structure, and inference reading questions. For math, I plan to review exponential and quadratic functions._x000a__x000a_Please let me know if you have any questions or concerns or if you would like to talk further on the phone, we can set up a time._x000a__x000a_Sincerely,_x000a__x000a_Melinda M._x000a_melinda.mergendahl@revolutionprep.com_x000a_+16083975309"/>
    <n v="3"/>
  </r>
  <r>
    <n v="11026295"/>
    <d v="2026-04-17T00:00:00"/>
    <x v="132"/>
    <s v="Team De Groot"/>
    <n v="96714"/>
    <s v="Ann Eloise Patton"/>
    <s v="Dear Kelly,_x000a__x000a_Itâ€™s been great working with you and Jackie over the past couple of months. As we prepare for Jackie's upcoming SAT, I wanted to share some updates and information about what to expect._x000a__x000a_I have seen significant improvements in Jackieâ€™s math confidence and overall problem-solving approach. They have shown consistent progress in approaching mixed algebra problems, applying geometry formulas/properties, working through proportional reasoning, and setting up constant-based questions using both matching and substitution strategies. This consistent improvement has been evident in their ability to complete mock modules with minimal guidance and their growing independence when working through challenging problems. Additionally, their increased confidence and effective use of Desmos have been major wins in their progress._x000a__x000a_Jackie demonstrates strong conceptual understanding when they are engaged, and they continue to build awareness of their strengths and areas of opportunity. We have also been working on task persistence and following structured steps, which are key to helping them maintain consistency throughout longer sections of the test._x000a__x000a_For this exam, our goal is for Jackie to score a 650 on the math section and maintain a 700 on the reading section. While we cannot guarantee a specific score, we have worked diligently towards this goal through targeted strategy work, including mixed math practice, constants and quadratics review, and breaking down multi-step geometry word problems. It's important to consider the impact of the test zone on Jackieâ€™s performance as well though. Ensuring a good night's sleep throughout the week leading up to the test is crucial, as just the night before isn't enough. We have also discussed strategies to support focus and reduce test-related stress, including pacing, checking work efficiently, and staying engaged throughout the exam._x000a__x000a_I look forward to hearing how Jackie performs on this test and I am happy to continuing to work with Jackie after the test so that we can work towards further improvements on the SAT. If that is thier plan, I recommend maintaining consistent 60 minute weekly sessions in order to reinforce both math concepts and executive functioning strategies that support follow-through and confidence as needed. _x000a__x000a_Please let me know if you have any questions or if there are any adjustments you would like to make to our plan. Iâ€™m also able to schedule a time to talk by phone if that would be helpful. I am happy to support Jackie in their continued academic journey._x000a__x000a_Best regards,_x000a_Megan_x000a__x000a_Megan O._x000a_megan.osgood@revolutionprep.com_x000a_+12077140045"/>
    <n v="3"/>
  </r>
  <r>
    <n v="11026310"/>
    <d v="2026-04-17T00:00:00"/>
    <x v="134"/>
    <s v="Team Haase-Alvey"/>
    <n v="94538"/>
    <s v="Lara Kulkarni"/>
    <s v="Dear Mandar,_x000a__x000a_I hope you are having a great spring season so far. Itâ€™s been great working with you and Lara over the past couple of months! I wanted to reach out with a quick overview of the program so far and my thoughts on future plans_x000a__x000a_I have seen significant improvements in Lara's understanding of special right triangles and SOHCAHTOA. Recently, we also touched on lines tangent to a circle, and while the overlapping terminology was a bit confusing at first, she powered through it and wound up feeling confident on that topic. Iâ€™m proud to see her taking notes on key information during our sessions, and sheâ€™s also been taking the time to screenshot problems we work on and collect them in our shared Google Docs notebook for review later. This is a great practice, and I canâ€™t wait to see how it helps her going forward._x000a__x000a_Based on Laraâ€™s goals, I recommend we continue with our one 60 minute class per week through the school year. We will continue to review the most current concepts from class to stay ahead of the fast pace of the course._x000a_Additionally, summer is creeping up quickly and will be here before we know it. While Lara has made commendable progress, there are still a number of concepts and skills worth strengthening before she goes into the next school year. With this in mind, Iâ€™d like to continue tutoring over the summer to address these gaps and ensure she can hit the ground running in the fall. We can plan to keep up with our current velocity, but I think a velocity of two 60-minute sessions per week through June and July would be more beneficial, since the higher frequency will help keep Lara accountable for doing homework, and will boost her retention. _x000a__x000a_Finally, I wanted to let you know about an upcoming price increase. We are restructuring our services a little, and the price of these academic tutoring hours will be increasing on April 18th (tomorrow). If you want to continue working together on these goals, you can easily add the necessary hours using the link below:_x000a__x000a_https://my.revolutionprep.com/s/9rdIVQvGWE_x000a__x000a_If you have any questions about this, Iâ€™m happy to schedule a time to talk by phone if that would be helpful. You can also reach out to your academic advisor, Cody. I look forward to working more with Lara and helping her gain skill and confidence in math!_x000a__x000a_Best,_x000a_Carina S._x000a_carina.shanahan@revolutionprep.com_x000a_+15702932582"/>
    <n v="5"/>
  </r>
  <r>
    <n v="11026328"/>
    <d v="2026-04-17T00:00:00"/>
    <x v="86"/>
    <s v="Team De Groot"/>
    <n v="91761"/>
    <s v="Sydney Sutherland"/>
    <s v="Hi Vanessa,_x000a__x000a_I hope you are having a great spring so far! It has been great working with Sydney over the past couple of months. I wanted to touch base to share some of her progress so far and share my thoughts on the plan moving forward._x000a__x000a_After reviewing Sydneyâ€™s March exam scores and score report, we have been focusing on her areas of strength, such as punctuation, expression of ideas, and identifying math equations, giving her some additional flexibility within the hardest questions. We have also spent some time reviewing harder constants for the math section and fine-tuning her overall reading strategies to better understand the passages and eliminate answer choices. Our goal for the May exam is to break through the 1400 threshold, hopefully hitting closer to 1450! She should be taking a practice exam this weekend so that we can evaluate what she needs to continue to strengthen over the next 2 weeks. _x000a__x000a_Moving forward, I know that her ultimate goal is to reach 1500. This is a large jump that will likely require another few test dates. I recommend adding hours through the August and September exams, meeting 1-2 hours weekly throughout the summer, if she still wants to aim for that threshold!_x000a__x000a_Please let me know if you have any questions or if there are any adjustments you would like to make to our plan. Iâ€™m happy to schedule a time to talk by phone if that would be helpful. I look forward to supporting Sydney in her continued academic journey!_x000a__x000a_Best regards,_x000a_Jessica P._x000a_jessica.peterson@revolutionprep.com_x000a_+17208831978"/>
    <n v="3"/>
  </r>
  <r>
    <n v="11026351"/>
    <d v="2026-04-17T00:00:00"/>
    <x v="86"/>
    <s v="Team De Groot"/>
    <n v="100084"/>
    <s v="Reese Wilson"/>
    <s v="Hi Brent,_x000a__x000a_I hope you are having a great spring so far! Itâ€™s been great working with you and Reese over the past few months. I wanted to touch base to share some of the progress weâ€™ve made so far and share my thoughts on the plan moving forward._x000a__x000a_Reese has been continuing to improve her ability to identify different types of reading questions and strategies, as well as eliminate out-of-scope answer choices. She has also been working to understand where there are opportunities to use Desmos within the math section, supplementing the algebraic processes that she is already doing. She was able to increase her most recent practice exam score to 1050, and I would love to see her shoot for the 1100 range on the May sitting of the exam! _x000a__x000a_Moving forward, I recommend that we continue to meet for 60 minutes weekly to maintain our momentum towards the June exam, continuing to increase her accuracy on the math sections, as well as fine-tuning her anticipations in the reading section to more accurately match the type of question.  _x000a__x000a_Please let me know if you have any questions or if there are any adjustments you would like to make to our plan. Iâ€™m happy to schedule a time to talk by phone if that would be helpful. I look forward to supporting Reese in her continued academic journey._x000a__x000a_Best regards,_x000a_Jessica P._x000a_jessica.peterson@revolutionprep.com_x000a_+17208831978"/>
    <n v="4"/>
  </r>
  <r>
    <n v="11026381"/>
    <d v="2026-04-17T00:00:00"/>
    <x v="170"/>
    <s v="Team Plamondon"/>
    <n v="92975"/>
    <s v="Arie Shaham"/>
    <s v="Hello, _x000a__x000a_Thank you so much for taking my call today. It was great speaking with you. _x000a__x000a_First of all, we discussed a new plan for Arie. We are going to meet once a week before this SAT in May, and then we are going to meet once afterwards to discuss how it went._x000a__x000a_Our goal for this May SAT is to give Arie the opportunity to take the SAT in person, understand how it works, and get some good experience in a test taking environment._x000a__x000a_We also discussed grades. Arie definitely should be concerned about his grades, and I believe those should take priority for now, given the fact that he is a sophomore, and he has more time to improve on his SAT skills._x000a__x000a_Ari and I have been working on various question types. First, he has done much better on both verbs and notes questions. Ari showed positive signs and completed most of our practice questions with great accuracy. On the other hand, Ari definitely needs to improve on all of his reading comprehension and algebra skills. _x000a__x000a_We came up with a plan to improve these skills over the summer. I recommend Ari finds a camp or a tutor of some sort in person to help him with this in an intensive program so that he may become a better math and English student. As I mentioned, I will not be available for the majority of June, but I recommend that we start in July meeting twice a week, discussing what Ari has been learning and furthering his skills, both in reading comprehension and math._x000a__x000a_Lastly, I would like to let you know that we have 27.5 hours unscheduled left in our account, the majority of which I believe should be utilized in the summer going into junior year._x000a__x000a_Thank you again for taking the time to speak with me and I look forward to supporting Ari in his continued academic journey._x000a__x000a_Best,_x000a_Eddie R._x000a_eddie.rodriguez@revolutionprep.com_x000a_+17275176454"/>
    <n v="4"/>
  </r>
  <r>
    <n v="11026388"/>
    <d v="2026-04-17T00:00:00"/>
    <x v="81"/>
    <s v="Team Plamondon"/>
    <n v="101454"/>
    <s v="Aarini Bhagat"/>
    <s v="Dear Divya,_x000a__x000a_I hope you are having a great spring.Â  Itâ€™s been great working with Aarini and you over the past couple of months. I wanted to touch base to share some of the progress weâ€™ve made so far and share my thoughts on the plan moving forward.Â _x000a__x000a_I have seen significant progress in Aarini's ability to work PSAT 89 math practice problems.Â  She is doing a good job of using the MAPS strategy on them.Â  Â She is also doing a great job of improving her vocabulary.Â  Â She has been learning the definitions of a few words every week and writing sentences about them.Â  I can tell from her sentences that she is grasping the meanings of the words.Â  She has also been better able to answer Words in Context practice questions as she continues to strengthen her vocabulary. She has also done a great job of using the reading iCARE strategy to help her find the main ideas of passages.Â Â _x000a__x000a_We will continue to work on implementing the test taking strategies.Â  We will also continue to work on strengthening Aarini's vocabulary.Â  I recommend that we continue having a lesson at least once a week for 60 minutes.Â  I do think two lessons a week is more ideal.Â Â _x000a__x000a_Please let me know if you have any questions or if there are any adjustments you would like to make to our plan. Iâ€™m happy to schedule a time to talk by phone if that would be helpful. I look forward to supporting Aarini in her continued academic journey._x000a__x000a_Best regards,_x000a__x000a_Jill W._x000a_jill.watson@revolutionprep.com_x000a_+19032491379"/>
    <n v="3"/>
  </r>
  <r>
    <n v="11026391"/>
    <d v="2026-04-17T00:00:00"/>
    <x v="66"/>
    <s v="Team De Groot"/>
    <n v="95856"/>
    <s v="Raina Zhao"/>
    <s v="Dear Hao,_x000a__x000a_I'm excited to reach out to celebrate Rainaâ€™s amazing progress. Raina has worked diligently, and as a result, she has achieved her goal score on the SAT. I am so proud of Raina._x000a__x000a_Since Raina has reached her goal score, she has likely shifted her focus to her AP exams. If she needs help preparing for those, Revolution Prep has many tutors who can help. I would recommend meeting with a tutor for 1-2 hours a week to help Raina prepare for whichever AP test she believes will be the most difficult. If you need help finding a tutor, contacting your Advising Contact Jennifer should be your first step. I have added Jennifer to this email._x000a__x000a_Please let me know if you have any questions. Iâ€™m happy to schedule a time to talk if that would be helpful. Please let me know if there are any other ways that I can support Raina in her continued academic journey._x000a__x000a_Best regards,_x000a__x000a_Ayman S._x000a_ayman.smoot@revolutionprep.com_x000a_+17652527661"/>
    <n v="3"/>
  </r>
  <r>
    <n v="11026413"/>
    <d v="2026-04-17T00:00:00"/>
    <x v="135"/>
    <s v="Team Haase-Alvey"/>
    <n v="96358"/>
    <s v="Alex Belle Lanier"/>
    <s v="Dear Alex Belle and Cliff,_x000a__x000a_It was great working with Alex Belle this week as we dove into the fundamental principles of circuits and electricity. We spent a significant portion of our session establishing a strong foundation in definitions and units, ensuring she is comfortable distinguishing between current measured in Amperes (A), voltage in Volts (V), and resistance in Ohms (Î©). Alex showed a natural aptitude for the mathematical relationships once we introduced Ohmâ€™s Law, which states that the voltage across a conductor is proportional to the current flowing through it, expressed as V=IR. Her ability to manipulate this formula to solve for different variables was impressive and suggests she is ready to handle the more complex problem sets involving multiple components._x000a__x000a_We also spent time deconstructing the behavioral differences between series and parallel circuit configurations. Alex worked through how current remains constant throughout a series circuit while the total voltage is distributed across resistors, whereas in a parallel circuit, the voltage remains the same across all branches while the total current is divided. Understanding these distinctions is crucial for analyzing more intricate combination circuits. To ensure she continues to build on this momentum and stays ahead of the upcoming laboratory assignments and exams, I recommend we maintain our velocity of one hour per week. This consistent schedule will allow us to move from these foundational laws into power calculations and Kirchhoffâ€™s circuit laws without feeling rushed._x000a__x000a_Christian S._x000a_christian.steiner@revolutionprep.com_x000a_+13056077323"/>
    <n v="3"/>
  </r>
  <r>
    <n v="11026438"/>
    <d v="2026-04-17T00:00:00"/>
    <x v="66"/>
    <s v="Team De Groot"/>
    <n v="95450"/>
    <s v="Ava Wemple"/>
    <s v="Dear Jennifer,_x000a__x000a_I hope you are having a great April. Itâ€™s been great working with you and Ava over the past couple of months. I wanted to touch base to share some of the progress weâ€™ve made so far and share my thoughts on the plan moving forward._x000a__x000a_Ava's practice test scores have been approaching her goal score. While her Reading and Writing practice test scores have fluctuated between the 600 and 700, she has been consistently scoring at or near the 700 range in the Math sections of her practice tests. Practice test scores do not guarantee any score on an official SAT, but they can be an indicator of general performance.  _x000a__x000a_Avaâ€™s short-term goals include improving her pacing and time management on the SAT and learning how to use Desmos on the SAT. Her overall goal is to score within the high 1400s. Scores for the March SAT should have been made available to students by now. Could you share Avaâ€™s score with me? I always enjoy seeing how students perform on their tests and knowing her score could help with future discussions about her program and college applications._x000a__x000a_Ava wanted this to be her last time taking the SAT. If she received a score that she is happy with then I think there is no need for her to take another SAT. That said, we always encourage students to take the SAT multiple times after starting a program in order to maximize their score on the SAT. Additionally, students tend to find the March SAT to be more difficult than other SAT tests._x000a__x000a_Regardless of whether or not she plans to take the SAT again, I recommend that Ava shifts her focus to her AP tests (if she already has not). The SAT can be retaken; AP tests cannot be retaken. Avaâ€™s program has 12 unscheduled hours expiring on May 11th. These hours should be used to help her prepare for AP exams. Since AP exams are quickly approaching, I recommend that she meet with a tutor for 3 â€“ 4 hours a week to ensure that she uses all of her hours before they expire. Revolution Prep has many tutors that can help Ava prepare for AP exams, so if you need help finding a tutor, your first step should be contacting your Academic Contact Megan. I have added Megan to this email._x000a__x000a_Please let me know if you have any questions or if there are any adjustments you would like to make to our plan. Iâ€™m happy to schedule a time to talk if that would be helpful. I look forward to supporting Ava in her continued academic journey._x000a__x000a_Best regards,_x000a__x000a_Ayman S._x000a_ayman.smoot@revolutionprep.com_x000a_+17652527661"/>
    <n v="5"/>
  </r>
  <r>
    <n v="11026446"/>
    <d v="2026-04-17T00:00:00"/>
    <x v="134"/>
    <s v="Team Haase-Alvey"/>
    <n v="100442"/>
    <s v="Gabriella Pena"/>
    <s v="Dear Nelson and Sharon,_x000a_I hope you are both having a great spring season so far. Itâ€™s been great working with you and Ella over the past couple of months! I wanted to reach out with a quick overview of the program so far and share my thoughts on the plan moving forward._x000a__x000a_Ella has been doing great with math. Weâ€™ve gone back and forth between addressing her in-class topics and working on the SSAT topics. So far, sheâ€™s acing all the SSAT topics weâ€™ve done, especially with the more challenging geometry problems. Sheâ€™s gotten quite comfortable with applying the formulas for area and circumference of a circle, and sheâ€™s excellent with interpreting linear word problems and solving linear equations. Sheâ€™s also got quadrilateral angles down, and is comfortable handling mixed numbers and fractions. Sheâ€™s made good progress with interpreting statistics word problems, which were a bit challenging at first, as well as different volume problems, such as cubes. Itâ€™s been great to work with her, and lovely to see her enthusiasm for learning!_x000a__x000a_Going forward, I recommend sticking with the two hours per week. This is a good schedule that allows balance between SSAT prep and work for Ellaâ€™s class. _x000a__x000a_I also wanted to take a moment to talk about summer. Of course, we should continue SSAT Prep until she actually takes the test, but we can also take some time to dive into the material for her upcoming math class. Iâ€™d plan to make it a light summer program, just to go over the beginnings of the class so that she can hit the ground running in the fall. _x000a__x000a_If this sounds good to you, you can redeem more credits through your Bright Horizons Portal and we can start getting those sessions scheduled. _x000a_Please let me know if you have any questions! Iâ€™m also happy to schedule a time to talk by phone or zoom if that would be helpful. Let me know your thoughts. Iâ€™m looking forward to working more with Ella and helping her excel!_x000a__x000a_Best,_x000a_Carina S._x000a_carina.shanahan@revolutionprep.com_x000a_+15702932582"/>
    <n v="5"/>
  </r>
  <r>
    <n v="11026455"/>
    <d v="2026-04-17T00:00:00"/>
    <x v="134"/>
    <s v="Team Haase-Alvey"/>
    <n v="93217"/>
    <s v="Kaitlyn Fung"/>
    <s v="Dear Linda,_x000a__x000a_I hope you are having a great spring season so far. Itâ€™s been great working with you and Kaitlyn over the past couple of months! I wanted to reach out again with a quick overview of what weâ€™ve been working on and my thoughts for the plan moving forward._x000a__x000a_Kaitlyn has been doing great with math. Sheâ€™s done well with tackling quadratics, especially factoring them. Weâ€™ve gone over a number of methods, including the AC method and special products, and although she found these rather challenging at first, sheâ€™s become much more comfortable with them as weâ€™ve worked through each session. Sheâ€™s also been doing well with exponentials. Translating exponential word problems into algebraic expressions is often tough, but Kaitlyn was able to do this very well. Itâ€™s been great to work with her, and lovely to see her perseverance and enthusiasm for learning!_x000a__x000a_Going forward, I recommend sticking with our schedule of one to two hours per week until the end of the school year since this has been working well. _x000a__x000a_I also wanted to take a moment to talk about summer - itâ€™s coming up quick! With Kaitlyn heading into high school this coming fall, I wanted to offer a light summer program designed to review key concepts from this yearâ€™s math class and go over some introductory material for the upcoming class. This way, she can hit the ground running in the fall. It will also lighten her load a little in the beginning of the upcoming school year, since sheâ€™ll already be familiar with some of the material. For this, Iâ€™d recommend one hour per week over the summer until school starts again. _x000a__x000a_If this sounds good to you, you can redeem more credits through your Bright Horizons Portal and we can start getting those sessions scheduled._x000a__x000a_Please let me know if you have any questions! Iâ€™m also happy to schedule a time to talk by phone or zoom if that would be helpful. Let me know your thoughts. Iâ€™m looking forward to working more with Kaitlyn and helping her excel!_x000a__x000a_Best,_x000a_Carina S._x000a_carina.shanahan@revolutionprep.com_x000a_+15702932582"/>
    <n v="5"/>
  </r>
  <r>
    <n v="11026466"/>
    <d v="2026-04-17T00:00:00"/>
    <x v="134"/>
    <s v="Team Haase-Alvey"/>
    <n v="91964"/>
    <s v="Kalil Thrall"/>
    <s v="Dear Daniel,_x000a__x000a_I hope you are having a great spring season so far. Itâ€™s been great working with you and Kalil over the past couple of months! I wanted to reach out again with a quick overview of what weâ€™ve been working on and my thoughts for the plan moving forward._x000a__x000a_Kalil has been doing well with calculus. Heâ€™s comfortable with a variety of integration formulas and techniques, including integration by parts, partial fraction decomposition, u-substitution, and inverse trig integrals. Weâ€™ve refreshed Riemann sums recently, and after the refresher he felt quite comfortable with those again. Heâ€™s also good with Eulerâ€™s method, which he felt was challenging at first but easy once he understood the procedure. Most recently, we were working with polar integrals and derivatives, and went over the method for finding the slope of the line tangent to a polar curve. After working thoroughly through the derivation, Kalil became very comfortable with the formula for this. Itâ€™s been great working with him through this - heâ€™s a very bright student and itâ€™s impressive how well he picks up this material. _x000a__x000a_Going forward, I recommend we try to stick with two hours per week leading up to his AP test in May. The AP Calc BC test is definitely challenging, but with dedication and plenty of practice, I think Kalil has the ability to score a 5 on that test. _x000a__x000a_If this sounds good to you, you can redeem more credits through your Bright Horizons Portal and we can start getting those sessions scheduled. _x000a__x000a_Please let me know if you have any questions! Iâ€™m also happy to schedule a time to talk by phone or zoom if that would be helpful. Let me know your thoughts. Iâ€™m looking forward to working more with Kalil and helping him excel!_x000a__x000a_Best,_x000a_Carina S._x000a_carina.shanahan@revolutionprep.com_x000a_+15702932582"/>
    <n v="5"/>
  </r>
  <r>
    <n v="11026523"/>
    <d v="2026-04-17T00:00:00"/>
    <x v="172"/>
    <s v="Team Haase-Alvey"/>
    <n v="87846"/>
    <s v="Vipran Thonda"/>
    <s v="Hello Vipran and Praveen! _x000a__x000a_I wanted to take a moment to give you an update on Vipran's progress and also celebrate a great milestone! _x000a__x000a_Vipran has come along very well with his division. He has started to really get comfortable using box division from start to finish and identifying the answer he gets from the process. That is great! _x000a__x000a_We have started on division word problems now which will be a challenge but I believe he will do great with some practice! _x000a__x000a_I would recommend bumping our sessions up to 1 hour sessions each. We could continue having them twice a week or reduce to once a week to accommodate the extended session time. I believe having longer sessions would allow our sessions to have the biggest impact._x000a__x000a_I would be happy to discuss Vipran's or possible adjustments to our session lengths via phone call or zoom. Please reach out if you have nay questions or would like to set up a time to talk!_x000a__x000a_All the best, _x000a_ _x000a_Brian J._x000a_brian.johnson@revolutionprep.com_x000a_+15125873347"/>
    <n v="3"/>
  </r>
  <r>
    <n v="11026526"/>
    <d v="2026-04-17T00:00:00"/>
    <x v="32"/>
    <s v="Team De Groot"/>
    <n v="97847"/>
    <s v="Naomi Villa"/>
    <s v="Dear Daniel,_x000a__x000a_I'd like to share an update on Naomi's progress and make a recommendation for the summer._x000a__x000a_Naomi has been doing very strong work in Honors Geometry. In our sessions, we are often able to move ahead of what her class is currently covering rather than just reviewing material after the fact. That is a meaningful sign of progress. She has shown both the aptitude and the consistency to handle advanced work, and our sessions have increasingly become about building deeper understanding and preparing her for upcoming concepts rather than simply keeping up with class assignments. I've been especially pleased with her ability to engage thoughtfully with new material and apply concepts with increasing independence._x000a__x000a_Because of that, I recommend we continue meeting once per week for 60 minutes throughout the school year and over the summer to keep that momentum going. One strong option would be to use that time to reinforce the Algebra 1 foundations that will support later higher-level math work and preview the kind of algebraic reasoning that will help her transition smoothly into future advanced courses. Summer is also a good time to work ahead on material so students can begin the school year with confidence._x000a__x000a_I also wanted to mention a second summer option that could be especially valuable if Naomi has a long-term interest in law or argument-oriented fields. For a student her age, the most useful law-adjacent preparation is structured work in close reading, argument analysis, evidence use, analytical writing, and speaking/listening, with formal logic playing a lighter supporting role. A strong program in those areas can help build the habits of precise thought that are valuable well before college._x000a__x000a_After the school year ends, my recommendation would be one of the following:_x000a__x000a_Option 1: continue with one 60-minute session per week over the summer focused on math enrichment and staying ahead academically; or_x000a_Option 2: one 60-minute session per week focused on reading, argument analysis, logic, and analytical writing; or_x000a_Option 3: some hybrid of the two._x000a__x000a_Each of these would include no more than 30-60 minutes of homework per week._x000a__x000a_If you'd like to continue working together on these goals, you can redeem more credits through your Bright Horizons portal. After you redeem the credits, Revolution Prep will email you to add the hours to the account. If you'd like, I'd also be happy to schedule a quick phone or Zoom call to talk through which summer plan would make the most sense for Naomi._x000a__x000a_Take care._x000a__x000a_Zach M._x000a_zach.mcfatridge@revolutionprep.com_x000a_+17572987511"/>
    <n v="5"/>
  </r>
  <r>
    <n v="11026598"/>
    <d v="2026-04-17T00:00:00"/>
    <x v="44"/>
    <s v="Team Cross"/>
    <n v="102340"/>
    <s v="Savannah Biechy"/>
    <s v="Dear Jennifer,_x000a__x000a_I'm excited to reach out to report on Savannahâ€™s amazing progress. Savannah has been working diligently, and as a result has made another impressive jump on the last Bluebook practice SAT scoring a 1430! I am so proud of her for scoring a 730 on the Reading &amp;amp; Writing section (a 60 point improvement) and a 700 on the math!_x000a__x000a_While we should certainly celebrate this success, we also know there is still work we can do to keep adding to her SAT strategies toolbox. I am looking forward to continuing to work with Savannah towards further improvements. During our upcoming sessions, I plan for us to continue working on mastering the advanced math topics included on the test, as well as polishing her reading and writing abilities to be water tight by test day!_x000a__x000a_Please let me know if you have any questions. Iâ€™m happy to schedule a time to talk if that would be helpful. I am always available to support Savannah in her continued progress. I very much enjoy our sessions and the positive energy and motivation she brings each day :)_x000a__x000a_(Also, I am wishing you safe travels and hope you have an incredible time on your vacation! Enjoy the Disney magic!)_x000a__x000a_Best regards,_x000a__x000a_Annie S._x000a_annie.sylvester@revolutionprep.com_x000a_+12522298770"/>
    <n v="3"/>
  </r>
  <r>
    <n v="11026631"/>
    <d v="2026-04-17T00:00:00"/>
    <x v="44"/>
    <s v="Team Cross"/>
    <n v="85747"/>
    <s v="Hunter Flar"/>
    <s v="Dear Lixian,_x000a__x000a_Itâ€™s been great working with Hunter over the past couple of weeks. As we prepare for Hunter's upcoming final, I wanted to share what weâ€™ve been working on and what we are planning on moving forward._x000a__x000a_Hunter and I have reviewed the cumulative problem bank from his course and identified the key areas that will need to be reviewed / retaught before his final exam. (Our main focus has been on all things linear equations, and we will continue reviewing polynomial expressions and quadratics, specifically factoring methods, in future sessions). _x000a__x000a_While a specific score isnâ€™t guaranteed, Hunter and I have made a plan to exceed the minimum grade of 70% on the final exam. It's important to consider the impact of consistency in preparation (both by attending our sessions and working outside of sessions on assigned work) leading up to Hunter's final exam. Ensuring good sleep and study habits leading up to the test is crucial, as just the night before isn't enough._x000a__x000a_I recommend we continue with our two, 60 minute sessions per week leading up to the end of the semester. We currently have scheduled sessions until April 29th, but I encourage booking out future sessions now as April is a busy time leading up to finals, SAT/ACT, and AP testing. (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also able to schedule a time to talk by phone if that would be helpful. I am happy to support Hunter in his continued academic progress._x000a__x000a_Best regards,_x000a__x000a_Annie S._x000a_annie.sylvester@revolutionprep.com_x000a_+12522298770"/>
    <n v="5"/>
  </r>
  <r>
    <n v="11026639"/>
    <d v="2026-04-17T00:00:00"/>
    <x v="32"/>
    <s v="Team De Groot"/>
    <n v="97551"/>
    <s v="Isabella Alfred"/>
    <s v="Dear Amanda,_x000a__x000a_I hope you are all doing well. I wanted to share an update on Isabella's progress and make a recommendation for the summer._x000a__x000a_Isabella has shown meaningful growth in Algebra 1 over the course of our work together. She still has areas to strengthen, but there has been a clear upward trend in both her understanding and her performance. In particular, I've seen improvement in her consistency with class material, and it has been great to see that reflected in her recent results as well, including A's on quizzes and tests and positive feedback from her teacher. That kind of outside confirmation matters because it usually means the improvement is becoming more durable rather than being limited to tutoring sessions._x000a__x000a_I've also been learning how to adapt more effectively to Isabella's learning style. One approach that has been especially helpful is building regular recall of previously learned skills and concepts into our sessions, rather than only focusing on the newest topic. We've also been emphasizing a high volume of practice without sacrificing quality, which has helped her become more confident and more accurate over time._x000a__x000a_For the remainder of the school year, I recommend we use our sessions to prepare strategically for Isabella's Algebra 1 final exam. My recommendation is that we continue meeting 1â€“2 times per week through the end of the school year, depending on scheduling and remaining credits, so we can review major Algebra 1 concepts, reinforce weaker areas, and make sure she is going into the final with as much confidence as possible. _x000a__x000a_Looking ahead to the summer, since Isabella will be entering Geometry in the fall, I recommend we continue meeting 1â€“2 times per week for 60 minutes over the summer in one of three ways. One valuable use of that time would be to strengthen the Algebra 1 foundations that Geometry depends on, so she can begin high school prepared rather than rushed. Summer guidance specifically supports using tutoring to strengthen foundational math skills and to help students start the next school year with confidence, especially with significant changes like entering high school._x000a__x000a_I also wanted to mention a second summer option that could be especially valuable if Isabella has a long-term interest in law or argument-oriented fields. For a student her age, the most useful law-adjacent preparation is structured work in close reading, argument analysis, evidence use, analytical writing, and speaking/listening, with formal logic playing a lighter supporting role. A strong program in those areas can help build the habits of precise thought that are valuable well before college._x000a__x000a_After the school year ends, my recommendation would be one of the following:_x000a__x000a_Option 1: continue with one 60-minute session per week over the summer focused on math enrichment and staying ahead academically; or_x000a_Option 2: one 60-minute session per week focused on reading, argument analysis, logic, and analytical writing; or_x000a_Option 3: some hybrid of the two._x000a__x000a_Each of these would include no more than 30-60 minutes of homework per week._x000a__x000a_If you'd like to continue working together on these goals, you can redeem more credits through your Bright Horizons portal. After you redeem the credits, Revolution Prep will send an email to add the hours to the account. I'd also be happy to schedule a quick phone or Zoom call if it would be helpful to talk through the best summer plan for Isabella._x000a__x000a_Take care._x000a__x000a_Zach M._x000a_zach.mcfatridge@revolutionprep.com_x000a_+17572987511"/>
    <n v="5"/>
  </r>
  <r>
    <n v="11026640"/>
    <d v="2026-04-17T00:00:00"/>
    <x v="44"/>
    <s v="Team Cross"/>
    <n v="101888"/>
    <s v="Leanne Zheng"/>
    <s v="Dear Hua,_x000a__x000a_I hope you are having a great spring so far. Itâ€™s been great working with Leanne over the past couple of months. I wanted to reach out with a quick overview of the program so far and where we are heading with the upcoming May SAT._x000a__x000a_I have seen significant improvements in Leanne's performance on the Reading &amp;amp; Writing section of the SAT. She has grown significantly by applying the iCARE and TRAP strategies to distinguish main ideas and determine the most effective answer choices for standard English conventions. She has shown consistent progress in all math sections (algebra, geometry/trig, advanced math, and problem solving and data analysis) as evident in her consistent 650+ score from our time working together._x000a__x000a_Our current short-term goals for Leanne include improving her performance on transition and craft &amp;amp; structure questions. The overall goal remains to achieve a combined 1400 or better on the SAT. _x000a__x000a_Based on Leanne's goals, I recommend we continue with our two 60 minute sessions per week until the May SAT. We will use one class each week to focus on the math section, and the other class to work on the Reading and Writing section, increasing her ability to apply strategies for both sections. She does still have two unscheduled hours, so we do have the option to go up to three sessions a week in the two weeks leading up to the SAT. _x000a__x000a_Please let me know if you have any questions or if there are any adjustments you would like to make to our plan. Iâ€™m happy to schedule a time to talk by phone if that would be helpful. I look forward to supporting Leanne in her continued academic journey._x000a__x000a_Best regards,_x000a__x000a_Annie S._x000a_annie.sylvester@revolutionprep.com_x000a_+12522298770"/>
    <n v="4"/>
  </r>
  <r>
    <n v="11026692"/>
    <d v="2026-04-17T00:00:00"/>
    <x v="60"/>
    <s v="Team Cross"/>
    <n v="96400"/>
    <s v="Owen Clark"/>
    <s v="Dear Owen and Brian,_x000a__x000a_I hope youâ€™re having a wonderful spring! Itâ€™s been great working with Owen over the past few months, and I wanted to share an update on the progress heâ€™s made and outline our plan as we prepare for AP Exams._x000a__x000a_I have seen strong growth in Owenâ€™s APUSH skills, particularly in his ability to organize historical content and apply it to AP-style writing. He has improved in structuring DBQs through more intentional outlining and using shorthand notes to track evidence efficiently. Heâ€™s also been building stronger connections across time periods, from early U.S. history through the mid-20th century, while reinforcing chronology, key themes, and cause-and-effect relationships. In addition, Owen has made progress in applying strategies to SAQs and strengthening how he connects evidence to prompts, which has helped build both confidence and clarity in his responses._x000a__x000a_Owen has also been developing more effective study systems. Together, weâ€™ve built and expanded a comprehensive all-eras outline and study guide, covering content from early presidencies through the Great Depression, World Wars, and more recently into the Cold War. Heâ€™s been engaging with this material through synthesis activities, key term organization, and structured review, helping shift his preparation from memorization toward deeper understanding and application._x000a__x000a_While our work so far has focused more heavily on APUSH, we are scheduled to support both APUSH and AP Lang in the coming weeks, and Iâ€™m glad weâ€™re increasing our momentum to two sessions per week as we build toward the exams._x000a__x000a_Based on Owenâ€™s goals, I recommend continuing with two 60-minute sessions per week through the exam and finals to ensure we have time to both reinforce content, practice AP-style questions, and finish strong._x000a__x000a_Our current short-term goals include continuing to expand and refine his all-eras outline, increasing exposure to AP-style questions using resources like CrackAP and Gilder Lehrman quizzes, strengthening DBQ and SAQ strategies, and beginning more targeted AP Lang preparation. The overall goal remains building confidence, accuracy, and efficiency so Owen feels fully prepared going into both AP Exams._x000a__x000a_Please let me know if you have any questions or if there are any adjustments youâ€™d like to make to our plan. Iâ€™m always happy to connect and happy to jump on a quick phone call if that would be helpful. Iâ€™m looking forward to continuing to support Owen as he prepares for the AP Exams!_x000a__x000a_With hope and gratitude,_x000a_Shannon H._x000a_Professional Tutor, Revolution Prep_x000a_shannon.huang@revolutionprep.com_x000a_(630) 358-9222"/>
    <n v="4"/>
  </r>
  <r>
    <n v="11026698"/>
    <d v="2026-04-17T00:00:00"/>
    <x v="60"/>
    <s v="Team Cross"/>
    <n v="79156"/>
    <s v="Khyati Gutta"/>
    <s v="Dear Narmada,_x000a__x000a_I hope youâ€™re enjoying the spring season! I wanted to share a brief update on how Khyati has been doing and what weâ€™re focusing on next._x000a__x000a_Over the past several weeks, Khyati has handled a wide range of subjects with flexibility and focus. In social studies, sheâ€™s made strong progress on her American Revolution work, especially through researching key events, organizing notes, and developing her interactive presentation. Sheâ€™s also built a solid understanding of civics concepts like the Bill of Rights, the lawmaking process, and major Supreme Court cases._x000a__x000a_In English, sheâ€™s been strengthening both reading comprehension and writing through text analysis and revision, including work on â€œCharlesâ€ and her House Arrest book review. Sheâ€™s also continued building grammar skills through NoRedInk._x000a__x000a_In science, Khyati has completed work on gene variation, dichotomous keys, and her bridge experiment reflection, showing thoughtful engagement with each topic._x000a__x000a_In math, sheâ€™s been building consistency with equations, inequalities, and fractionâ€“decimal conversions, including repeating decimals, and is becoming more confident in her approach._x000a__x000a_Sheâ€™s also shown great creativity in her projects, including her anti-smoking campaign and Antebellum cereal box, where she followed guidelines carefully and produced strong results._x000a__x000a_As we move forward, weâ€™ll continue focusing on completing current projects, reinforcing math foundations, and maintaining consistency across assignments. Keeping our current schedule of two 60-minute sessions per week will help sustain this momentum._x000a__x000a_Weâ€™re currently booked through the first week of May, so if you'd like to secure her usual time slots, I recommend adding additional hours soon to keep them reserved._x000a__x000a_If it would be helpful to talk through anything, Iâ€™m always happy to connect or hop on a quick phone call. I'm also always a text message away._x000a__x000a_With hope and gratitude,_x000a_Shannon H._x000a_Professional Tutor, Revolution Prep_x000a_shannon.huang@revolutionprep.com_x000a_(630) 358-9222"/>
    <n v="5"/>
  </r>
  <r>
    <n v="11026706"/>
    <d v="2026-04-17T00:00:00"/>
    <x v="72"/>
    <s v="Team St. Marie"/>
    <n v="95440"/>
    <s v="Zachary Egler"/>
    <s v="Dear Team Zachary_x000a__x000a_I hope you are having a great spring! Itâ€™s been great working with you and Zachary over the past couple of months. I wanted to touch base to share some of the progress weâ€™ve made so far throughout March and April and share my thoughts on the plan moving forward to ensure he ends the school year with high grades._x000a__x000a_First, I want to celebrate Zachary's performance on the official March SAT. He achieved a strong score of 1420, with a fantastic and balanced breakdown of 710 in Math and 710 in Reading and Writing. Hitting that 700+ milestone in Math is a great testament to the hard work he put in leading up to test day. Additionally, Zachary recently took a practice ACT and scored an impressive 31 overall (English 33, Math 31, Reading 30, Science 32). _x000a__x000a_Since the SAT, we have successfully transitioned our focus entirely to his rigorous academic coursework to ensure he finishes his spring semester strong. I have seen significant improvements in Zachary's mastery of his AP Precalculus concepts. In March, he showed consistent progress in understanding polar curves, finding intersections, and converting between polar and rectangular coordinates. Most recently in April, we reviewed parametric equations and started our deep dive into conics, mastering the vertical versus horizontal forms, foci, and directrices for circles and parabolas. _x000a__x000a_This consistent improvement has been evident in his growing confidence. He noted feeling fine about his recent Physics test, and we have been actively reviewing densities and internal structure to prepare for his next AP Physics exam. _x000a__x000a_Our current short-term goals for Zachary include preparing for his upcoming unit tests and ensuring he finishes the semester strong. The overall goal remains maintaining his excellent grades, particularly his 88% in AP Precalculus and 95% in AP Physics 1. Based on Zachary's progress, I recommend continuing our current session cadence to provide consistent, targeted support for his finals. _x000a__x000a_Please let me know if you have any questions or if there are any adjustments you would like to make to our plan. Iâ€™m happy to schedule a time to talk by phone if that would be helpful. I look forward to supporting Zachary in ending his academic semester strong!_x000a__x000a_Best regards,_x000a_Bryant S._x000a_bryant.salinas@revolutionprep.com_x000a_+15624448241"/>
    <n v="2"/>
  </r>
  <r>
    <n v="11026712"/>
    <d v="2026-04-17T00:00:00"/>
    <x v="72"/>
    <s v="Team St. Marie"/>
    <n v="103118"/>
    <s v="Elizabeth Nickerson"/>
    <s v="Dear Team Elizabeth,_x000a__x000a_I hope you are having a great spring season. Itâ€™s been wonderful working with Elizabeth over the past couple of months during our sessions in March and April. I wanted to touch base to share some of the progress weâ€™ve made so far, highlight her exam preparation this past week, and share my thoughts on the plan moving forward to finish the semester strong._x000a__x000a_I have seen significant improvements in Elizabeth's study approach and test-taking strategies. She has shown consistent progress in bridging her foundational content knowledge to the dense, scenario-based multiple-choice questions she faces in her classes. This consistent improvement has been evident in our sessions as we have built a &quot;knowledge network&quot; to connect individual concepts together, rather than studying them in isolation. She already demonstrates a strong conceptual understanding of the material, evidenced by her perfect 10/10 scores on the short-answer sections of her Biology and Nutrition tests._x000a__x000a_Over the past week, we focused intensely on preparing for her three big exams: her Psychology test on Wednesday, and her Biology and Nutrition tests on Friday. For Psychology, we reviewed Chapters 9, 11, and 12, specifically practicing how to discern the &quot;most right&quot; answer among plausible choices. For Biology Exam 3, we reviewed the circulatory, immune, and nervous systems, as well as motor mechanisms and behavior. We have been successfully utilizing past exams, syllabi, and study guides from our shared Google Drive to proactively tailor our practice to her professors' specific testing styles. Following her Psychology exam this week, Elizabeth mentioned that she felt a bit better about it, though we are still waiting for the final results._x000a_Our current short-term goals for Elizabeth include proactively applying her notes to practice questions before her tests to boost her multiple-choice exam scores from the 60s and 70s. The overall goal remains ending the semester strong in all her courses, especially given that her upcoming final exams will be cumulative. _x000a__x000a_Based on Elizabeth's progress and upcoming finals, I recommend we continue our current schedule of meeting twice a week to consistently review material and practice multiple-choice applications. _x000a__x000a_Please let me know if you have any questions or if there are any adjustments you would like to make to our plan. Iâ€™m happy to schedule a time to talk by phone if that would be helpful. I look forward to supporting Elizabeth in finishing her semester strong._x000a__x000a_Best regards,_x000a_Bryant S._x000a_bryant.salinas@revolutionprep.com_x000a_+15624448241"/>
    <n v="3"/>
  </r>
  <r>
    <n v="11026713"/>
    <d v="2026-04-17T00:00:00"/>
    <x v="60"/>
    <s v="Team Cross"/>
    <n v="99084"/>
    <s v="Vihan Aggarwal"/>
    <s v="Dear Hittesh &amp;amp; Niti,_x000a__x000a_I hope youâ€™re both enjoying the spring season! Itâ€™s been such a pleasure working with Vihan these past few months, and I wanted to share a quick update on his progress along with what weâ€™re focusing on next._x000a__x000a_Vihan has made wonderful strides in his writing, especially in building clear, well-structured responses. Heâ€™s grown more confident in crafting strong thesis statements, developing purposeful topic and conclusion sentences, and improving overall flow. Heâ€™s also doing a great job distinguishing between context, evidence, and analysis, and has begun incorporating more advanced techniques like parallelism and intentional diction._x000a__x000a_Weâ€™ve also seen great creativity in his story remix project. Vihan has done thoughtful work planning his narrative, developing exposition and rising action, and refining tone through stronger word choice and clearer connections across his writing._x000a__x000a_More recently, weâ€™ve been building grammar and test prep foundations using his Erica Meltzer SAT prep book. Heâ€™s been working through transitions, parts of speech, conjunctions, and sentence structure, including identifying and correcting fragments. These skills are already supporting both his writing clarity and long-term test readiness._x000a__x000a_In the coming weeks, weâ€™ll focus on completing the story remix project, continuing targeted grammar practice, and reinforcing strong revision strategies. The goal is to keep building his confidence, clarity, and independence as a writer._x000a__x000a_Looking ahead to summer, Iâ€™d recommend continuing with one session per week, similar to our current rhythm. This helps keep skills fresh while gently preparing for more advanced high school writing and ongoing PSAT/SAT development. You can redeem additional credits through your Bright Horizons portal. Once redeemed, Revolution Prep will add the hours to your account so we can keep scheduling smoothly._x000a__x000a_Please feel free to reach out anytime with questions or updates, Iâ€™m always happy to connect or jump on a quick phone call if helpful!_x000a__x000a_Wishing you both a lovely weekend._x000a__x000a_With hope and gratitude,_x000a_Shannon H._x000a_Professional Tutor, Revolution Prep_x000a_shannon.huang@revolutionprep.com_x000a_(630) 358-9222"/>
    <n v="4"/>
  </r>
  <r>
    <n v="11026717"/>
    <d v="2026-04-17T00:00:00"/>
    <x v="60"/>
    <s v="Team Cross"/>
    <n v="95389"/>
    <s v="Sidney Whaley"/>
    <s v="Dear Sidney, Aaron, and Yolany,_x000a__x000a_I hope youâ€™re all having a wonderful spring! I wanted to share a quick update on Sidneyâ€™s progress and our plan moving forward._x000a__x000a_Sidney has been doing a fantastic job building her foundational math skills. She has strengthened her addition and subtraction, including carrying and borrowing with two- and three-digit numbers, and has shown great persistence with more challenging problems like borrowing across zeros._x000a__x000a_She has also made strong progress in number sense through games and hands-on activities, including counting money, making estimations based on known values, and using skip counting strategies. In addition, Sidney has been developing her understanding of place value and how numbers are structured._x000a__x000a_More recently, we introduced measurement concepts. Sidney learned how to use a ruler, understood the difference between inches and feet, and practiced determining lengths using familiar references like our own heights. This helped connect math to real-world applications in a meaningful way._x000a__x000a_Based on Sidneyâ€™s progress, I recommend continuing with weekly sessions to maintain momentum. While 30-minute sessions are no longer available to book, Sidney has previously done very well with longer 60-minute sessions, so I look forward to building skills more fully while keeping learning interactive. Iâ€™d also be happy to continue meeting through the summer to help prevent any learning loss and keep her skills strong._x000a__x000a_Our short-term goals include continuing to build fluency in addition and subtraction, reinforcing place value, and expanding her understanding of measurement and estimation. The overall goal remains strengthening her confidence and accuracy with core math skills._x000a__x000a_Please feel free to reach out anytime with questions or updates, Iâ€™m always happy to connect or jump on a quick phone call if helpful!_x000a__x000a_With hope and gratitude,_x000a_Shannon H._x000a_Professional Tutor, Revolution Prep_x000a_shannon.huang@revolutionprep.com_x000a_(630) 358-9222"/>
    <n v="4"/>
  </r>
  <r>
    <n v="11026757"/>
    <d v="2026-04-18T00:00:00"/>
    <x v="132"/>
    <s v="Team De Groot"/>
    <n v="102702"/>
    <s v="Elliette Marsh"/>
    <s v="Dear Trish,_x000a__x000a_I hope you are having a great spring. Itâ€™s been great working with you and Elliette over the past months. I wanted to touch base to share some of the progress weâ€™ve made so far and share my thoughts on the plan moving forward._x000a__x000a_I have seen meaningful improvements in Ellietteâ€™s understanding of Macrobiology concepts, particularly in classification, evolution, and animal organization. She has shown consistent progress in defining key terms, building effective study tools, and applying concepts across different topics. This growth has been evident in her ability to move from simply recognizing terms to explaining and applying them, especially in areas like animal organization and broader classification systems. Additionally, Elliette has done a great job reinforcing material from class, particularly as their course has been steadily progressing through notes and labs._x000a__x000a_Our current short-term goals for Elliette include continuing to build confidence with terminology, strengthening her ability to apply concepts in new contexts, and improving active engagement during sessions. The overall goal remains building both content mastery and confidence in Macrobiology. Based on Ellietteâ€™s progress, I recommend continuing to meet for 60 minutes each week. I also would like for Elliette to bring specific classwork, assignments or labs to each session for us to work through. This will allow us to make the most of our time together by directly applying concepts to current material and reinforcing what they are learning in class in real time. _x000a__x000a_Please let me know if you have any questions or if there are any adjustments you would like to make to our plan. Iâ€™m happy to schedule a time to talk by phone if that would be helpful. I look forward to supporting Elliette in their continued academic journey._x000a__x000a_Best regards,_x000a_Megan_x000a__x000a__x000a_Megan O._x000a_megan.osgood@revolutionprep.com_x000a_+12077140045"/>
    <n v="3"/>
  </r>
  <r>
    <n v="11026765"/>
    <d v="2026-04-18T00:00:00"/>
    <x v="4"/>
    <s v="Team Cross"/>
    <n v="75595"/>
    <s v="Mia Prasad"/>
    <s v="Greetings Meera,_x000a__x000a_I hope youâ€™re doing well! I wanted to share an update on Miaâ€™s progress and the great work she has been doing in our sessions._x000a__x000a_Mia has been making steady progress in both vocabulary development and reading comprehension. During reading activities, Mia has worked through poems and informational passages, where she has practiced identifying text structure, analyzing the authorâ€™s point of view, and recognizing figurative language like metaphors and personification. While some passages have been challenging, Mia remains engaged and benefits from slowing down to carefully break down vocabulary and meaning, which is helping her grow in both comprehension and confidence._x000a__x000a_Moving forward, the plan is to continue strengthening Miaâ€™s vocabulary and reading comprehension while building her confidence with more complex texts and written responses. We will focus on using context clues, analyzing authorâ€™s point of view, identifying text structure, and supporting answers with clear evidence. In writing, we will continue developing her research skills, with an emphasis on organizing ideas, fully answering prompts, and adding relevant details. Over the summer, I recommend that Mia keep a short daily or weekly journal to build writing fluency and confidence. _x000a__x000a_Overall, Mia is progressing well and continues to build important foundational skills. Moving forward, I recommend maintaining 60 minutes of ELA tutoring each week in order to continue to strengthen her vocabulary, improve fluency and comprehension with more complex texts, and support her in organizing and expanding her written responses with clarity and detail._x000a__x000a_I would also be happy to continue working with Mia over the summer. This is a great opportunity to maintain her progress, build confidence, and get a strong head start on the next school year without the pressure of classroom deadlines. Please feel free to reach out if youâ€™d like to discuss summer scheduling or if you have any questions._x000a__x000a_Q. MonÃ©t T._x000a_quinnisha.travis@revolutionprep.com_x000a_+18502123552"/>
    <n v="4"/>
  </r>
  <r>
    <n v="11026769"/>
    <d v="2026-04-18T00:00:00"/>
    <x v="4"/>
    <s v="Team Cross"/>
    <n v="86830"/>
    <s v="Romeo Cuellar"/>
    <s v="Dear Diosmel,_x000a__x000a_I hope you are having a great spring season. I have enjoyed working with Romeo over the past year or so and I wanted to update you on his progress and the plan moving forward._x000a__x000a_Romeoâ€™s multiplication and division fact fluency are continuing to improve, he seems to be more comfortable with solving word problems, adding, subtracting, multiplying and comparing fractions, and finding the perimeter and area of regular, irregular, and composite shapes, including determining missing side lengths.  In upcoming math sessions, we will continue covering each of these concepts and complete a fourth grade mixed math review to make sure Romeo has a strong understanding with no remaining gaps._x000a__x000a_While he has made solid progress, Romeo would benefit from continued math tutoring. We will continue strengthening his understanding of fraction operations, including adding, subtracting, and simplifying fractions, as well as building a strong foundation in decimals, while improving his confidence, accuracy, and independence in solving problems. The overall goal remains continued growth in fourth-grade math skills, with increased confidence and accuracy in multi-step problem solving. Based on Romeoâ€™s steady progress, I recommend continuing with consistent 60-minute sessions each week to reinforce these skills and support his ongoing development._x000a__x000a_Please let me know if you have any questions or if there are any adjustments you would like to make to our plan. Iâ€™m happy to schedule a time to talk if that would be helpful. I look forward to continuing to support Romeoâ€™s progress._x000a__x000a_Best regards,_x000a__x000a_Q. MonÃ©t T._x000a_quinnisha.travis@revolutionprep.com_x000a_+18502123552"/>
    <n v="3"/>
  </r>
  <r>
    <n v="11026773"/>
    <d v="2026-04-18T00:00:00"/>
    <x v="4"/>
    <s v="Team Cross"/>
    <n v="87118"/>
    <s v="Phoenix Butler"/>
    <s v="Dear Natasha,_x000a__x000a_I hope you are having a wonderful spring season. It has truly been a pleasure working with Phoenix over the past year and supporting her learning journey. I wanted to take a moment to share an update on the skills weâ€™ve been working on and outline our plan moving forward. Phoenix continues to bring such a positive attitude to every sessionâ€”she is attentive, eager to participate, and always excited to share what she knows._x000a__x000a_In language arts, Phoenix has been building strong phonics and reading skills. She has practiced identifying and reading words with digraphs such as ch and sh, long vowel patterns and other words. She has also worked with beginning r blends, words ending in -ed, and sight words. Phoenix regularly reads passages to build fluency and has been improving in both accuracy and confidence. She does a great job engaging with texts and answering comprehension questions. Moving forward, we will continue strengthening her fluency and stamina with longer passages, reinforce phonics patterns, and support her in developing a more structured approach to answering comprehension questions._x000a__x000a_In math, Phoenix has been working on identifying odd and even numbers, solving two-digit addition and subtraction problems (including regrouping), adding three addends, and solving one- and two-step word problems. She has also explored measurement using inches, centimeters, and millimeters, and is beginning to understand how to compare units. As we move forward, we will continue to build her accuracy and confidence with word problems, strengthen her addition and subtraction strategies, practice interpreting data from graphs, and applying place value skills to more complex problems._x000a__x000a_Our current goals for Phoenix include improving reading fluency and comprehension, strengthening phonics and spelling patterns, and building confidence and accuracy in multi-step math problems. The overall goal is to continue developing her foundational skills while supporting her growing confidence and independence as a learner. Based on Phoenixâ€™s progress, I recommend continuing with 60 minutes of math and 60 minutes of language arts each week to maintain steady growth._x000a__x000a_Please feel free to reach out if you have any questions or would like to discuss her goals in more detail. Iâ€™d be happy to connect by phone if that would be helpful. I look forward to continuing to support Phoenix in her academic success!_x000a__x000a_Warmly,_x000a__x000a_Q. MonÃ©t T._x000a_quinnisha.travis@revolutionprep.com_x000a_+18502123552"/>
    <n v="3"/>
  </r>
  <r>
    <n v="11026774"/>
    <d v="2026-04-18T00:00:00"/>
    <x v="4"/>
    <s v="Team Cross"/>
    <n v="87118"/>
    <s v="Phoenix Butler"/>
    <s v="Dear Natasha,_x000a__x000a_I hope you are having a wonderful spring season. It has truly been a pleasure working with Phoenix over the past year and supporting her learning journey. I wanted to take a moment to share an update on the skills weâ€™ve been working on and outline our plan moving forward. Phoenix continues to bring such a positive attitude to every sessionâ€”she is attentive, eager to participate, and always excited to share what she knows._x000a__x000a_In language arts, Phoenix has been building strong phonics and reading skills. She has practiced identifying and reading words with digraphs such as ch and sh, long vowel patterns and other words. She has also worked with beginning r blends, words ending in -ed, and sight words. Phoenix regularly reads passages to build fluency and has been improving in both accuracy and confidence. She does a great job engaging with texts and answering comprehension questions. Moving forward, we will continue strengthening her fluency and stamina with longer passages, reinforce phonics patterns, and support her in developing a more structured approach to answering comprehension questions._x000a__x000a_In math, Phoenix has been working on identifying odd and even numbers, solving two-digit addition and subtraction problems (including regrouping), adding three addends, and solving one- and two-step word problems. She has also explored measurement using inches, centimeters, and millimeters, and is beginning to understand how to compare units. As we move forward, we will continue to build her accuracy and confidence with word problems, strengthen her addition and subtraction strategies, practice interpreting data from graphs, and applying place value skills to more complex problems._x000a__x000a_Our current goals for Phoenix include improving reading fluency and comprehension, strengthening phonics and spelling patterns, and building confidence and accuracy in multi-step math problems. The overall goal is to continue developing her foundational skills while supporting her growing confidence and independence as a learner. Based on Phoenixâ€™s progress, I recommend continuing with 60 minutes of math and 60 minutes of language arts each week to maintain steady growth._x000a__x000a_Please feel free to reach out if you have any questions or would like to discuss her goals in more detail. Iâ€™d be happy to connect by phone if that would be helpful. I look forward to continuing to support Phoenix in her academic success!_x000a__x000a_Warmly,_x000a__x000a_Q. MonÃ©t T._x000a_quinnisha.travis@revolutionprep.com_x000a_+18502123552"/>
    <n v="3"/>
  </r>
  <r>
    <n v="11026775"/>
    <d v="2026-04-18T00:00:00"/>
    <x v="4"/>
    <s v="Team Cross"/>
    <n v="88427"/>
    <s v="Skylar Butler"/>
    <s v="Dear Natasha,_x000a__x000a_I hope youâ€™re enjoying the spring season! Itâ€™s been a pleasure working with you and Skylar over the past year, and I wanted to take a moment to share an update on her progress and share plans for upcoming sessions. Skylar continues to be a joy to work with. She stays engaged, brings a positive attitude to each session, and consistently puts forth her best effort._x000a__x000a_In math, Skylar has been making steady progress with subtraction strategies, which is helping to strengthen her number sense and improve her fluency. She has also worked on place value with three-digit numbers, solved money-related word problems, practiced telling time, identified number patterns through input/output rules, and measured using inches and centimeters. In addition, she has been solving one- and two-step word problems. Skylar is becoming more comfortable breaking down problems and identifying the steps needed, and with continued practice, her accuracy and confidence will continue to grow._x000a__x000a_In language arts, Skylar has been working primarily on decoding skills, particularly with long vowel sounds, blends, and digraphs, as well as the hard and soft sounds of c and g. She has also worked to improve reading comprehension by reading a variety of engaging texts and demonstrating strong engagement by asking thoughtful questions and making connections. She has also been building her reading fluency through rereading and practicing unfamiliar words and passages, and completed guided writing assignments with support.  Skylar is steadily improving and she will benefit from continued practice with fluency, decoding tricky words, and expressing her understanding through writing._x000a__x000a_Our current short-term goals for Skylar include continuing to strengthen subtraction strategies and place value understanding, building confidence with multi-step word problems, and reinforcing skills related to time, money, and measurement in math. In language arts, we will focus on improving reading fluency and accuracy, strengthening decoding skills (especially with tricky word patterns), and developing her comprehension through discussion and written responses. Encouraging regular reading and daily journaling at home will further support her growth in both areas. The overall goal remains building strong foundational skills while increasing her confidence and independence._x000a__x000a_Based on Skylarâ€™s steady progress, I recommend that she continue with 60 minutes of math and 60 minutes of language arts each week to maintain consistency and support her continued development._x000a__x000a_Please let me know if you have any questions or if there are any adjustments you would like to make to our plan. Iâ€™m happy to schedule a time to talk if that would be helpful. I look forward to continuing to support Skylarâ€™s progress._x000a__x000a_Best regards,â€¨_x000a__x000a_Q. MonÃ©t T._x000a_quinnisha.travis@revolutionprep.com_x000a_+18502123552"/>
    <n v="3"/>
  </r>
  <r>
    <n v="11026789"/>
    <d v="2026-04-18T00:00:00"/>
    <x v="86"/>
    <s v="Team De Groot"/>
    <n v="97355"/>
    <s v="Lainey Theobald"/>
    <s v="Hi Rick,_x000a__x000a_I hope you are having a great spring so far! Itâ€™s been great working with you and Lainey over the past few months. I wanted to touch base again to share some of the progress weâ€™ve made recently, as well as my thoughts on the plan moving forward._x000a__x000a_Lainey has been working hard to improve her consistency on both the reading and math sections of the exam. We were super happy with the progress she made on the March exam, especially in her reading score! She has also been continuing to work on her elimination of complex answer choices as well as adjusting her pacing on the math sections to improve her efficiency! _x000a__x000a_As we move towards the June exam, our goal is to maintain her usage of the strategies and be mindful of small errors that are costing her points. I recommend continuing our current schedule, meeting twice weekly, focusing on increasing her practice exam score to the 1350-1400 range, and perfecting the areas where she is strongest! _x000a__x000a_Please let me know if you have any questions or if there are any adjustments you would like to make to our plan. Iâ€™m happy to schedule a time to talk by phone if that would be helpful. I look forward to supporting Lainey in her continued academic journey._x000a__x000a_Best regards,_x000a_Jessica P._x000a_jessica.peterson@revolutionprep.com_x000a_+17208831978"/>
    <n v="3"/>
  </r>
  <r>
    <n v="11026861"/>
    <d v="2026-04-18T00:00:00"/>
    <x v="71"/>
    <s v="Team De Groot"/>
    <n v="95679"/>
    <s v="Pau GarcÃ­a Buxo"/>
    <s v="Team Pau,_x000a__x000a_Pau has matured as a scholar, during our sessions. In our most recent session, Pau divulged that the SAT is high stress. We discussed that learning is about the journey more than the final score destination. This &quot;Standardized&quot; exam is not a one size fits all assessment. Pau has figured out how to learn and score well in his High School courses with the many different style of assessments (oral presentations, visual presentations, quizzes, discussions, and homework); whereas, the SAT is a multiple choice nightmare for many--me included. _x000a__x000a_The great news is that Pau realizes he is learning to use Grammar for better written communication and Desmos for advanced math puzzle solving. Regardless of SAT Score improvements, learning has been accomplished. Pau is upbeat and positive thinking--hopeful. _x000a__x000a_The even greater news is that Pau reached a milestone with his German Immersion school--scored well on the Oral Presentation. _x000a__x000a_The even greater greater news is that Pau has found a personal life passion--theater arts. I come across hundreds of students that don't have a passion--they get non-plussed when you ask what they enjoy or want to study. Pau lights up when you discuss theater and performance. Many wonderful colleges offer conservatories that do not require an SAT Score; thus, the focus is on a quality acting portfolio, which Pau has amassed. Bravo Pau!_x000a__x000a_Going forward, I recommend that we continue to work on the fundamental Reading and Writing skills that will make Pau more efficient at reading College Level research and manuscripts. The SAT drills actually help in this endeavor. The Standard exam is not a perfect measure of genius, but mastery of the core concepts can indicate college readiness. _x000a__x000a_With our remaining 4-5 sessions, we will discuss skimming and annotation skills in advanced reading passages. As you all navigate a potential gap year, exploring NYC auditions and theatrical management, you are welcome to reach out and discuss your trials and tribulations. As per usual, if there is any other topic that Pau or you all would like us to focus, please do not hesitate to text me._x000a__x000a_I look forward to our next session!_x000a__x000a_Chris P._x000a_chris.prouty@revolutionprep.com_x000a_+13108710081"/>
    <n v="2"/>
  </r>
  <r>
    <n v="11026867"/>
    <d v="2026-04-18T00:00:00"/>
    <x v="134"/>
    <s v="Team Haase-Alvey"/>
    <n v="89027"/>
    <s v="Vivian Coffin"/>
    <s v="Dear Simon,_x000a__x000a_I hope you are having a great spring season so far. Itâ€™s been great working with you and Vivian over the past couple of months, so I wanted to reach out again with a quick overview of what weâ€™ve been working on and my thoughts for the plan moving forward._x000a__x000a_Vivian is continuing to improve in her Standard English Conventions, particularly verbs. She picked up a little trick to help determine if a verb is singular or plural, and was able to apply it in several questions we worked through. Weâ€™ve also been working on nonlinear equations, specifically quadratics, and sheâ€™s making progress there too. Iâ€™m proud to see her perseverance on these topics!_x000a__x000a_Vivian and I discussed her goals, and her hope is to reach at least a 1300 on her next SAT, which would be a 50 point increase from her last SAT in March. To achieve this goal, I think Vivian would be well served by two 1-hour sessions per week until her next SAT with less homework between each session. Itâ€™s challenging to keep up morale when working through problems alone, and having just a bit of guidance and encouragement as she practices may help a good bit. Iâ€™ll plan to keep working on the Standard English Conventions, Algebra, and a bit of Advanced Math, since these sections should see the most gain. Iâ€™ll also plan to work more on time management throughout the test, since Vivian mentioned feeling rushed sometimes on the math sections._x000a__x000a_If this sounds good to you, you can redeem more credits through your Bright Horizons Portal and we can start getting those sessions scheduled. Let me know what you think of this plan, and if you have any questions! Iâ€™m also happy to schedule a time to talk by phone or zoom if that would be helpful. Let me know your thoughts. Iâ€™m looking forward to working more with Vivian!_x000a__x000a_Best,_x000a_Carina S._x000a_carina.shanahan@revolutionprep.com_x000a_+15702932582"/>
    <n v="5"/>
  </r>
  <r>
    <n v="11026869"/>
    <d v="2026-04-18T00:00:00"/>
    <x v="71"/>
    <s v="Team De Groot"/>
    <n v="96722"/>
    <s v="Reef Jamison"/>
    <s v="Wow!_x000a__x000a_Reef scored a whopping 100+ points on his Math section of his most recent practice exam. Typically students improve 25-30 points from practice exam to practice exam, but 100 points is superb. His current total score is 1350 (650 Reading/Writing and 700 Math). _x000a__x000a_It is a personal thrill to see students get excited about learning! It's less of a chore to study, when you can see direct results of good strategy. After numerous math lessons and skill drills, Reef's Math score jumped. This is excellent news. Math is a subject that many students get closed minded--&quot;I'm not good at standardized math exams&quot;. Reef has overcome this SAT Math curse, and now he can maintain; thus, we will redirect his study focus on applying good reading and annotation skills to the Advanced Reading Questions. _x000a__x000a_With diligence and daily Homework Tracker Spreadsheet skill drills, Reef can push his 650 up to 700+, but it will take tenacity and grit. It is clear that this recent score victory will propel Reef to continue to study. _x000a__x000a_Our current session velocity appears to work within Reef's busy student-athletic schedule, so we will maintain. _x000a__x000a_I look forward to pushing towards 1400+--the next score milestone._x000a__x000a_Chris P._x000a_chris.prouty@revolutionprep.com_x000a_+13108710081"/>
    <n v="2"/>
  </r>
  <r>
    <n v="11026880"/>
    <d v="2026-04-18T00:00:00"/>
    <x v="134"/>
    <s v="Team Haase-Alvey"/>
    <n v="84126"/>
    <s v="Hana Amado"/>
    <s v="Dear Yukiko,_x000a__x000a_I hope you are having a great spring season so far. Itâ€™s been great working with you and Hana over the past couple of months, so I wanted to reach out again with a quick overview of what weâ€™ve been working on and my thoughts for the plan moving forward._x000a__x000a_Hana did well this week with applying triangle congruency theorems! We cleared up some confusion she had about the meanings of different symbols used in the process, and also got to work through a flowchart. Hana is gaining confidence with these topics, and weâ€™ll continue to work on flowcharts specifically. Hanaâ€™s also been doing well on arithmetic and geometric sequences and how to write recursive and explicit formulas for them. Iâ€™m proud to see her continued effort in math!_x000a__x000a_Going forward, I recommend adding one session per week for a total of two 60-minute sessions per week until the end of the school year so Hana can get more frequent support for math. This way, she will improve her retention of the information and techniques we discuss. _x000a__x000a_If this sounds good to you, you can redeem more credits through your Bright Horizons Portal and we can start getting those sessions scheduled. Let me know what you think of this plan, and if you have any questions! Iâ€™m also happy to schedule a time to talk by phone or zoom if that would be helpful. Let me know your thoughts. Iâ€™m looking forward to working more with Hana!_x000a__x000a_Best,_x000a_Carina S._x000a_carina.shanahan@revolutionprep.com_x000a_+15702932582"/>
    <n v="5"/>
  </r>
  <r>
    <n v="11026889"/>
    <d v="2026-04-18T00:00:00"/>
    <x v="134"/>
    <s v="Team Haase-Alvey"/>
    <n v="95902"/>
    <s v="Madeleine Palmer"/>
    <s v="Dear Jonathan,_x000a__x000a_I hope you are having a great spring season so far. Itâ€™s been great working with you and Maddie over the past couple of months, so I wanted to reach out again with a quick overview of what weâ€™ve been working on and my thoughts for the plan moving forward._x000a__x000a_Maddie has been doing well throughout each of our sessions! Sheâ€™s very confident with solving percent questions, and was improving well with solving multi-step equations. Sheâ€™s also understanding how to rewrite algebraic expressions, and has no trouble with estimating large number calculations. Itâ€™s been great to see her dedication and intelligence as she approaches these problems!_x000a__x000a_Going forward, I recommend continuing with one 60-minute session each week until the end of the school year. Maddie and I will continue delving into the material from class and helping her strengthen any weak or uncertain concepts. _x000a__x000a_If this sounds good to you, you can redeem more credits through your Bright Horizons Portal and we can start getting those sessions scheduled. Let me know what you think of this plan, and if you have any questions! Iâ€™m also happy to schedule a time to talk by phone or zoom if that would be helpful. Let me know your thoughts. Iâ€™m looking forward to working more with Maddie!_x000a__x000a_Best,_x000a_Carina S._x000a_carina.shanahan@revolutionprep.com_x000a_+15702932582"/>
    <n v="5"/>
  </r>
  <r>
    <n v="11026907"/>
    <d v="2026-04-18T00:00:00"/>
    <x v="112"/>
    <s v="Team Cross"/>
    <n v="102188"/>
    <s v="Aanya Chaturvedi"/>
    <s v="Hi Aanya and Parag,_x000a__x000a_I hope you are both doing well!_x000a__x000a_I wanted to provide a quick update on Aanyaâ€™s progress. She has been doing a great job across our recent sessions and continues to stay engaged with the material. We have been working on polynomial factorization, complex numbers, and more recently polynomial division, including both synthetic and long division._x000a__x000a_Aanya is picking up concepts quickly and shows strong confidence when working through problems, especially with factoring and identifying patterns. As we continue with polynomial division, she may need a bit more time and practice to feel fully comfortable, since it is a newer and more complex topic._x000a__x000a_Overall, Aanya is making solid progress and has a great attitude toward learning. Continued practice will help reinforce her understanding and improve consistency._x000a__x000a_Given the pace and amount of material we are covering, I recommend that we continue meeting twice a week so we can go more in depth and ensure she stays confident with each concept._x000a__x000a_Please feel free to reach out if you have any questions or would like to connect further._x000a__x000a_I hope you are having a wonderful day!_x000a__x000a_Ore W._x000a_ore.williams@revolutionprep.com_x000a_+12404860132"/>
    <n v="3"/>
  </r>
  <r>
    <n v="11026930"/>
    <d v="2026-04-18T00:00:00"/>
    <x v="78"/>
    <s v="Team Plamondon"/>
    <n v="46919"/>
    <s v="Riya Raj"/>
    <s v="Hi Riya and Amita,_x000a__x000a_It's been great working with Riya over the past couple of weeks. I know Riya has finals coming up, and I wanted to share some updates on our time together. _x000a__x000a_It has seemed like being able to walk through the textbook/lecture notes has been helpful for Riya. I hope that she has been able to take the tools that we worked on and apply them as she's reading through her text book for homework. _x000a__x000a_I am looking forward to supporting Riya leading up to this exam in finding additional resources. Please let me know how I can best support her!_x000a__x000a_Gale H._x000a_abigail.hermes@revolutionprep.com_x000a_+12169249507"/>
    <n v="1"/>
  </r>
  <r>
    <n v="11027013"/>
    <d v="2026-04-18T00:00:00"/>
    <x v="176"/>
    <s v="Team Cross"/>
    <n v="100053"/>
    <s v="Mackenzie Green"/>
    <s v="Dear Kelly,_x000a__x000a_Itâ€™s been great working with you and Mackenzie over the past couple of months. As we prepare for Mackenzieâ€™s upcoming exam, I wanted to share some updates and what to expect moving forward._x000a__x000a_I have seen significant improvements in Mackenzieâ€™s reading and math performance. She has excelled with inference questions as well as central idea and detail questions, showing stronger comprehension and a more consistent ability to support her answers with evidence from the text. In math, weâ€™ve also strengthened her data analysis skills, particularly with percentages and ratios, where she is becoming more efficient and accurate in interpreting and solving problems. Overall, she has shown steady progress in applying strategies during practice and homework, and this growth has been reflected in her increasing confidence and consistency._x000a__x000a_For this exam, our goal is a score of 1200. While we cannot guarantee a specific score, we have been working intentionally toward this goal by focusing on strategic reading approaches, careful interpretation of data, and slowing down to avoid common mistakes. Itâ€™s also important to consider the impact of the testing environment on performance. Ensuring consistent, quality sleep throughout the week leading up to the test will be key. Weâ€™ve also discussed strategies to help manage test anxiety so she can perform at her best._x000a__x000a_I am looking forward to hearing how Mackenzie performs on this test. Looking ahead, I recommend continuing with one 60-minute session per week through her next test date to maintain steady progress. If Mackenzie decides not to continue with additional test prep afterward, I would also be happy to support her in other academic areas, such as biology or more advanced math topics, to keep building her overall confidence and skill set.I suggest adding the below to your account to ensure we stay on track._x000a__x000a_â€¢ 12 Hours of Advanced Tutoring for Mackenzie Green with Silvester Harrison_x000a__x000a_If you'd like to continue working together on achieving these goals, you can easily use this link to add the hours to your account today: https://my.revolutionprep.com/s/OQ3CPN8KHs._x000a__x000a_Please let me know if you have any questions or if there are any adjustments you would like to make to our plan. Iâ€™m also happy to schedule a time to connect by phone if that would be helpful. I look forward to continuing to support Mackenzie in her progress._x000a__x000a_Best regards,_x000a_Silvester_x000a_silvester.harrison@revolutionprep.com_x000a_+16163202014"/>
    <n v="5"/>
  </r>
  <r>
    <n v="11027071"/>
    <d v="2026-04-18T00:00:00"/>
    <x v="134"/>
    <s v="Team Haase-Alvey"/>
    <n v="100712"/>
    <s v="Ava Koury"/>
    <s v="Dear Stacy,_x000a__x000a_I hope youâ€™re having a wonderful week! Ava will be taking a practice SAT this weekend, her first one since weâ€™ve started SAT tutoring in earnest. I wanted to reach out and give you an overview of what weâ€™ve gone over and what to expect._x000a__x000a_While we are working towards overall score improvement compared to her last, benchmark SAT practice, we also want to focus on successfully utilizing the strategies and skills sheâ€™s been working on. It's important to remember that the score might go down on the next practice test, which is perfectly normal. Students often experience a drop in scores as they are learning to apply new strategies. This adjustment period can cause them to rush or not finish a section._x000a__x000a_Over the past several weeks, Iâ€™ve seen Ava apply herself earnestly to the SAT material, and have seen growth in her ability to identify good problems for Desmos, translate word problems into equations, and interpret the meaning of different parts of linear equations. Iâ€™ve also noticed steady improvement in her understanding and application of punctuation rules, especially commas and apostrophes. _x000a__x000a_To set Ava up for success, itâ€™s important that her practice test mirrors official testing conditions as closely as possible. A quiet environment is crucial, and sheâ€™ll need to complete the test in one sitting to give us the most accurate data to guide our next steps._x000a__x000a_After the test, Iâ€™ll carefully review the results and debrief the experience with Ava. Iâ€™ll follow up with you in my next update with key takeaways, progress highlights, and a clear plan for what weâ€™ll focus on moving forward._x000a__x000a_Since Avaâ€™s goal score is an 1150 (a 240 point increase from her March SAT), I recommend at least two test prep hours per week until the June SAT. This frequency will allow us time to review and reinforce key content and strategies, including time management strategies for the test. Sheâ€™s picking up the material quickly, but the increase weâ€™re looking for is considerable, so I want to make sure we have plenty of time to address each topic. _x000a__x000a_If this sounds good to you, I recommend adding seven Private Tutoring hours to Avaâ€™s account, which you can easily do using the link below:_x000a__x000a_https://my.revolutionprep.com/s/Fh7tEYlDB5._x000a__x000a_Please let me know if you have any questions or if there are any adjustments you would like to make to our plan. Iâ€™m happy to schedule a time to talk by phone if that would be helpful. I am excited to continue supporting Ava in reaching her goals!_x000a__x000a_Best, _x000a_Carina S._x000a_carina.shanahan@revolutionprep.com_x000a_+15702932582"/>
    <n v="5"/>
  </r>
  <r>
    <n v="11027110"/>
    <d v="2026-04-18T00:00:00"/>
    <x v="110"/>
    <s v="Team De Groot"/>
    <n v="80436"/>
    <s v="Ari Lozovsky"/>
    <s v="Hi Inez,_x000a__x000a_It was wonderful to connect with you today! Ari has made such significant gains this semester and it's always great to touch base with you to hear about what's happening behind the scenes. Below is a summary of what we discussed._x000a__x000a_Ari is demonstrating improvements in focus and study habits. He is less distracted both in our sessions and at school, and has developed better awareness of what helps him stay focused. Ari has also internalized the concept of studying as ongoing practice rather than just test preparation, and created a study plan for a recent Spanish test even though he didn't have a test date yet._x000a__x000a_Ari still needs scaffolding for creating and following through with study plans, and he will benefit from continued practice with explaining himself clearly, collaborating with others, and structuring his self-study time. _x000a__x000a_You shared that Ari will be preparing to participate in the AMC8 math competition this year, which will provide us with an opportunity to create and manage a long-term study plan. You mentioned that Ari has books arriving this week to use for AMC8 study._x000a__x000a_We also discussed ways we can coordinate regarding the projects and challenges you provide. I think it would be great if you can share the ChatGPT module that you've created so I can see what Ari is working and and support him in organizing and following through with these, as well as mapping out specific skills he can build through these projects and identify ways he can practice those skills across  different settings. _x000a__x000a_An additional resource that you mentioned is that Ari has a Kindle and can use this to access books. I'll be sure to keep this in mind for homework ideas!_x000a__x000a_Thinking ahead to summer, you mentioned that you plan to sign up Ari for a college-level course at ASU. Please share any materials and information about this as it comes to you and we'll be sure to incorporate into our tutoring sessions. _x000a__x000a_Based on Ari's progress, ongoing goals to achieve straight A's, and potential for taking a college course this summer, I recommend that we maintain our schedule of 1, 60-minute session per week through the end of the school year. I also recommend that we plan to continue this schedule over the summer to support Ari in managing his summer course work while also preparing for 8th grade. _x000a__x000a_I'll keep an eye out for the hours you've purchased to populate in Ari's account, and I look forward to seeing him again next weekend._x000a__x000a_Please let me know if you have any questions. _x000a__x000a_best,_x000a_Sharon_x000a____x000a_sharon.vincuilla@revolutionprep.com_x000a_(323) 774 - 4547"/>
    <n v="5"/>
  </r>
  <r>
    <n v="11027126"/>
    <d v="2026-04-18T00:00:00"/>
    <x v="110"/>
    <s v="Team De Groot"/>
    <n v="80435"/>
    <s v="Daveed Lozovsky"/>
    <s v="Hi Inez,_x000a__x000a_It was wonderful to connect with you this morning - and so great to hear about all the improvements you are seeing in  Daveed! The story about how he used the oven is such a great example of how his self-efficacy and ability to take on a challenge have improved! Below is an additional summary of our conversation._x000a__x000a_Daveed has made tremendous progress this year - most concretely demonstrated by his grades bumping up to B's in all his classes! Daveed is also doing a better job of asking for help, reading rubrics and attending to their details when he completes assignments, and he has turned in every assignment on time. _x000a__x000a_One area in which Daveed can continue to grow is in being able to break down big goals into manageable steps, while also finding ways to track small progress along the way. Daveed currently has a goal to achieve a 3.5 GPA by the end of the year, so we'll work on breaking that down into concrete steps and identifying additional indicators that he is on track._x000a__x000a_We also discussed that Daveed can continue to improve in transferring tutoring session skills into daily practice. You shared some resources that we can use for homework assignments, such as a Kindle to work on reading. _x000a__x000a_I think your idea for restructuring Daveed's study environment to include more space for exercising and moving around is wonderful - movement is so nourishing for developing brains! We also discussed ways we can support Daveed in accessing strategies that support problem solving, such as walking out of the room briefly and coming back with a fresh perspective. An ongoing skill that we are working on in our sessions is to take breaks, rather than try to finish everything all at once. It's so wonderful to hear how you talk to Daveed about the importance of these types of strategies in relation to producing quality work!_x000a__x000a_Based on Daveed's progress and ongoing goals, I recommend that we maintain our current schedule of 1, 60-minute session per week. We discussed that Daveed's sessions will be moving to Saturdays starting May 16, and that you have 3 extra hours on your account to use before June 8th. I'll look at my schedule and see where I can add 3 extra weekly sessions for Daveed, and I'll also talk with him about this to support him in taking ownership of his schedule. _x000a__x000a_Please let me know if you have any questions. I look forward to seeing Daveed again on Wednesday, 4/22 at 2pm pst._x000a__x000a_best,_x000a_Sharon_x000a____x000a_sharon.vincuilla@revolutionprep.com_x000a_(323) 774 - 4547"/>
    <n v="5"/>
  </r>
  <r>
    <n v="11027206"/>
    <d v="2026-04-18T00:00:00"/>
    <x v="73"/>
    <s v="Team Plamondon"/>
    <n v="102225"/>
    <s v="Trey Schwaninger"/>
    <s v="Dear Jim,_x000a__x000a_Itâ€™s been great working with you and Trey over the past couple of weeks. As we prepare for his upcoming official test, I wanted to share some updates and information about what to expect._x000a__x000a_I have seen significant improvements in Trey's overall understanding of question types, what information the SAT is looking for specifically, and his ability to eliminate distractor answers. We've worked a lot on reading and writing strategies to avoid getting sucked into the exams overly worded paragraphs and answer choices. We've also worked on difficult math questions and more advanced strategies for using Desmos in the section. This growth is evident in Trey's most recent practice exam score where he improved 90 points from his last official exam (60 math, 30 RW). _x000a__x000a_For this exam, our goal is for Trey to push closer to his ultimate goal of a 1550. While we cannot guarantee a specific score, we have worked diligently towards this goal throughout our most recent lessons since his practice exam to improve on concepts he missed. Trey has been doing a great job of looking over past mistakes as well to learn from them. Ensuring a good night's sleep throughout the week leading up to the test is crucial, as just the night before isn't enough. We have also discussed strategies to manage test anxiety, which can impact scores._x000a__x000a_ I am looking forward to hearing how Trey performs on this test. Looking at the last two sessions we currently have booked, I recommended to Trey that he tries to complete one more practice exam. We will then be using any remaining areas of concern for us to plan out our last two lessons. I also recommend he try out SAT SUITE questions outside of sessions and work on reviewing strategies/past notes during the last week leading up to the official exam. _x000a__x000a_Please let me know if you have any questions or if there are any adjustments you would like to make to our plan. Iâ€™m also able to schedule a time to talk by phone if that would be helpful. I am happy to support Trey in their continued academic journey._x000a__x000a_Best regards,_x000a_Matthew U._x000a_matthew.urso@revolutionprep.com_x000a_+15165894405"/>
    <n v="1"/>
  </r>
  <r>
    <n v="11027224"/>
    <d v="2026-04-18T00:00:00"/>
    <x v="73"/>
    <s v="Team Plamondon"/>
    <n v="102426"/>
    <s v="Lily Simpson"/>
    <s v="Dear Denise,_x000a__x000a_I hope you are having a great week! Itâ€™s been great working with you and Lily over the past couple of weeks. I wanted to touch base to share some of the progress weâ€™ve made so far and share my thoughts on the plan moving forward._x000a__x000a_I have seen significant improvements in Lily's use of test taking strategies for all three sections of the exam. For English, we've worked on learning all of the punctuation rules tested, learned how to use sentence structure to apply the rules, and discussed the 3 types of &quot;student as editor&quot; questions. For Reading, we discussed how to dissect paragraphs into smaller portions by pausing to write down main ideas. And for math, we worked on using the MAPS method for proportional reasoning questions. _x000a__x000a_As you pointed out in your last email, this lead to an increase in all three sections of her recent practice exam. However, I discussed with Lily that she accidently took an identical practice exam to her first practice exam, which means the results are not entirely accurate. I still have a lot of confidence that she can grow her score (our upcoming lessons will focus on key areas she still missed on the exam), but she will need to find time within the next 2 weeks to take a different version of the exam. I showed her how to pick a different test code next time around. As for the rest of our program, our session schedule and amount of meetings per week do not need any adjustments at this time. I have no further recommendations on that front other than to take a DIFFERENT version of the practice ACT next time. _x000a__x000a_Please let me know if you have any questions or if there are any adjustments you would like to make to our plan. Iâ€™m happy to schedule a time to talk by phone if that would be helpful. I look forward to supporting Lily in their continued academic journey._x000a__x000a_Best regards,_x000a__x000a_Matthew U._x000a_matthew.urso@revolutionprep.com_x000a_+15165894405"/>
    <n v="2"/>
  </r>
  <r>
    <n v="11027233"/>
    <d v="2026-04-18T00:00:00"/>
    <x v="3"/>
    <s v="Team De Groot"/>
    <n v="97745"/>
    <s v="Maeve McKisic"/>
    <s v="Hi team Maeve!_x000a__x000a_It's been so great working with you all year so far. Maeve has made steady and meaningful progress throughout the chemistry course this year. She consistently demonstrates a solid understanding of core concepts, including atomic structure, chemical bonding, and reaction types. Over time, she has grown more confident in applying these concepts to both theoretical questions and new concepts as we continue through the course. _x000a__x000a_Most recently, we applied this knowledge to some calculations with gases. Maeve has shown a clear understanding of Grahamâ€™s Law and how it explains the relationship between the rate of gas diffusion and molar mass. She can accurately describe how lighter gases diffuse more quickly than heavier ones and has successfully applied the mathematical relationship in problem-solving situations._x000a__x000a_Maeve should start thinking about what kind of work over the summer might be most useful to maintain her trajectory into the courses that she is taking over the fall. To account for this I recommend that we continue meeting at 1hr per week until the new Fall term begins._x000a__x000a_Overall, Maeve has had a positive and productive year in chemistry. She should be proud of her efforts and the progress she has made, and she is well-positioned to succeed in future science courses._x000a__x000a_Please let me know if you have any questions or adjustments you'd like to address!_x000a__x000a_Elliot E._x000a_elliot.emadian@revolutionprep.com_x000a_+15409682458"/>
    <n v="5"/>
  </r>
  <r>
    <n v="11027256"/>
    <d v="2026-04-18T00:00:00"/>
    <x v="149"/>
    <s v="Team Plamondon"/>
    <n v="103465"/>
    <s v="Tyler Smolick"/>
    <s v="Dear Carly,_x000a__x000a_I hope you are well! I wanted to send you an update regarding Tyler's Revolution Prep session. I have enjoyed working with Tyler and he is off to a good start. We have focused on differentiating reading and writing questions on the SAT based on the question topic. Tyler has been able to apply efficient strategies such as the iCARE strategy for reading questions and the TRAP strategy for writing questions._x000a__x000a_Since we have had a limited number of sessions together, we have done an overview of the major types of questions. If Tyler does continue with sessions, we will continue by focusing on targeted practice on the specific question topics that are challenging for him. We will also use practice tests to give him more SAT practice and help us target his greatest areas of need._x000a__x000a_If you'd like to continue working together on achieving these goals, you can redeem more credits through your Bright Horizon's portal. After you redeem your credits, you will receive an email from Revolution Prep to add the hours to your account. I would recommend Tyler continue with once per week sessions at a minimum, but increasing to twice per week would be even better and allow us to get in more practice before his next SAT test date. _x000a__x000a_Please let me know if you have any questions or if there are any adjustments you would like to make to our plan. Iâ€™m also able to schedule a time to talk by phone if that would be helpful. I am happy to support Tyler in his continued academic journey. _x000a__x000a_Regards,_x000a__x000a_Andrew L._x000a_andrew.league@revolutionprep.com_x000a_+17344476799"/>
    <n v="4"/>
  </r>
  <r>
    <n v="11027262"/>
    <d v="2026-04-18T00:00:00"/>
    <x v="149"/>
    <s v="Team Plamondon"/>
    <n v="91573"/>
    <s v="Kingland Liu"/>
    <s v="Dear Xin,_x000a__x000a_I hope this email finds you well. I am so glad we got the chance to meet recently during one of Kingland's sessions. I have enjoyed seeing Kingland more regularly over the past few weeks.  _x000a__x000a_We have been working on reviewing the topics he received from his teacher for his upcoming placement test. Kingland has done well with solving and graphing linear equations, simplifying expressions, and applying the order of operations for multistep calculations. We have started working on quadratic equations, and Kingland will need some more review on this. We will address this in his coming sessions._x000a__x000a_Kingland has shown that he has good mental math skills and picks up on concepts quickly. One area of challenge for him is that he often wants to rush through things and skip steps. Because of this, he sometimes does not understand the bigger picture of why he needs to do the steps. For example, we recently worked on the Pythagorean Theorem, and while he knew the formula for this, he did not know how to use it to find unknown sides in a right triangle._x000a__x000a_I would recommend Kingland continue at least twice per week until his placement test is past. After that, once or twice per week for support with his current school topics would be a good pace for him._x000a__x000a_Please let me know if you have any questions or if there are any adjustments you would like to make to our plan. Iâ€™m also able to schedule a time to talk by phone if that would be helpful. I am happy to support Kingland in his continued academic journey._x000a__x000a_Andrew L._x000a_andrew.league@revolutionprep.com_x000a_+17344476799"/>
    <n v="3"/>
  </r>
  <r>
    <n v="11027263"/>
    <d v="2026-04-18T00:00:00"/>
    <x v="111"/>
    <s v="Team Plamondon"/>
    <n v="96639"/>
    <s v="Paul Thompson"/>
    <s v="Hi David,_x000a__x000a_This is the standard progress update to help keep advisors and parents in the loop. Iâ€™m glad that Paul is starting to feel better. It sounds like he had quite the fever. Right now, Paul and I are finishing up some reinforcements of his geometry knowledge and his strategies for text structure and purpose. These should give him a nice foundation for pushing up his score from his March exam._x000a__x000a_Now that he is caught back up on his homework from his illness and break, weâ€™ll want to take some practice tests to get him firing on all cylinders for the May 2nd exam and build into the June exam. Weâ€™ll also be building a sheet of Error Corrections on his past mistakes that he should be reviewing going forward and especially the night before and the day of the exam._x000a__x000a_Iâ€™ve asked him to do just the Error Corrections this week as it is a bit lighter, and I want to give him a little more time to recover and get back on top of his classes. 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27265"/>
    <d v="2026-04-18T00:00:00"/>
    <x v="111"/>
    <s v="Team Plamondon"/>
    <n v="101101"/>
    <s v="Carver Dixon"/>
    <s v="Hi Nicole,_x000a__x000a_This is the standard progress update to help keep advisors and parents in the loop. Carver has learned a number of skills and rules that have the potential to push up his score on his upcoming official exams. He did a decent job decreasing his number of missed question on his last practice tests, though I think he could have pushed himself harder on those two practice tests. Iâ€™ve assigned him some test corrections and some review of his punctuation rules this week._x000a__x000a_As we get closer and closer to game day, the most important thing for him to be doing is taking practice tests with serious intent and focus in an environment free from too many distractions (libraries are great for this) and for him to think through his test corrections carefully so that he fully understands why his missed what he missed._x000a__x000a_Let me know if you would ever like to schedule a quick meeting to answer any questions you have. Iâ€™m always happy to talk._x000a__x000a_Best,_x000a_------------------------------------------_x000a_Zachary Doenges | Professional Tutor | Revolution Prep_x000a_Text: (260)-602-0346_x000a_Email: zach.doenges@revolutionprep.com | Website: www.revolutionprep.com_x000a_Better Grades. Higher Scores. Lower Stress. Revolution Prep."/>
    <n v="1"/>
  </r>
  <r>
    <n v="11027300"/>
    <d v="2026-04-18T00:00:00"/>
    <x v="149"/>
    <s v="Team Plamondon"/>
    <n v="101997"/>
    <s v="Judith Lara"/>
    <s v="Dear Lidia,_x000a__x000a_It was so nice to see Judith again after her Spring Break! I wanted to send you an update on her progress as she has now completed her first official SAT._x000a__x000a_In our sessions together, we have focused on recognizing question topics and types across both the reading and writing section and the math section. We have also worked on a variety of solution strategies for math, including backsolving, the Plug and Chug strategy, and the use of the Desmos graphing calculator. Judith has shown a strong ability to identify question topics in reading and writing, and she does a great job using process of elimination to narrow down her answer choices._x000a__x000a_One area we will continue to develop is knowing when to use Desmos as an efficient solution strategy in the math section. Recognizing the right moments to lean on that tool will help her work more efficiently and confidently through math problems, and we will keep practicing this in our upcoming sessions._x000a__x000a_I would recommend Judith continue at her current pace of twice per week. This will allow us to build on her strengths and give her plenty of targeted practice going into her next SAT._x000a__x000a_Please let me know if you have any questions or if there are any adjustments you would like to make to our plan. I'm also able to schedule a time to talk by phone or Zoom call if that would be helpful. I am happy to support Judith in her continued academic journey._x000a__x000a_Andrew L._x000a_andrew.league@revolutionprep.com_x000a_+17344476799"/>
    <n v="3"/>
  </r>
  <r>
    <n v="11027341"/>
    <d v="2026-04-18T00:00:00"/>
    <x v="177"/>
    <s v="Team Cross"/>
    <n v="94104"/>
    <s v="Kaitlin Whalen"/>
    <s v="Hi Kaitlin and Kelly,_x000a__x000a_I hope you are having a great spring. Itâ€™s been a pleasure working with you both over the past couple of months. I am reaching out to check in and provide a quick overview of the programâ€™s progress and where we are headed next._x000a__x000a_I have seen significant improvements in Kaitlinâ€™s performance in Algebra II. She has done a great job keeping on top of her schoolwork and has consistently earned B's and A's on her quizzes and tests. Kaitlin is successfully using the problem-solving strategies we practiced to tackle each new unit, including synthetic division, sums and products of rational equations, exponential equations and logarithmic functions. Because she is now handling most of her classwork independently, we have shifted more of our focus toward SAT math prep. Recently, she has made excellent progress with proportions, successfully applying this concept to solve a wide variety of questions, and has made gains in Geometry, specifically with triangles and 3D shapes._x000a__x000a_However, Kaitlin's SAT math score has plateaued. Recently, she took Bluebook practice test 11; the average difficulty of this version was slightly higher than previous exams, so we will adjust our strategies and materials accordingly.  Going forward, I will be assigning more homework, as independent practice will help with retention and confidence. I understand she is busy with school and softball, so I wonâ€™t expect more than an hourâ€™s commitment outside of our sessions. _x000a__x000a_I recommend we continue meeting twice weekly. We will focus on the specific SAT topics needing improvement and refine the various strategies we have learned._x000a__x000a_Please let me know if you have any questions or if there are any adjustments you would like to make. Iâ€™m happy to schedule a call if that would be helpful. I look forward to supporting Kaitlin on her continued academic journey._x000a_Best regards,_x000a__x000a_Jayna B._x000a_jayna.boaz@revolutionprep.com_x000a_+17577691324"/>
    <n v="3"/>
  </r>
  <r>
    <n v="11027373"/>
    <d v="2026-04-18T00:00:00"/>
    <x v="79"/>
    <s v="Team Haase-Alvey"/>
    <n v="91214"/>
    <s v="Harman Pope"/>
    <s v="Hello!_x000a__x000a_I hope you are having a great spring! I wanted to share an update on Harmanâ€™s AP Language preparation as we get closer to the exam next month._x000a__x000a_Since Harman is preparing for the AP Lang exam independently rather than through a class, our first few sessions have focused on building a strong foundation across the entire exam. Weâ€™ve covered the overall structure of the AP Lang test, multiple-choice strategies, the three essay types, and how each section is scored so he can approach the exam with confidence and a clear plan._x000a__x000a_Harman has done especially well with multiple-choice strategies. His use of process of elimination and passage annotation has been strong, and he has also shown good instincts when selecting evidence and crafting thesis statements for written responses. These are excellent foundational skills for success on both the multiple-choice and essay portions of the exam._x000a__x000a_In our most recent session, we worked on a rhetorical analysis essay. We focused on identifying rhetorical devices, developing a strong thesis statement, and structuring body paragraphs with effective commentary that explains the what, how, and why of each rhetorical choice. This is an area where continued practice will be especially important as we work toward stronger, more detailed analysis._x000a__x000a_For next steps, Harman is completing the commentary for this rhetorical analysis. In our next session, we will continue refining this essay and review strong sample rhetorical analysis essays so he can see examples of high-scoring writing in action._x000a__x000a_With only one month until the AP exam, I recommend we continue meeting consistently so we can keep building writing fluency and confidence across all three essay types. I have also given Harman a full length practice test, including prompts for all 3 essays. It would be very helpful if Harman is able to complete a full practice test so he can experience the time constraints before the official exam. Harman has been doing a great job so far, and Iâ€™m excited to see his progress continue._x000a__x000a_Please let me know if you have any questions or if there is anything else I can support as we prepare for exam day._x000a__x000a_Katherine C._x000a_katherine.clarke@revolutionprep.com_x000a_+17274184352"/>
    <n v="2"/>
  </r>
  <r>
    <n v="11027381"/>
    <d v="2026-04-18T00:00:00"/>
    <x v="178"/>
    <s v="Team De Groot"/>
    <n v="102672"/>
    <s v="Aiden Henry"/>
    <s v="Dear Shantel,_x000a__x000a_I hope you are having a great spring so far. Itâ€™s been great working with you and Aiden over the past couple of months. I wanted to reach out with a quick overview of the program so far and where itâ€™s headed._x000a__x000a_I have seen significant improvements in Aidenâ€™s understanding of fractions. He does a fantastic job of adding and subtracting fractions; converting fractions to their least common denominators; comparing the relative size of fractions; understanding word problems involving fractions, and so much more. He also has progressed in his ability to take and analyze measurements, including length, weight and volume measurements. He has shown consistent progress in relating fractions, as evident through his 95% on his last math test, as well as his award for being a critical thinker he received at school._x000a__x000a_Since Aiden is achieving his goals, I recommend we continue with our two 60-minute classes per week through the school year. We will continue to review the most current concepts from class to stay ahead of the fast pace of the course. We will also begin test preparation for the state exam coming up that he mentioned. _x000a__x000a_Our current short-term goals for Aiden include preparing him for the state exam and improving his ability to compare fractions. The overall goal remains to prepare Aiden for the next grade level up. Based on Aidenâ€™s progress, I recommend beginning more homework assignments to increase retention between sessions. Ideally one session a week I will be assigning him homework so that he can have more practice before his state exam. I also recommend keeping current velocity. This plan will best set him up for success and give us the needed time to focus on test taking strategies and refining math skills he learned throughout the school year. We will also continue to strengthen the math skills he learns in class as the year comes to a close._x000a__x000a_Please let me know if you have any questions or if there are any adjustments you would like to make to our plan. Iâ€™m happy to schedule a time to talk by phone if that would be helpful. I look forward to supporting Aiden in his continued academic journey._x000a__x000a__x000a_Loren L._x000a_loren.lijewski@revolutionprep.com_x000a_+17272942669"/>
    <n v="2"/>
  </r>
  <r>
    <n v="11027386"/>
    <d v="2026-04-18T00:00:00"/>
    <x v="177"/>
    <s v="Team Cross"/>
    <n v="99894"/>
    <s v="Vedansh Thota"/>
    <s v="Hi Vedansh and Srinivasa,_x000a__x000a_I'm excited to reach out to celebrate Vedansh â€™s amazing progress. During our time together, he worked diligently, striving to master each new unit and earn high grades on each assessment. I am so proud of Vedansh._x000a__x000a_ If I can be of further assistance to Vedansh,  please donâ€™t hesitate to reach out. I would be more than willing to help with SOL or PSAT preparation. As said, I'd love to support him in any math classes that may come up in the future.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Iâ€™m happy to schedule a time to talk by phone if that would be helpful. I am always available to support Vedansh in his continued academic journey._x000a__x000a_Best regards,_x000a_Jayna B._x000a_jayna.boaz@revolutionprep.com_x000a_+17577691324"/>
    <n v="2"/>
  </r>
  <r>
    <n v="11027388"/>
    <d v="2026-04-18T00:00:00"/>
    <x v="178"/>
    <s v="Team De Groot"/>
    <n v="102097"/>
    <s v="Maeve George"/>
    <s v="Dear Margret,_x000a__x000a_I hope you are having a great spring. Itâ€™s been great working with you and Maeve over the past couple of months. I wanted to reach out with a quick overview of the program so far and where itâ€™s headed._x000a__x000a_I have seen significant improvements in Maeve's confidence in chemistry. She has improved on her ability to perform stoichiometry using reaction equations, as well as balance these reaction equations, She also has improved her understanding of solutions and compounds, including being able to identify inter-molecular forces and how they impact the physical properties of a compound. In addition, we have worked extensively on thermochemistry, including using Hessâ€™s law to determine the change in enthalpy for a given equation. Maeve has performed well on everything we have worked on so far, and I encourage her to refine her skills so that her confidence can rise even more. She has shown consistent progress in understanding Gibbs Free Energy and thermochemistry, as evident in her ability to catch up completely on her missing work._x000a__x000a_Since Maeve is achieving her goals, I recommend we continue with our two 60-minute classes per week through the school year. We will continue to review the most current concepts from class to stay ahead of the fast pace of the course. This is to ensure we do not fall behind and keep her caught up._x000a__x000a_Our current short-term goals for Maeve include working on understanding reaction kinetics and being able to label reaction kinetic diagrams. The overall goal remains to keep Maeve caught up with her class and to improve her confidence in her chemistry skills. One main concern I have with this goal is that Maeve is not completing her homework every time it is assigned. Maeve had mentioned feeling like she needed more practice outside of sessions, so I began assigning her some homework every other session. In the future, I would like Maeve to complete her homework by the next session so that she can retain the information better. This way she can reiterate what we learned in session and get exposed to more problem types._x000a__x000a_Overall, Maeve is a fantastic student to work with, and I canâ€™t wait to see her as she progresses into her final semester of chemistry!_x000a__x000a_Please let me know if you have any questions or if there are any adjustments you would like to make to our plan. Iâ€™m happy to schedule a time to talk by phone if that would be helpful. I look forward to supporting Maeve in their continued academic journey._x000a__x000a__x000a_Loren L._x000a_loren.lijewski@revolutionprep.com_x000a_+17272942669"/>
    <n v="4"/>
  </r>
  <r>
    <n v="11027391"/>
    <d v="2026-04-18T00:00:00"/>
    <x v="32"/>
    <s v="Team De Groot"/>
    <n v="100612"/>
    <s v="Sahasya Simhadri"/>
    <s v="Dear Vikram,_x000a__x000a_I hope you are all doing well. I'd like to share an update on Sahasya's progress and outline my recommendation moving forward._x000a__x000a_Sahasya has been doing very strong work in our Algebra 2 sessions. She brings a calm, quiet, and steady problem-solving pace to our work, and that has allowed her to engage thoughtfully with new material rather than rushing through it. Over the past several weeks, we have covered a wide range of Algebra 2 topics, including quadratic inequalities and graphing radical functions, and in our last three sessions we have been able to move well ahead of her class by working on trigonometry, inverse trigonometric functions, and solving right triangles. That is a meaningful sign of her aptitude. It shows that Sahasya is able to learn advanced material quickly and with real understanding from tutoring alone, not just from classroom exposure._x000a__x000a_Sahasya currently has an A in Algebra 2, which reflects the strength of her overall work. At the same time, I have noticed that her test results do not always fully reflect the level of understanding she demonstrates in session. While she is still performing well, with high Bs and low As on some tests, I would like to continue strengthening her ability to transfer her knowledge from our sessions into timed or graded assessments with the same consistency she shows during tutoring._x000a__x000a_To sustain her progress, I recommend we continue meeting 1-2 times per week for 60 minutes for the remainder of the school year, and then 1â€“2 times per week for 60 minutes over the summer. For the rest of the school year, we will continue reinforcing Algebra 2 concepts while also building her confidence and consistency on assessments. Over the summer, I recommend that we use our sessions to help Sahasya start high school on a strong footing by moving further ahead in math and previewing the kinds of concepts that will support future success in Pre-Calculus. Given how quickly she has been able to grasp new topics already, summer is an ideal time to deepen her fluency, strengthen advanced algebraic reasoning, be exposed to more rigorous and advanced problems, and make the transition into high school easier and less stressful. _x000a__x000a_If you would like to continue working together on these goals, you can redeem more credits through your Bright Horizons portal. After you redeem the credits, Revolution Prep will email you to add the hours to the account. _x000a__x000a_If it would be helpful, I would also be happy to schedule a quick phone or Zoom call to talk through the best summer plan for Sahasya._x000a__x000a_Take care._x000a__x000a_Zach M._x000a_zach.mcfatridge@revolutionprep.com_x000a_+17572987511"/>
    <n v="5"/>
  </r>
  <r>
    <n v="11027397"/>
    <d v="2026-04-18T00:00:00"/>
    <x v="178"/>
    <s v="Team De Groot"/>
    <n v="94397"/>
    <s v="Amaelle Plouzeau"/>
    <s v="Dear Penda and Sebestien,_x000a__x000a_I hope you are having a great spring. Itâ€™s been great working with you and Amaelle over the past couple of months. I wanted to reach out with a quick overview of the program so far and where itâ€™s headed._x000a__x000a_I have seen significant improvements in Amaelle's ability to conceptualize fractions, including being able to add and subtract them, as well as compare fractions of different sizes. In addition, she has shown significant progress in being able to identify area, although she does struggle a bit with irregular shapes. Amaelle also has shown great progress in her ability to translate word problems as numbers and expressions. She has shown consistent progress in her understanding of fractions, as evident in their ability to solve the majority of problems involving fractions on her own now._x000a__x000a_Since Amaelle is achieving her goals, I recommend we continue with our two 60 minute classes per week through the school year. We will continue to review the most current concepts from class to stay ahead of the fast pace of the course._x000a__x000a_Our current short-term goals for Amaelle is to refine math skills and work on test taking strategies. The overall goal remains to prepare her for the New York State end of year exam in mathematics. Based on Amaelle's progress, I recommend completing more practice outside of sessions and reviewing multiplication tables. To better help with this I will be assigning more homework per week to help with retention before her exam. This plan will best set her up for success and give us the needed time to focus on refining the various math skills Amaelle still is not one hundred percent on, such as converting mixed numbers into improper fractions and finding area of irregular shapes. We will also continue to work on regrouping, as it was noted as a struggle in todayâ€™s session. One main concern with this plan is that Amaelle does not complete the homework every time it is assigned, as she says the link can be broken sometimes. If the homework links do not work in the future, please reach out so I can fix the issue. This way she can complete the homework to help with her retention. _x000a__x000a_Please let me know if you have any questions or if there are any adjustments you would like to make to our plan. Iâ€™m happy to schedule a time to talk by phone if that would be helpful. I look forward to supporting Amaelle in their continued academic journey._x000a__x000a__x000a_Loren L._x000a_loren.lijewski@revolutionprep.com_x000a_+17272942669"/>
    <n v="4"/>
  </r>
  <r>
    <n v="11027402"/>
    <d v="2026-04-18T00:00:00"/>
    <x v="178"/>
    <s v="Team De Groot"/>
    <n v="94488"/>
    <s v="Lakshya Kesanakurti"/>
    <s v="Dear Prasad,_x000a__x000a_I hope you are having a great spring. Itâ€™s been great working with you and Lakshya over the past couple of months. I wanted to reach out with a quick overview of the program so far and where itâ€™s headed._x000a__x000a_I have seen significant improvements in Lakshya's ability to determine the pH of acids and bases, balance redox and equilibrium chemical expressions, solve FRQ problems, as well as work through multiple choice questions. He has also improved his ability to understand thermochemistry equilibrium, including using Hessâ€™s Law and Gibbs Free Energy to find the free energy and enthalpy for equations. He performs well in sessions and asks a lot of clarifying questions during our time together. He has shown consistent progress in our sessions, particularly in understanding acids and bases._x000a__x000a_ Based on Lakshyaâ€™s goals, I recommend adding an additional 60 minutes per week for a total of two one hour sessions until the AP chemistry exam. We will use one class each week to focus on clarifying current concepts for the AP exam and the other to begin reviewing earlier concepts that he may not have fully grasped. I have also noticed a dip in attention lately during our session that we will work on improving during our time together._x000a__x000a_Our current short-term goals for Lakshya include improving understanding of Unit 9 in order to do well on his test re-take. The overall goal remains to pass the AP exam at the end of the year. Based on Lakshya's progress, I recommend meeting at least twice a week for an hour each (a total of 2 or more hours a week) in order to help Lakshya retain information better. This plan will best set him up for success and give us the needed time to focus on improving understanding of unit 9, of which he feels poorly on and needs an exam re-take. We will also focus on going through each AP chemistry unit to identify areas of weakness and strengthen understanding so that he is able to identify problem types of the AP exam. We will also focus on test taking strategies so that he is not overwhelmed by the exam itself._x000a__x000a_Please let me know if you have any questions or if there are any adjustments you would like to make to our plan. Iâ€™m happy to schedule a time to talk by phone if that would be helpful. I look forward to supporting Lakshya in their continued academic journey._x000a__x000a__x000a__x000a_Loren L._x000a_loren.lijewski@revolutionprep.com_x000a_+17272942669"/>
    <n v="3"/>
  </r>
  <r>
    <n v="11027405"/>
    <d v="2026-04-18T00:00:00"/>
    <x v="178"/>
    <s v="Team De Groot"/>
    <n v="100137"/>
    <s v="Maya Beydilli"/>
    <s v="Dear Emine,_x000a__x000a_I hope you are having a great spring. Itâ€™s been great working with you and Maya over the past couple of months. I wanted to reach out with a quick overview of the program so far and where itâ€™s headed._x000a__x000a_I have seen significant improvements in Maya's understanding of bar graphs. She does a fantastic job reading and analyzing the data in the graph and applying it to written questions. Maya also does a great job explaining her thinking during each session, as well as thinking about multiple ways to solve each problem. Maya has also improved in her ability to take and analyze measurements, although she is still working on conversions in sessions. While Maya is progressing steadily during our sessions, I have noted a dip in attendance that has impacted her performance and retention during our sessions. We will work on improving her understanding of the topics missed during these sessions._x000a__x000a_Based on Mayaâ€™s goals, I recommend adding an additional 60 minutes per week for a total of two one hour sessions until the end of the school year. We will use one class each week to focus on the topics she is currently working on in class and the other session to focus on different problem types and retention so that she is able to think about problems in more than one way more clearly._x000a__x000a_Our current short-term goals for Maya include working on measurement conversions and understanding the relationship between inches, feet and yards. The overall goal remains to ready Maya for the next math class up, as well as to improve her ability to perform math above grade-level. Based on Maya's progress, I recommend meeting twice a week for one hour each, or a total of two or more hours a week. This plan will best set her up for success and give us the needed time to focus on clarifying conceptual questions about mathematics topics she is working on in class right now. It will also allow us to work on more challenging problems in class in order to keep Maya challenged and ready for the next math level._x000a__x000a_Please let me know if you have any questions or if there are any adjustments you would like to make to our plan. Iâ€™m happy to schedule a time to talk by phone if that would be helpful. I look forward to supporting Maya in her continued academic journey._x000a__x000a_Loren L._x000a_loren.lijewski@revolutionprep.com_x000a_+17272942669"/>
    <n v="4"/>
  </r>
  <r>
    <n v="11027433"/>
    <d v="2026-04-18T00:00:00"/>
    <x v="79"/>
    <s v="Team Haase-Alvey"/>
    <n v="97214"/>
    <s v="Reese Luker"/>
    <s v="Hello!_x000a__x000a_I hope you are having a great spring! I wanted to share a quick update on Reeseâ€™s SAT preparation as we head into the final stretch before her May exam._x000a__x000a_Reeseâ€™s most recent practice test showed excellent progress (a 1300 overall, with a 680 in Math and a 620 in Reading!) This is a strong reflection of the work she has been putting in, and she has made especially noticeable improvement in Standard English Conventions._x000a__x000a_In our recent sessions, weâ€™ve been focusing on Quantitative and Textual Evidence questions, multi-step geometry, and using the ICARE strategy for dense reading passages. She has been doing a great job applying these strategies and building consistency across sections._x000a__x000a_For our last couple of sessions before the May test, weâ€™ll focus on constants questions in Advanced Math, main idea and evidence-based Reading questions, and making sure her Standard English Convention rules stay fresh and automatic._x000a__x000a_I also recommend that Reese complete one more full-length practice test by 4/26 so we can review it together in our final session and make any adjustments before test day. Looking ahead, please confirm that her next planned SAT will be the August exam. If so, I would strongly recommend we continue tutoring 1â€“2 hours per week over the summer so we can maintain momentum and keep building toward an even stronger score._x000a__x000a_If you'd like to schedule out sessions through August, you can easily use this link to add the hours to your account today: https://my.revolutionprep.com/s/9FigOP3BZJ._x000a__x000a_Reese has been working really hard, and Iâ€™m excited to see her head into May feeling prepared and confident. Please let me know if you have any questions or if there is anything else I can help with moving forward!_x000a__x000a_Katherine C._x000a_katherine.clarke@revolutionprep.com_x000a_+17274184352"/>
    <n v="5"/>
  </r>
  <r>
    <n v="11027447"/>
    <d v="2026-04-18T00:00:00"/>
    <x v="149"/>
    <s v="Team Plamondon"/>
    <n v="102012"/>
    <s v="Patrick Coakley"/>
    <s v="Dear Patrick and Kellyn,_x000a__x000a_I hope this email finds you well. It has been a pleasure working with Patrick, and I wanted to take a moment to share an update on his progress and the work we have been doing together._x000a__x000a_Patrick has been preparing for the ACT, with a particular focus on the Reading and English sections. In our most recent session, we worked through two full ACT reading passages, one fiction and one natural science, and practiced two key strategies: making annotations while reading to support comprehension and retention, and pre-skimming the questions before reading to identify and mark any that reference specific line numbers. Patrick has taken real ownership of his annotations in particular, and it has clearly been making a difference. He credited this approach with an increase in his reading score on his most recent practice test, and it was evident in our session that annotating is helping him stay focused and organized as he works through passages._x000a__x000a_One area we will continue to develop is his approach to implicit inference questions, those that ask him to draw conclusions not directly stated in the passage. These require a deeper level of reading comprehension and are among the more challenging question types on the ACT. We will keep working on this in future sessions._x000a__x000a_Given that Patrick has a test coming up very soon, I would recommend maintaining his current session frequency of twice per week. In the meantime, I have recommended that he spend 20 to 30 minutes per day, five days a week, on the Miyagi Labs platform practicing ACT English and Reading._x000a__x000a_Please let me know if you have any questions or if there are any adjustments you would like to make to our plan. I'm also able to schedule a time to talk by phone or Zoom call if that would be helpful. I am happy to support Patrick in his continued academic journey._x000a__x000a_Best Regards,_x000a__x000a_Andrew L._x000a_andrew.league@revolutionprep.com_x000a_+17344476799"/>
    <n v="3"/>
  </r>
  <r>
    <n v="11027476"/>
    <d v="2026-04-18T00:00:00"/>
    <x v="79"/>
    <s v="Team Haase-Alvey"/>
    <n v="93947"/>
    <s v="Tessa Long"/>
    <s v="Hi Danielle!_x000a__x000a_I hope you are having a great spring! I wanted to share an update on Tessaâ€™s SAT preparation and our plan moving forward._x000a__x000a_In our recent sessions, Tessa and I have been focusing on strategies for approaching dense reading passages for main ideas, details, and evidence, as well as punctuation and verb rules. Tessa has been doing a great job in our sessions and has made especially strong progress with verbs, showing much more confidence and consistency in that area._x000a__x000a_In our upcoming sessions, we will continue working on Module 2 Math. She has a strong overall math foundation, which is a great place to be. Our focus will be on improving efficiency and accuracy, especially through strategic graphing and recognizing the fastest ways to approach different problem types._x000a__x000a_I would recommend that Tessa plan to take the June and/or August SAT to maximize her opportunity for superscoring, so she can combine her highest Reading/Writing score and highest Math score across multiple test dates to create her best possible overall score. Taking the exam more than once often gives students the best chance to reach their goal score._x000a__x000a_To continue building on her progress, I recommend we keep meeting for 1â€“2 hours per week leading up to those exams so we can maintain momentum and keep refining both strategy and confidence. If you'd like to continue working together on achieving these goals, you can easily use this link to add the hours to your account today: https://my.revolutionprep.com/s/jH6OG770G9._x000a__x000a_Tessa has been doing really well, and Iâ€™m excited to see her continue improving. Please let me know if you have any questions or if there is anything else I can help with as we plan ahead._x000a__x000a_Katherine C._x000a_katherine.clarke@revolutionprep.com_x000a_+17274184352"/>
    <n v="5"/>
  </r>
  <r>
    <n v="11027518"/>
    <d v="2026-04-18T00:00:00"/>
    <x v="81"/>
    <s v="Team Plamondon"/>
    <n v="101352"/>
    <s v="Kamila Lopez Mendoza"/>
    <s v="Dear Heidy,_x000a__x000a_I hope you are having a great spring.Â  Â Itâ€™s been great working with Kamila and you over the past couple of months. I wanted to reach out and share with you how our ACT preparation went before her test.Â _x000a__x000a_Kamila did a great job of learning test strategies to help her prepare to take the ACT.Â  She did a good job of learning and using the MAPS math strategy to work ACT practice problems.Â  She showed significant improvement in her ability toÂ  backsolve and use DESMOS to work through math problems.Â  She also did a good job of learning and using punctuation rules for commas, semicolons, colons, and dashes.Â  She also did well using the reading iCARE strategy to work through multiple texts reading questions.Â Â _x000a__x000a_I have enjoyed working with Kamila.Â  I hope she did well on her ACT that she took on April 11th.Â  I would love to help her with more test preparation if she needs it in the future.Â  I am also available to help her with some of her school subjects.Â Â _x000a__x000a_I suggest adding the below to your account to ensure we stay on track._x000a__x000a_â€¢ 5 Hours of Advanced Tutoring for Kamila Lopez Mendoza with Jill Watson_x000a__x000a_If you'd like to continue working together on achieving these goals, you can easily use this link to add the hours to your account today: https://my.revolutionprep.com/s/oqXVTzUntd._x000a__x000a_Please let me know if you have any questions or if there are any adjustments you would like to make to our plan. Iâ€™m happy to schedule a time to talk by phone if that would be helpful. I look forward to supportingÂ  Kamila in her continued academic journey._x000a__x000a_Best regards,_x000a__x000a_Jill W._x000a_jill.watson@revolutionprep.com_x000a_+19032491379"/>
    <n v="3"/>
  </r>
  <r>
    <n v="11027528"/>
    <d v="2026-04-18T00:00:00"/>
    <x v="177"/>
    <s v="Team Cross"/>
    <n v="87711"/>
    <s v="Maiya Tolman"/>
    <s v="Hello Maiya and Tova,_x000a__x000a_I'm excited to reach out to celebrate Maiyaâ€™s amazing progress. During our time together, she studied diligently to prepare for the Georgia state Algebra exam.  She asked great questions and sought understanding of the material, not just the answers. I am confident that she will score high, and she should be proud of all the new knowledge she has worked hard to acquire in her Algebra class. _x000a__x000a_ If I can be of further assistance to Maiya please donâ€™t hesitate to reach out. I would be more than willing to help with PSAT preparation or provide support in any math classes that may come up in the future.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Iâ€™m happy to schedule a time to talk by phone if that would be helpful. I am always available to support Maiya in her continued academic journey._x000a__x000a_Best regards,_x000a_Jayna B._x000a_jayna.boaz@revolutionprep.com_x000a_+17577691324"/>
    <n v="2"/>
  </r>
  <r>
    <n v="11027531"/>
    <d v="2026-04-18T00:00:00"/>
    <x v="81"/>
    <s v="Team Plamondon"/>
    <n v="102053"/>
    <s v="Bishop Sevalia"/>
    <s v="Dear Robert and Morgan,_x000a__x000a_I hope you are having a great spring. Itâ€™s been great working with Bishop and you over the past couple of months. I wanted to reach out with a quick overview of how our lessons are going.Â _x000a__x000a_I have seen significant improvement in Bishop's reading comprehension skills. Bishop has done well with understanding the 5 Ws of a story- who, what, when, where, and why and has been able to answer questions about them. He has been able to compare and contrast characters from a story using a Venn Diagram._x000a__x000a_I recommend that we continue having two weekly 60 minute lessons.Â Â _x000a__x000a_Please let me know if you have any questions or if there are any adjustments you would like to make to our plan. Iâ€™m happy to schedule a time to talk by phone if that would be helpful. I look forward to supporting Bishop in his continued academic journey._x000a__x000a_Best regards,_x000a__x000a_Jill W._x000a_jill.watson@revolutionprep.com_x000a_+19032491379"/>
    <n v="3"/>
  </r>
  <r>
    <n v="11027563"/>
    <d v="2026-04-18T00:00:00"/>
    <x v="81"/>
    <s v="Team Plamondon"/>
    <n v="99215"/>
    <s v="Rachel Yu"/>
    <s v="Dear Cheryl,_x000a__x000a_I hope you are having a great spring.Â  Itâ€™s been great working with Rachel and you over the past couple of months. I wanted to touch base to share some of the progress weâ€™ve made so far and share my thoughts on the plan moving forward.Â _x000a__x000a_I have seen significant progress in Rachel's ability to implement test taking strategies as she prepares for her PSAT 8/9.Â  She does a great job of using the TRAP strategy on PSAT writing problems.Â  Â  She is also doing a good job of using the iCAREÂ  strategy on reading practice questions.Â  She is also doing a great job of using a DESMOS calculator to solve math problems.Â  _x000a_Â _x000a_I recommend that we continue twice weekly 60 minute lessons to help Rachel stay on track with her test preparation.Â  Â Â _x000a__x000a_Please let me know if you have any questions or if there are any adjustments you would like to make to our plan. Iâ€™m happy to schedule a time to talk by phone if that would be helpful. I look forward to supporting Rachel in her continued academic journey._x000a__x000a_Best regards,_x000a__x000a_Jill W._x000a_jill.watson@revolutionprep.com_x000a_+19032491379"/>
    <n v="3"/>
  </r>
  <r>
    <n v="11027733"/>
    <d v="2026-04-18T00:00:00"/>
    <x v="85"/>
    <s v="Team Plamondon"/>
    <n v="77474"/>
    <s v="Dia Sharma"/>
    <s v="Dear Girish and Ranu,_x000a__x000a__x000a_I hope you are having a great week. Itâ€™s been great working with Dia over the past couple of months. I wanted to reach out with a quick overview of the program so far and how we are preparing for the AP exam._x000a__x000a__x000a_Dia and I have been discussing the AP exam in our most recent sessions and covering how best to prepare her for the test. She has expressed to me that her class has not fully covered all the content that is required on the AP exam, and we have therefore been using our time in session to cover the topics she hasn't yet learned. In our past few sessions, we have been discussing sequences/series and tests for convergence of series. In our next few sessions, we will continue discussing series, and eventually discussing polar, parametric, and vector equations. I have shared with her some helpful materials on polar, parametric, and vector equations to help her teach herself._x000a__x000a__x000a_For studying, I have recommend that she use the college board website as a guide for prioritizing topics to study. I recommend she study the highest yield topics first as they will be worth the most points on her exam. College board has some past FRQ questions posted, and there are also previous AP exam PDFs posted online that I recommend she use. For teaching herself the new topics, I recommend she use her textbook to teach herself, and she is always welcome to reach out to me for practice problems or if she has questions._x000a__x000a__x000a_To make sure Dia has plenty of time to learn the new content and study for the AP exam, I would recommend we meet twice per week leading up to the exam. This will ensure she understands the topics that she has to learn on her own while also being able to review any past content that she needs a refresher on._x000a__x000a__x000a_Please let me know if you have any questions or if there are any adjustments you would like to make to our plan. Iâ€™m happy to schedule a time to talk by phone if that would be helpful. I look forward to supporting Dia in her continued academic journey._x000a__x000a__x000a_Best regards,_x000a__x000a_Zoe S._x000a_zoe.shanley@revolutionprep.com_x000a_+16362488201"/>
    <n v="3"/>
  </r>
  <r>
    <n v="11027765"/>
    <d v="2026-04-18T00:00:00"/>
    <x v="82"/>
    <s v="Team Haase-Alvey"/>
    <n v="101418"/>
    <s v="Joshua Whitman"/>
    <s v="Dear Joshua and Jim,_x000a__x000a_I hope you are having a great week so far! I wanted to take a moment to share an update on Joshua's progress over the past few weeks._x000a__x000a_I have seen significant improvements in Joshua's ability to rewrite equations to solve for variables, find slope, use DESMOS to solve for solutions to systems of equations, rewrite equations into slope-intercept form, identify parallel/perpendicular lines, graph systems of inequalities, simplify functions, and substitute values to find the solutions to functions. In regards to quadratics, Joshua has been able to factor quadratics, graph quadratics, identify x-intercepts of quadratics, and interpret the vertex and standard form of quadratics._x000a__x000a_For our upcoming sessions, I believe it would benefit Joshua to be able to apply mixed punctuation rules to sentence boundary questions. Additionally, to further develop his confidence in his math abilities, Joshua should also work on being able to interpret linear, quadratic, and exponential equations._x000a__x000a_I recommend continuing with our one 60 minute class per week. It is important to emphasize that regular completion of homework and practice tests is the best way to see score improvement._x000a__x000a_Please let me know if you have any questions or if there are any adjustments you would like to make to our plan. Iâ€™m happy to schedule a time to talk by phone if that would be helpful. I am excited to continue supporting Joshua in reaching his goals._x000a__x000a_Juan N._x000a_juan.nunez@revolutionprep.com_x000a_+17868034378"/>
    <n v="3"/>
  </r>
  <r>
    <n v="11027785"/>
    <d v="2026-04-18T00:00:00"/>
    <x v="85"/>
    <s v="Team Plamondon"/>
    <n v="97564"/>
    <s v="Davin More"/>
    <s v="Dear Cathy,_x000a__x000a__x000a_I hope you are having a great week. Itâ€™s been great working with you and Davin over the past couple of months. I wanted to reach out with a quick overview of the program so far and where itâ€™s headed._x000a__x000a__x000a_Davin and I have been focusing on improving his biology grade and his algebra grade in our sessions. On Tuesday, we worked on a biology worksheet, and on Thursday, we worked on an algebra I assignment over radical expressions. We have been making a plan each week for him to complete his math assignments to help improve his grade. We were able to improve his grade from a 3% to a 51% which is a great jump._x000a__x000a__x000a_Although we were able to make this improvement, I would still like to see more from Davin. It seems that when we work together on his assignments, he has a hard time recalling the information that he learned in class, and he is sometimes reluctant to learn the content in session. I have asked him to continue working on his homework assignments outside of session to improve his grade, and although he has been working on his algebra class outside our sessions, he has only so far been completing what are called the Fortress checkpoints: quizzes that get auto graded when they are completed. I'm very happy that he is completing them, but they are intended to be completed after the homework has been submitted, which he has not been doing._x000a__x000a__x000a_To help Davin continue improving his grade, it's very important that he gives his best effort while in class and that he comes to me with a positive attitude, ready to learn. I know Davin is smart and capable, and I want him to get a good grade in his algebra class._x000a__x000a__x000a_To keep improving his algebra grade, I recommend we continue meeting 2 times a week at one hour each, but I recommend considering adding a 3rd session each week, so that I can continue helping him stay organized and on top of his assignments. Right now, we only have one more session on the schedule. You can redeem more credits through your Bright Horizons portal._x000a__x000a__x000a_Please let me know if you have any questions or if there are any adjustments you would like to make to our plan. Iâ€™m happy to schedule a time to talk by phone if that would be helpful. I look forward to supporting Davin in his continued academic journey._x000a__x000a__x000a_Best regards,_x000a__x000a_Zoe S._x000a_zoe.shanley@revolutionprep.com_x000a_+16362488201"/>
    <n v="4"/>
  </r>
  <r>
    <n v="11027797"/>
    <d v="2026-04-18T00:00:00"/>
    <x v="151"/>
    <s v="Team St. Marie"/>
    <n v="96810"/>
    <s v="Nathalie Kennedy"/>
    <s v="Greetings All,_x000a__x000a_I know this time of year is busy, and I appreciate you taking the time to review this email. As we continue the semester, I wanted to share an update on Nathalieâ€™s progress and outline our plan moving forward._x000a__x000a_Over the past several sessions, Nathalie has been working on calculating the area and volume of geometric figures. I have seen encouraging progress in her ability to apply formulas for both two-dimensional and three-dimensional shapes. She is becoming more confident in identifying the correct formulas and substituting values accurately._x000a__x000a_Nathalie is also improving in her ability to distinguish between when to find area versus volume, which is an important skill for solving multi-step problems. She is beginning to organize her work more clearly and is showing growth in checking her answers for accuracy._x000a__x000a_Our current short-term goals for Nathalie include:_x000a__x000a_* Strengthening understanding of area formulas for various 2D shapes_x000a_* Improving accuracy when calculating volume of 3D figures_x000a_* Building confidence in identifying when to use area vs. volume_x000a_* Developing stronger problem-solving and organization skills_x000a__x000a_Our overall goal remains to build a strong foundation in geometry so Nathalie can confidently solve real-world and multi-step problems involving area and volume._x000a__x000a_For the remainder of the semester, our plan includes continued practice with area and volume problems, applying formulas in different contexts, and reinforcing strategies for solving multi-step questions._x000a__x000a_Based on Nathalieâ€™s progress, I recommend we continue with one 60-minute session per week through June 2026. This consistency will help reinforce key concepts while supporting continued growth in accuracy and confidence._x000a__x000a_Please let me know if there are any schedule updates or additional goals you would like us to focus on. I look forward to continuing to support Nathalieâ€™s progress._x000a__x000a_Best regards,_x000a__x000a_Madia B._x000a_madia.banda@revolutionprep.com_x000a_+17043527601"/>
    <n v="4"/>
  </r>
  <r>
    <n v="11027798"/>
    <d v="2026-04-18T00:00:00"/>
    <x v="32"/>
    <s v="Team De Groot"/>
    <n v="101030"/>
    <s v="Lisa Lam-Nguyen"/>
    <s v="Dear Minh,_x000a__x000a_I wanted to share an update on Lisa's progress in Algebra 2 and outline my recommendation for the rest of the school year and the summer._x000a__x000a_Lisa is genuinely a very quick student, and that shows clearly in our sessions. She processes new ideas quickly, responds well when I ask her to explain her thinking aloud, and is often able to make connections once a concept clicks in the right way. I have also been learning how to adapt more effectively to her learning style by pushing her to verbalize her reasoning and by approaching problems a bit more creatively, rather than relying too strictly on the exact method used in class. That has helped us build stronger understanding instead of just short-term completion._x000a__x000a_Our overall goal for this semester is to move Lisa's Algebra 2 grade from a B- to an A. When I have asked her why that gap still exists despite how sharp she is in session, she has said that her tests feel harder than most of the problems she sees in homework and practice. That is useful information, and I would like to start reviewing her returned tests with her so I can identify more precisely how her class assignments differ from her assessments. My expectation is that this will help us target the real issue, whether it is problem difficulty, transfer to less familiar questions, pacing, or a need for more mixed cumulative practice._x000a__x000a_Based on Lisa's progress, I recommend that we continue meeting once per week for 60 minutes through the end of the school year. We will use that time to work toward the A by reviewing her toughest Algebra 2 topics, analyzing recent tests, and practicing more challenging problems that better reflect the level of her assessments._x000a__x000a_Looking ahead to the summer, I recommend that we continue meeting 1â€“2 times per week for 60 minutes so Lisa can enter pre-AP or AP Pre-Calculus on a very strong footing. Summer is an ideal time to review foundational concepts needed for a strong start to fall classes and to work ahead on material for an AP or honors course. For Lisa, that means strengthening the skills that Pre-Calculus depends on and introducing the first major units of the course so that the transition into a more demanding class feels manageable rather than abrupt. This, of course, would make her other classes easier to manage since she'd have such a strong foundation for one of her more challenging courses._x000a__x000a_If you'd like to continue working together on these goals, you can redeem more credits through your Bright Horizons portal. After you redeem your credits, you will receive an email from Revolution Prep to add the hours to Lisa's account. _x000a__x000a_If it would be helpful, I'd also be happy to schedule a phone or Zoom call to talk through the plan for the rest of the school year and lock in a summer schedule early._x000a__x000a_Best regards,_x000a__x000a_Zach M._x000a_zach.mcfatridge@revolutionprep.com_x000a_+17572987511"/>
    <n v="5"/>
  </r>
  <r>
    <n v="11027800"/>
    <d v="2026-04-18T00:00:00"/>
    <x v="151"/>
    <s v="Team St. Marie"/>
    <n v="102787"/>
    <s v="Fatou Kanagi"/>
    <s v="Greetings All,_x000a__x000a_I know this time of year is busy, and I appreciate you taking the time to review this email. As we continue the semester and prepare for the STAAR exam, I wanted to share an update on Fatouâ€™s progress and outline our plan moving forward._x000a__x000a_Over the past several sessions, Fatou has been focusing on key STAAR math concepts, including multi-digit multiplication, fractions, and adding decimals. I have seen encouraging progress in her ability to set up and solve multi-digit multiplication problems with improved accuracy and organization. She is becoming more confident when working through each step and checking her work._x000a__x000a_Fatou has also been strengthening her understanding of fractions, including how to interpret and solve problems involving fractional values. In addition, she is improving in adding decimals and aligning place values correctly, which is helping increase her overall accuracy._x000a__x000a_Our current short-term goals for Fatou include:_x000a__x000a_* Strengthening accuracy and efficiency with multi-digit multiplication_x000a_* Improving understanding and problem-solving with fractions_x000a_* Building confidence when adding decimals and working with place value_x000a_* Developing strong test-taking strategies for STAAR-style questions_x000a__x000a_Our overall goal remains to ensure Fatou feels confident and well-prepared for the STAAR math exam._x000a__x000a_For the remainder of the semester, our plan includes continued practice with STAAR-style questions, targeted skill review, and step-by-step problem-solving strategies. We will also focus on building test-taking habits such as slowing down, checking work, and carefully reading each question._x000a__x000a_Based on Fatouâ€™s progress, I recommend we continue with one 60-minute session per week through June 2026 to maintain consistent preparation and support leading up to the exam._x000a__x000a_Please let me know if there are any schedule updates or additional goals you would like us to focus on. I look forward to continuing to support Fatouâ€™s success._x000a__x000a_Best regards,_x000a__x000a_Madia B._x000a_madia.banda@revolutionprep.com_x000a_+17043527601"/>
    <n v="4"/>
  </r>
  <r>
    <n v="11027805"/>
    <d v="2026-04-18T00:00:00"/>
    <x v="151"/>
    <s v="Team St. Marie"/>
    <n v="98341"/>
    <s v="Nahvi Reid"/>
    <s v="Greetings All,_x000a__x000a_I know this time of year is busy, and I appreciate you taking the time to review this email. As we continue the semester, I wanted to share an update on Nahviâ€™s progress and outline our plan moving forward._x000a__x000a_Over the past several sessions, Nahvi has been focusing on building multiplication fact fluency. I have seen encouraging progress in her ability to recall multiplication facts more quickly and with improved accuracy. She is becoming more confident when working through problems and is beginning to rely less on counting strategies._x000a__x000a_Nahvi is also developing stronger number sense, which is helping her recognize patterns within multiplication (such as doubles and skip counting). With continued practice, her speed and confidence are steadily improving._x000a__x000a_Our current short-term goals for Nahvi include:_x000a__x000a_* Strengthening multiplication fact recall and accuracy_x000a_* Increasing speed and fluency with multiplication facts_x000a_* Building confidence when solving multiplication problems_x000a_* Reinforcing number patterns and relationships_x000a__x000a_Our overall goal remains to develop strong multiplication fluency so Nahvi can apply these skills confidently in more advanced math concepts._x000a__x000a_For the remainder of the semester, our plan includes continued multiplication drills, games, and practice activities to reinforce fact fluency and improve speed and accuracy._x000a__x000a_Based on Nahviâ€™s progress, I recommend we continue with one 60-minute session per week through June 2026. This consistency will help reinforce foundational skills while supporting continued growth in confidence and efficiency._x000a__x000a_Please let me know if there are any schedule updates or additional goals you would like us to focus on. I look forward to continuing to support Nahviâ€™s progress._x000a__x000a_Best regards,_x000a__x000a_Madia B._x000a_madia.banda@revolutionprep.com_x000a_+17043527601"/>
    <n v="4"/>
  </r>
  <r>
    <n v="11027811"/>
    <d v="2026-04-18T00:00:00"/>
    <x v="151"/>
    <s v="Team St. Marie"/>
    <n v="97443"/>
    <s v="Chloe Vignoles"/>
    <s v="Greetings All,_x000a__x000a_I know this time of year is busy, and I appreciate you taking the time to review this email. As we continue the semester, I wanted to share an update on Chloeâ€™s progress and outline our plan moving forward._x000a__x000a_Over the past several sessions, Chloe has been working on the unit circle and foundational trigonometry concepts. I have seen encouraging progress in her ability to understand and memorize key unit circle values, including sine and cosine coordinates. She is becoming more confident in recognizing angle measures in both degrees and radians and connecting them to points on the unit circle._x000a__x000a_Chloe has also been strengthening her understanding of trigonometric relationships and how they apply to problem-solving. She is improving in identifying patterns within the unit circle and using these patterns to evaluate trigonometric expressions more efficiently._x000a__x000a_Our current short-term goals for Chloe include:_x000a__x000a_* Strengthening memorization and understanding of unit circle values_x000a_* Improving accuracy when evaluating sine, cosine, and tangent functions_x000a_* Building confidence in converting between degrees and radians_x000a_* Applying trigonometric concepts to solve problems_x000a__x000a_Our overall goal remains to build a strong foundation in trigonometry so Chloe can confidently apply these concepts in more advanced math topics._x000a__x000a_For the remainder of the semester, our plan includes continued unit circle practice, trigonometric problem-solving, and reinforcing key relationships and patterns. We will also incorporate mixed review to strengthen retention and accuracy._x000a__x000a_Based on Chloeâ€™s progress, I recommend we continue with one 60-minute session per week through June 2026. This consistency will help reinforce key concepts while supporting continued growth in confidence and performance._x000a__x000a_Please let me know if there are any schedule updates or additional goals you would like us to focus on. I look forward to continuing to support Chloeâ€™s progress._x000a__x000a_Best regards,_x000a__x000a_Madia B._x000a_madia.banda@revolutionprep.com_x000a_+17043527601"/>
    <n v="4"/>
  </r>
  <r>
    <n v="11027816"/>
    <d v="2026-04-18T00:00:00"/>
    <x v="134"/>
    <s v="Team Haase-Alvey"/>
    <n v="85101"/>
    <s v="Nirmay Gupta"/>
    <s v="Dear Tanmay,_x000a__x000a_I hope youâ€™re having a wonderful week! Itâ€™s been great working with you and Nirmay over the past couple months. I wanted to reach out and give you an update on the progress weâ€™ve made, and my thoughts on the plan moving forward._x000a__x000a_Nirmay has made excellent progress in his ability to solve problems strategically, looking for simple ways to answer a given question. Heâ€™s very comfortable with a variety of integration techniques and derivative rules. Heâ€™s been making especially good progress in his understanding of polar curves, which weâ€™ll continue to work on going forward. Our most recent session focused on series and Taylor polynomials, which can get quite complicated! However, Nirmay approached these problems with curiosity and perseverance, which is great to see!_x000a__x000a_Going forward, I recommend sticking with an hour or two per week until his AP Calc exam, to ensure we have time to adequately review all the material and strengthen key concepts._x000a__x000a_If this sounds good, you can redeem more credits through your Bright Horizons portal, and we can get those scheduled out._x000a__x000a_Please let me know if you have any questions or if there are any adjustments you would like to make to our plan. Iâ€™m happy to schedule a time to talk by phone if that would be helpful. I am excited to continue supporting Nirmay in reaching his goals!_x000a__x000a_Best, _x000a_Carina S._x000a_carina.shanahan@revolutionprep.com_x000a_+15702932582"/>
    <n v="5"/>
  </r>
  <r>
    <n v="11027847"/>
    <d v="2026-04-18T00:00:00"/>
    <x v="125"/>
    <s v="Team Plamondon"/>
    <n v="95079"/>
    <s v="Sophie Reuling"/>
    <s v="Hi Sophie and Nicole,_x000a__x000a_It was a pleasure to meet Sophie and work with her on her AP Lang preparation! With the May 13 exam approaching, we focused on a new strategy to boost her multiple-choice speed and accuracy._x000a__x000a_In session, Sophie learned a â€œTwo-Track Mindâ€ annotation method using Kami. By thoroughly annotating passages before tackling questionsâ€”focusing on paragraph intros/conclusions, highlighting key phrases, and summarizing each paragraphâ€”she builds a mental map of the text. This approach eliminates the need to re-read, saving time and improving accuracy._x000a__x000a_This method forces active analysis during the first read, making the textâ€™s structure and arguments immediately accessible. Sophie now has a quick-reference guide to locate information instantly, which is crucial for rapid, accurate question-answering._x000a__x000a_The next steps in MCQ strategy for AP Lang would be the iCARE process- the process for answering the questions with the annotations you have efficiently and correctly. We ran out of time before we could get to that part, however. That said, I recommend with the test coming up that Sophie drop in and study with me for an hour once a week leading up to the test on the 13th so I can teach her the iCARE strategy and we can work on practicing it and two-track mind further. There are also strategies I can share for the FRQs on the test that further tutoring would give us time to master. _x000a__x000a_If youâ€™d like to discuss Sophieâ€™s progress or the strategy further, Iâ€™m happy to schedule a Zoom call or phone conversation at your convenience._x000a_Thank you for the opportunity to support Sophie. Iâ€™m confident this approach will make a real difference on exam day!_x000a__x000a_Best regards,_x000a_Kristen Luigart, M.Ed., M.A._x000a__x000a_kristen.luigart@revolutionprep.com_x000a_+13018205071_x000a__x000a_Kristen L._x000a_kristen.luigart@revolutionprep.com_x000a_+13018205071"/>
    <n v="4"/>
  </r>
  <r>
    <n v="11027857"/>
    <d v="2026-04-18T00:00:00"/>
    <x v="151"/>
    <s v="Team St. Marie"/>
    <n v="98274"/>
    <s v="Valerie Garcia"/>
    <s v="Greetings all,_x000a__x000a_I know this time of year is busy, and I appreciate you taking the time to review this email. As we continue the semester and prepare for the STAAR exams, I wanted to share an update on Valerieâ€™s progress and outline our plan moving forward._x000a__x000a_Over the past several sessions, Valerie has been working through both reading and math STAAR practice exams. I have seen encouraging progress in her ability to approach test-style questions with greater confidence and accuracy. In reading, she is improving in identifying key details, determining main idea, and using text evidence to support her answers. She is also becoming more comfortable with inference-based questions and understanding vocabulary in context._x000a__x000a_In math, Valerie is strengthening her problem-solving skills, particularly when working through multi-step problems. She is improving in organizing her work, selecting appropriate operations, and checking her answers. I have also noticed growth in her ability to slow down and read questions carefully, which is helping reduce errors._x000a__x000a_Our current short-term goals for Valerie include:_x000a__x000a_* Strengthening reading comprehension and text evidence strategies_x000a_* Improving accuracy with inference and vocabulary-in-context questions_x000a_* Building confidence with multi-step math problem-solving_x000a_* Developing strong test-taking habits, including pacing and checking work_x000a__x000a_Our overall goal remains to ensure Valerie feels confident and fully prepared for both the reading and math STAAR exams._x000a__x000a_For the remainder of the semester, our plan includes continued practice with STAAR-style questions in both subjects, targeted skill review, and reinforcement of test-taking strategies to improve accuracy and efficiency._x000a__x000a_Based on Valerieâ€™s progress, I recommend we continue with two 60-minute session per week through June 2026 to maintain consistent preparation and support leading up to the exams._x000a__x000a_Please let me know if there are any schedule updates or additional goals you would like us to focus on. I look forward to continuing to support Valerieâ€™s success._x000a__x000a_Best regards,_x000a__x000a_Madia B._x000a_madia.banda@revolutionprep.com_x000a_+17043527601"/>
    <n v="4"/>
  </r>
  <r>
    <n v="11027865"/>
    <d v="2026-04-18T00:00:00"/>
    <x v="151"/>
    <s v="Team St. Marie"/>
    <n v="96362"/>
    <s v="Victoria Torres"/>
    <s v="Greetings all,_x000a__x000a_I know this time of year is busy, and I appreciate you taking the time to review this email. As we approach the end of the semester, I wanted to share an update on Victoriaâ€™s progress and outline our plan leading into her math final exam._x000a__x000a_Over the past several sessions, Victoria has been focusing on fractions and overall review for her upcoming final. I have seen encouraging progress in her ability to work with fractions, including improving accuracy with operations and demonstrating a better understanding of how fractions apply in different problem types._x000a__x000a_Victoria is also becoming more confident in reviewing previously covered material and identifying areas where she needs additional practice. She is showing growth in organizing her work and approaching multi-step problems more thoughtfully, which is helping improve her overall accuracy._x000a__x000a_Our current short-term goals for Victoria include:_x000a__x000a_* Strengthening understanding and accuracy with fraction operations_x000a_* Reviewing key concepts likely to appear on the final exam_x000a_* Improving confidence with multi-step problem-solving_x000a_* Developing effective test-taking strategies, including checking work and managing time_x000a__x000a_Our overall goal remains to ensure Victoria feels confident and well-prepared for her math final exam._x000a__x000a_For the remainder of the semester, our plan includes targeted review of key topics, continued practice with fraction-based problems, and working through final exam-style questions. We will also focus on test-taking strategies such as pacing, careful reading, and verifying answers._x000a__x000a_Based on Victoriaâ€™s progress, I recommend we continue with two 60-minute session per week through the date of her final exam. This consistency will help reinforce key concepts and provide the structured review needed for success._x000a__x000a_Please let me know if there are any schedule updates or additional topics you would like us to prioritize before the exam. I look forward to continuing to support Victoriaâ€™s success._x000a__x000a_Best regards,_x000a__x000a_Madia B._x000a_madia.banda@revolutionprep.com_x000a_+17043527601"/>
    <n v="4"/>
  </r>
  <r>
    <n v="11027872"/>
    <d v="2026-04-18T00:00:00"/>
    <x v="151"/>
    <s v="Team St. Marie"/>
    <n v="97009"/>
    <s v="Justin Anderson"/>
    <s v="Greetings all,_x000a__x000a_I know this time of year is busy, and I appreciate you taking the time to review this email. As we continue the semester and prepare for the Georgia Milestones assessment, I wanted to share an update on Justinâ€™s progress and outline our plan moving forward._x000a__x000a_Over the past several sessions, Justin has been working on 5th grade math concepts aligned with the Georgia Milestones exam. I have seen encouraging progress in his ability to approach multi-step problems with greater confidence and accuracy. He is improving in identifying key information, selecting appropriate operations, and organizing his work more clearly._x000a__x000a_Justin is also strengthening his understanding of key areas such as fractions, decimals, and word problems. He is becoming more consistent in applying strategies to solve problems and is beginning to check his work more carefully, which is helping reduce errors._x000a__x000a_Our current short-term goals for Justin include:_x000a__x000a_* Strengthening understanding of key 5th grade math concepts (fractions, decimals, and multi-step problems)_x000a_* Improving accuracy and efficiency when solving test-style questions_x000a_* Building confidence with problem-solving strategies_x000a_* Developing strong test-taking habits, including pacing and checking work_x000a__x000a_Our overall goal remains to ensure Justin feels confident and well-prepared for the Georgia Milestones math assessment._x000a__x000a_For the remainder of the semester, our plan includes continued practice with Georgia Milestones-style questions, targeted review of key concepts, and reinforcement of test-taking strategies to improve both accuracy and efficiency._x000a__x000a_Based on Justinâ€™s progress, I recommend we continue with one 60-minute session per week through the testing period. This consistency will help reinforce key skills and support steady progress leading into the exam._x000a__x000a_Please let me know if there are any schedule updates or additional goals you would like us to focus on. I look forward to continuing to support Justinâ€™s success._x000a__x000a_Best regards,_x000a__x000a_Madia B._x000a_madia.banda@revolutionprep.com_x000a_+17043527601"/>
    <n v="4"/>
  </r>
  <r>
    <n v="11027875"/>
    <d v="2026-04-18T00:00:00"/>
    <x v="151"/>
    <s v="Team St. Marie"/>
    <n v="78373"/>
    <s v="Lilli Gray"/>
    <s v="Greetings all,_x000a__x000a_I know this time of year is busy, and I appreciate you taking the time to review this email. As we continue the semester, I wanted to share an update on Lilliâ€™s progress and outline our plan moving forward._x000a__x000a_Over the past several sessions, Lilli has been working on calculating the area and volume of geometric figures. I have seen encouraging progress in her ability to apply the correct formulas for both two-dimensional and three-dimensional shapes. She is becoming more confident in identifying when to find area versus volume and is improving in substituting values accurately._x000a__x000a_Lilli is also developing stronger problem-solving skills, particularly with multi-step problems that involve multiple measurements. She is beginning to organize her work more clearly and is showing improvement in checking her answers for accuracy._x000a__x000a_Our current short-term goals for Lilli include:_x000a__x000a_* Strengthening understanding of area formulas for a variety of 2D shapes_x000a_* Improving accuracy when calculating volume of 3D figures_x000a_* Building confidence in distinguishing between area and volume problems_x000a_* Developing stronger organization and problem-solving strategies_x000a__x000a_Our overall goal remains to build a strong foundation in geometry so Lilli can confidently solve real-world and multi-step problems involving area and volume._x000a__x000a_For the remainder of the semester, our plan includes continued practice with area and volume problems, applying formulas in different contexts, and reinforcing strategies for solving multi-step questions._x000a__x000a_Based on Lilliâ€™s progress, I recommend we continue with two 60-minute session per week through June 2026. This consistency will help reinforce key concepts while supporting continued growth in accuracy and confidence._x000a__x000a_Please let me know if there are any schedule updates or additional goals you would like us to focus on. I look forward to continuing to support Lilliâ€™s progress._x000a__x000a_Best regards,_x000a__x000a_Madia B._x000a_madia.banda@revolutionprep.com_x000a_+17043527601"/>
    <n v="4"/>
  </r>
  <r>
    <n v="11027885"/>
    <d v="2026-04-18T00:00:00"/>
    <x v="32"/>
    <s v="Team De Groot"/>
    <n v="99176"/>
    <s v="Srihan Gutta"/>
    <s v="Dear Jayasree,_x000a__x000a_I wanted to share an update on Srihan's PSAT prep and outline my recommendation moving forward, including summer._x000a__x000a_Srihan recently completed his first PSAT practice test, which gave us a very useful baseline. He scored a 580 in Reading and Writing and a 670 in Math. That math score is a strong starting point, especially given that we originally began our work together in geometry and trigonometry. He has developed solid mathematical instincts, and I want to make sure we continue to maintain that strength._x000a__x000a_At the same time, the practice test gave us very clear direction for what needs the most attention next. In Reading and Writing, Sentence Boundaries was his weakest area, with a score of 5/10. Since that is also the main Reading and Writing skill we have already begun working on together, the test confirmed that this is exactly where our time should be concentrated. Going forward, I will make Reading and Writing our primary focus, with special attention to sentence boundaries and related grammar and editing skills._x000a__x000a_A key next step is for Srihan to complete an error log for this practice test. He should go through each missed question and determine why he originally chose his answer, why that answer was incorrect, and why the correct answer is correct. That process is one of the fastest ways to turn a practice test into real score growth, because it helps us identify patterns in his reasoning rather than just noting which questions were missed._x000a__x000a_I recommend that we continue meeting 1â€“2 times per week between now and the PSAT. Over the summer, I recommend 1â€“2 hours per week so we can keep building Reading and Writing skill while also continuing to tend to Math, especially geometry and linear functions. Once an official PSAT date is planned, I will map out additional practice tests and schedule them strategically so we can measure progress and adjust our focus as needed. If appropriate, we will also work on preparing for 8th-grade math._x000a__x000a_If you'd like to continue working together on these goals, you can redeem more credits through your Bright Horizons portal. After you redeem your credits, you will receive an email from Revolution Prep to add the hours to the account._x000a__x000a_Please let me know if you have any questions. I'd also be happy to schedule a phone or Zoom call if that would be helpful._x000a__x000a_Best regards,_x000a__x000a_Zach M._x000a_zach.mcfatridge@revolutionprep.com_x000a_+17572987511"/>
    <n v="5"/>
  </r>
  <r>
    <n v="11027973"/>
    <d v="2026-04-18T00:00:00"/>
    <x v="77"/>
    <s v="Team Haase-Alvey"/>
    <n v="93837"/>
    <s v="Marcus Zhang"/>
    <s v="Dear Zhe,_x000a__x000a_I hope you are having a great spring. Itâ€™s been great working with you and Marcus over the past couple of weeks. I wanted to reach out with a quick overview of the program so far and where itâ€™s headed._x000a__x000a_I have just begun working with Marcus and have noticed some incredible things. Marcus is very motivated to complete his work and use our time to do so. As you may know, his conversational English is fairly strong and he understands most of the content-based academic vocabulary we come across. He does not hesitate to ask, however, if he is not familiar with a word. His math understanding is strong as well. He has shown consistent progress in developing fluency in academic English, as evident in his conversations and work during our sessions. _x000a__x000a_Based on Marcus's goals, I recommend we continue with our two 60-minute classes per week through the school year. We will continue to review the academic English connected to the most current concepts from class to stay ahead of the fast pace of the courses and prepare for finals._x000a__x000a_Please let me know if you have any questions or if there are any adjustments you would like to make to our plan. Iâ€™m happy to schedule a time to talk by phone if that would be helpful. I look forward to supporting Marcus in his continued academic journey._x000a__x000a_Best regards,_x000a_Cheyanne J._x000a_cheyanne.jones@revolutionprep.com_x000a_+17193935674"/>
    <n v="4"/>
  </r>
  <r>
    <n v="11028017"/>
    <d v="2026-04-18T00:00:00"/>
    <x v="42"/>
    <s v="Team St. Marie"/>
    <n v="100182"/>
    <s v="Isaac Congleton"/>
    <s v="Hello,_x000a__x000a_I hope you are enjoying an amazing weekend. It's been lovely having Isaac back to work this week. Thank you for sharing his detailed score report and information. He did well in the rule-based topics like Expression of Ideas and Standard English Conventions, successfully unlocking the toughest question types. It may have been a missing question in the first module that caused the score on the last exam to drop. Students must get as many questions as possible correct in module 1 in both sections. _x000a__x000a_For the next few weeks, our focus will be on math. Fulton did well in Algebra and Advanced math, which make up a majority of the question types. The challenges in problem-solving/data analysis stem from the very nature of word problems being multi-step. There were a few where he started with &quot;I don't know&quot; and, after a few seconds of silence, was able to craft a plan. Many of these question types are multi-step, so students shouldn't expect to answer them without doing a bit of planning and work._x000a__x000a_In our next meeting, we will navigate a solid testing plan for a full-length exam. Please let me know if you have any questions! Thanks! Ash_x000a__x000a_Ashley S._x000a_ashley.scorsone@revolutionprep.com_x000a_+19543031288"/>
    <n v="3"/>
  </r>
  <r>
    <n v="11028036"/>
    <d v="2026-04-18T00:00:00"/>
    <x v="77"/>
    <s v="Team Haase-Alvey"/>
    <n v="102737"/>
    <s v="Lexi Hicks"/>
    <s v="Dear Hicks family,_x000a__x000a_I hope you are having a great spring. Itâ€™s been great working with you and Lexi over the past couple of weeks. I wanted to reach out with a quick overview of the program so far and where itâ€™s headed._x000a__x000a_I have seen significant improvements in Lexi's application of punctuation rules; use of testing strategies, such as the Two-Pass Approach, TRAP, Eliminate 3, iCARE, and MAPS; confidence with math; and categorization of transition words. She has shown consistent progress in preparing for the SAT, as evident in her error analysis of her practice tests and confidence._x000a__x000a_Based on Lexi's goals, I recommend we continue with our two 60-minute classes per week until the May SAT. I also recommend we add an additional date in June or July since Lexi hasn't reached her goal score yet on the practice tests she's taken. Increasing from a 1000 to a 1300 is possible for Lexi, but it will require her to maintain a high level of accuracy. Thus, during these sessions, we will continue to practice applying testing strategies, such as iCARE, TRAP, Two-Pass Approach, MAPS, and Eliminate 3, as well as other testing strategies for Lexi to check her work, such as identifying common characteristics of wrong answers, annotation strategies, using Desmos, and finding evidence from the passage to support her answer. In addition to strategies, we will continue to practice applying punctuation rules and review concepts, such as rhetorical synthesis, proportional reasoning, trigonometry, properties of circles, and statistical measures._x000a__x000a_If you'd like to continue working together on achieving these goals, you can easily use this link to add the hours to your account today: https://my.revolutionprep.com/s/LrwHoiLZWJ._x000a__x000a_Please let me know if you have any questions or if there are any adjustments you would like to make to our plan. Iâ€™m happy to schedule a time to talk by phone if that would be helpful. I look forward to supporting Lexi in her continued academic journey._x000a__x000a_Best regards,_x000a_Cheyanne J._x000a_cheyanne.jones@revolutionprep.com_x000a_+17193935674"/>
    <n v="5"/>
  </r>
  <r>
    <n v="11028081"/>
    <d v="2026-04-18T00:00:00"/>
    <x v="89"/>
    <s v="Team De Groot"/>
    <n v="98656"/>
    <s v="Gaille Saelim"/>
    <s v="Good evening, Gaille and co.! I wanted to update you on Gaille's progress._x000a__x000a_Gaille and I have been hard at work looking at level 3 questions in English and Math; we have reviewed Text Structure and Purpose, Rhetorical Synthesis, Grammar, Punctuation, Transitions, and Command of Evidence. Gaille has shown clear progress on all of these question types! She has learned to read the English prompts very carefully and filter out her own biases that the questions try to trick students with. _x000a__x000a_Of everything that we've done, the only clear areas that still need work are Text Structure and Purpose with poems and some Advanced math questions related to quadratics. We will aim to develop those skills more thoroughly in our upcoming sessions._x000a__x000a_Please let me know if you have any questions about or progress or plan. I am reliably available by text or email, and also by phone or Zoom if needed._x000a__x000a_Have a good weekend!_x000a__x000a_Eddie C._x000a_eddie.cayia@revolutionprep.com_x000a_+18037278636"/>
    <n v="4"/>
  </r>
  <r>
    <n v="11028085"/>
    <d v="2026-04-18T00:00:00"/>
    <x v="77"/>
    <s v="Team Haase-Alvey"/>
    <n v="100925"/>
    <s v="Harris Baldino"/>
    <s v="Dear Sandra,_x000a__x000a_I hope you are having a great spring. Itâ€™s been great working with you and Harris over the past couple of months. I wanted to reach out with a quick overview of the program so far and where itâ€™s headed._x000a__x000a_I have seen significant improvements in Harris's metacognition, recognition and application of his effective study strategies, and ability to verbalize his needs. He has shown consistent progress in developing and refining his executive function skills, as evident in our conversations and his actions and decisions._x000a__x000a_Based on Harris's goals, I recommend we continue with our one 60-minute class per week through the school year. We will continue to discuss strategies for sustained attention, emotional regulation, working memory, planning, and organization._x000a__x000a_The first of May is sneaking up on us, and summer break will be here before we know it. Summer is a great time to focus on test prep without the distractions of school work; begin work on college applications; review foundational concepts needed for a strong start to fall classes; and work ahead on AP course material._x000a__x000a_As Harris prepares for junior year, I recommend we add two sessions per week over the course of the summer. We will spend half of those hours (one session a week) preparing for the ACT or SAT, specifically refreshing any content Harris may need to review, such as punctuation rules, grammar rules, proportional reasoning, statistical measures, reading comprehension, and data analysis, as well as testing strategies, such as TRAP, iCARE, MAPS, and Eliminate 3. We will spend the remaining time practicing executive function skills while reading via a summer book study. Harris and I will decide on and read a book over the course of the summer. We will discuss reading comprehension and annotation strategies in addition to performing a literary analysis. We will wrap up the book study with a written literary analysis and a reflection on the executive function skills we used and developed along the way._x000a__x000a_My summer schedule is filling up, so I wanted to reach out to my current families regarding summer sessions before adding too many new students to my schedule. I will be working Sundays through Thursdays. If you would like to be on my summer schedule, please let me know what days and times are best, and I will try to accommodate your schedule. If you would like to discuss any of this by phone, Iâ€™m happy to schedule a call next week._x000a__x000a_If you'd like to continue working together on achieving these goals, you can easily use this link to add the hours to your account today: https://my.revolutionprep.com/s/QrTjhKwcW5._x000a__x000a_Please let me know if you have any questions or if there are any adjustments you would like to make to our plan. Iâ€™m happy to schedule a time to talk by phone if that would be helpful. I look forward to supporting Harris in his continued academic journey._x000a__x000a_Best regards,_x000a_Cheyanne J._x000a_cheyanne.jones@revolutionprep.com_x000a_+17193935674"/>
    <n v="5"/>
  </r>
  <r>
    <n v="11028086"/>
    <d v="2026-04-18T00:00:00"/>
    <x v="32"/>
    <s v="Team De Groot"/>
    <n v="96790"/>
    <s v="Marcus Ho"/>
    <s v="Dear Lorna,_x000a__x000a_I hope you are having a great week. It has been great working with Marcus over the past several months, and I wanted to send an update on his progress in Geometry and my recommendation for the remainder of the school year and the summer._x000a__x000a_Marcus is a quiet, steady, and thoughtful student, and those qualities serve him very well in math. He approaches Geometry carefully, reasons through problems in a stable way, and has continued to build stronger confidence with the course material. He is overall a strong student, and I have been pleased with the consistency he brings to sessions and the way he works through challenging material without getting rattled._x000a__x000a_Our short-term goal is to help Marcus finish the school year strongly in Geometry and keep his understanding sharp through the end of the course. The larger goal is to position him to enter 10th-grade math, whether that is Algebra 2 or another course, with strong foundations and confidence from the start._x000a__x000a_Based on Marcus's progress, I recommend that we lock in one 60-minute session per week through the end of the school year. That time will allow us to reinforce key Geometry concepts, review any areas that still need tightening, and make sure he closes out the year on solid footing._x000a__x000a_I also recommend that we continue with one 60-minute session per week over the summer. Summer is the right time to get ahead rather than wait for the fall to expose gaps. We can use those sessions to review the algebraic skills and mathematical habits that will support success in Algebra 2 or his next 10th-grade math course, so he begins the year prepared rather than playing catch-up. Since summer schedules fill quickly, I recommend redeeming credits and reserving a recurring weekly time as soon as possible._x000a__x000a_Since Marcus is currently out of credits, if you would like to continue working together on these goals, you can redeem more credits through your Bright Horizons portal. After you redeem the credits, Revolution Prep will send an email to add the hours to the account._x000a__x000a_Please let me know if you would like to discuss this recommendation by phone or Zoom. I would be happy to talk through the plan and help determine the best summer schedule for Marcus._x000a__x000a_Best regards,_x000a__x000a_Zach M._x000a_zach.mcfatridge@revolutionprep.com_x000a_+17572987511"/>
    <n v="5"/>
  </r>
  <r>
    <n v="11028099"/>
    <d v="2026-04-18T00:00:00"/>
    <x v="32"/>
    <s v="Team De Groot"/>
    <n v="96886"/>
    <s v="Corvin Bridge"/>
    <s v="Dear Kristen,_x000a__x000a_I hope you are having a great week. It has been a pleasure working with Corvin over the past several months, and I wanted to send along an update on his progress and my recommendation for the rest of the school year and the summer._x000a__x000a_Corvin is genuinely a very strong student and has been enjoyable to work with throughout our sessions. He engages well, thinks carefully, and is typically able to build on new Algebra 2 material quickly once we begin working through it together. I have seen steady progress in his confidence and consistency with Algebra 2, and our sessions have increasingly been about strengthening his command of the material rather than simply getting through assignments. That is a good sign, especially in a course that often becomes more demanding as the year goes on._x000a__x000a_For the remainder of the school year, I recommend that we continue meeting once per week for 60 minutes so we can keep reinforcing current Algebra 2 concepts, maintain momentum, and make sure he finishes the year strongly. Since we have not sent a progress update in over two months, I also wanted to use this as an opportunity to look ahead. _x000a__x000a_Looking ahead to the summer, I recommend that Corvin continue meeting once per week for 60 minutes over the summer so we can begin preparing him for Pre-Calculus in 10th grade. Summer is an excellent time to get ahead without the distractions of the regular school year and strengthen foundations and help students start fall classes with confidence. We can use those summer sessions to preview key skills and ideas that will support a smoother transition into Pre-Calculus, which should make the start of next year feel much more manageable._x000a__x000a_If you would like to continue working together on these goals, you can redeem more credits through your Bright Horizons portal. After you redeem the credits, Revolution Prep will email you to add the hours to the account. If it would be helpful, I would also be happy to schedule a quick phone or Zoom call to talk through the summer plan in more detail._x000a__x000a_Best regards,_x000a__x000a_Zach M._x000a_zach.mcfatridge@revolutionprep.com_x000a_+17572987511"/>
    <n v="5"/>
  </r>
  <r>
    <n v="11028102"/>
    <d v="2026-04-18T00:00:00"/>
    <x v="89"/>
    <s v="Team De Groot"/>
    <n v="97189"/>
    <s v="Peter He"/>
    <s v="Good evening, Boshuo and co.! I wanted to update you on Boshuo's progress._x000a__x000a_Boshuo and I have essentially finished with the English modules. The last moduled we reviewed were Command of Quantitative Evidence, Rhetorical Synthesis, and Inferences. Boshuo had no difficulty at all with these questions, so these days we are covering English questions at the highest difficulty. Since it was a question type that has given him a lot of difficulty in the past, we started with Text Structure and Purpose. Boshuo is steadily making gradual progress with these. He is taking detailed notes and often generating an exact summary of the prompt, but he can struggle with then choosing the correct answer that matches his understanding. We will practice these a bit more and then make time for other challenging English questions, probably looking at grammar and punctuation next._x000a__x000a_Our current pace of 1 hourly session per week seems to be adequate. As the test date draws closer, we may want to increase this to two hours per week, depending on how much progress we make between now and then._x000a__x000a_Please let me know if you have any questions about our progress or plan. I am reliably available by text or email, but also by phone or a quick conversation on Zoom, of course!_x000a__x000a_Have a good weekend!_x000a__x000a_Eddie C._x000a_eddie.cayia@revolutionprep.com_x000a_+18037278636"/>
    <n v="4"/>
  </r>
  <r>
    <n v="11028123"/>
    <d v="2026-04-18T00:00:00"/>
    <x v="32"/>
    <s v="Team De Groot"/>
    <n v="94002"/>
    <s v="Ridhi Poreddy"/>
    <s v="Dear Samatha,_x000a__x000a_I hope you are having a great week. It has been wonderful working with Ridhi over the past couple of months, and I wanted to share an update on her progress and where I recommend we focus next._x000a__x000a_Ridhi is a genuinely bright student, and I have seen strong growth in her mathematical and logical reasoning during our work together. She picks up ideas quickly, responds well to challenge, and does especially well when she is asked to think flexibly rather than just repeat a familiar process. One thing I've been learning more clearly over time is how to adapt to her learning style so that sessions stay engaging and appropriately rigorous for her level. Because material can sometimes feel too easy for her, I have been working to calibrate more carefully toward tasks that require deeper thinking, stronger problem-solving, and more sustained attention._x000a__x000a_Our short-term goal for the rest of the school year is to continue building her confidence and consistency with higher-level elementary and ISEE-style math skills while keeping her productively challenged. Looking ahead, I recommend that we continue meeting once per week for 60 minutes through the end of the school year. This will allow us to keep strengthening her quantitative reasoning and maintain momentum without losing consistency._x000a__x000a_For the summer, I recommend that we continue with one 60-minute session per week. Summer is an excellent time to ease the transition into the next academic year while also keeping Ridhi intellectually engaged. In her case, I would use that time to continue developing OLSAT-style reasoning and enriched math problem-solving so that she stays stimulated and keeps building the kind of flexible thinking that serves her well on advanced academic work._x000a__x000a_If you'd like to continue working together on these goals, you can redeem more credits through your Bright Horizons portal. After you redeem your credits, you will receive an email from Revolution Prep to add the hours to your account._x000a__x000a_Please let me know if you have any questions. I'd be happy to schedule a phone or Zoom call if it would be helpful to talk through Ridhi's progress and summer plan in more detail._x000a__x000a_Best,_x000a_Zach M._x000a_zach.mcfatridge@revolutionprep.com_x000a_+17572987511"/>
    <n v="5"/>
  </r>
  <r>
    <n v="11028137"/>
    <d v="2026-04-18T00:00:00"/>
    <x v="32"/>
    <s v="Team De Groot"/>
    <n v="98317"/>
    <s v="Dixon Mcneill"/>
    <s v="Dear Jeff,_x000a__x000a_I wanted to share an update on Dixon's SAT progress and outline the plan I recommend as we head into the May and June test dates and beyond._x000a__x000a_Dixon has been doing strong work in our sessions. We have split our time about evenly between Reading/Writing and Math, which has allowed us to make meaningful progress across the test rather than over-focusing on just one section. On the Reading/Writing side, we have spent a good amount of time on sentence boundaries using TRAP and text structure and purpose using iCARE. On the Math side, we have worked especially on quadratics and systems of equations. Dixon has been engaged, thoughtful, and willing to apply the strategies we discuss, which is exactly what I want to see at this stage of the program._x000a__x000a_His first practice test score was a 1260 (650 Reading/Writing, 610 Math), and his second practice test came in at a 1390 (650 Reading/Writing, 740 Math). Since that second test was accidentally the same form, I am treating that composite score cautiously, but the improvement in Math is still encouraging and suggests that the work we have been doing there is moving in the right direction. Dixon's long-term goal remains a 1400, and while we are not there yet, he is clearly making progress toward that goal by completing short but strong homework assignments._x000a__x000a_Because Dixon is planning to take the SAT in May and again in June, the May administration will be especially useful. It will give us cleaner data on which question types and sections still need the most attention before the June test. Before the May SAT, Dixon should take one more full practice test this week under realistic testing conditions, and I will also be sending him a few short, targeted homework assignments to keep key skills fresh. Since we only meet once more before the May test, it is important that he completes both of those pieces._x000a__x000a_My recommendation is that we continue with our current session before the May SAT, then increase to two 60-minute sessions per week between the May and June SATs. We will use those added sessions to analyze Dixon's May results, tighten up any remaining Reading/Writing weaknesses, and continue strengthening the highest-yield Math topics so we can make the most of the time before the June test. To make that possible, I recommend purchasing a few additional sessions now so we can schedule them immediately rather than losing momentum during that stretch._x000a__x000a_Looking ahead to the summer, I also recommend that we continue with one 60-minute session per week to begin Dixon's college essay and application writing. Summer is an ideal time to start that work before senior-year demands pick up, and beginning early will give Dixon more time to draft, revise, and build stronger application materials without the pressure of doing it all at once in the fall._x000a__x000a_I've included Christina Brownell here as well so we can coordinate the additional June and summer hours. Please let me know if you have any questions or if you would like to schedule a quick phone or Zoom call to talk through the plan in more detail._x000a__x000a_Best regards,_x000a_Zach M._x000a_zach.mcfatridge@revolutionprep.com_x000a_+17572987511"/>
    <n v="5"/>
  </r>
  <r>
    <n v="11028155"/>
    <d v="2026-04-18T00:00:00"/>
    <x v="32"/>
    <s v="Team De Groot"/>
    <n v="100168"/>
    <s v="Isabel Oria"/>
    <s v="Dear Nicole,_x000a__x000a_I wanted to share an update on Isabel's progress and outline my recommendation for the coming weeks and the summer._x000a__x000a_Isabel has been doing solid work in our ACT preparation. Across her first two practice ACTs, we have seen meaningful overall progress, and her results continue to show especially strong potential in Reading and solid performance in Science. At the same time, English and Math remain the clearest opportunities for score growth, which is exactly where we have been concentrating our work. Our sessions have focused primarily on English using TRAP and Math using MAPS, with lighter maintenance work in Reading so that she keeps those strengths active while we target the areas that will move her score most._x000a__x000a_Isabel's goal score is a 32, so there is still important work ahead. Because of that, I am recommending that we increase her homework volume moving forward. She needs more repetitions between sessions so that the strategies and patterns we cover in class become more automatic under timed conditions. Since she plans to take the ACT twice, we will use the results from the first official test to diagnose what still needs to be tightened for the second one and adjust our plan accordingly._x000a__x000a_I recommend that we continue meeting twice per week for 60 minutes each through Isabel's first ACT. One weekly session should remain focused on ACT English, and the other should focus on ACT Math, with targeted homework between sessions and lighter Reading maintenance as needed. After her first official ACT, I recommend that we continue twice per week for 60 minutes each leading into her second ACT, using that first official score report to refine our objectives and concentrate even more precisely on the question types and pacing issues that remain._x000a__x000a_I also recommend that we continue sessions over the summer. Since Isabel will be entering senior year and has not yet reached her goal score, summer is the right time both to continue ACT preparation and to begin college application writing. My recommendation is that we meet once per week for 60 minutes over the summer, with one session focused on ACT English/Math work and the second focused on college essay and application writing. This will allow Isabel to keep building toward her testing goal while also starting her personal statement and other application writing before senior-year demands pile up._x000a__x000a_Please let me know if you would like to schedule a phone or Zoom call to talk through this plan in more detail. I'm excited about Isabel's progress so far, and I'm confident that a more aggressive homework and summer plan will give her the best path toward her goal._x000a__x000a_Best regards,_x000a__x000a_Zach M._x000a_zach.mcfatridge@revolutionprep.com_x000a_+17572987511"/>
    <n v="4"/>
  </r>
  <r>
    <n v="11028190"/>
    <d v="2026-04-18T00:00:00"/>
    <x v="125"/>
    <s v="Team Plamondon"/>
    <n v="102346"/>
    <s v="John Finney"/>
    <s v="Dear John and Rebecca,_x000a__x000a_It was wonderful to see John back from his trip! He's been telling me about prom, and I'd love to see photos when he's willing to shareâ€”I've heard so many lovely things about his girlfriend. John truly is a pleasure to work with. He's earnest, sweet, and brings tremendous effort to every session. I'm also genuinely thrilled to hear that he achieved a 20-point increase on his last Math SAT!_x000a__x000a_That said, I wanted to reach out with a concern as we approach the May 2nd SAT. Last session, as you may recall from my update email, John did not complete his homework due to his travels, and it turns out he was unable to do so in the two weeks between last session and this one as well.  While I completely appreciate these challenges, I want to explain why consistent homework completion is so critical to his SAT preparation._x000a__x000a_The work we do in our sessions focuses heavily on test-taking strategiesâ€”approaches and techniques that help John work through complex SAT problems more efficiently. However, these strategies are most effective when built concurrently on a solid foundation of content knowledge. The homework I assign is specifically designed to reinforce foundational concepts outside of our limited session time, allowing us to dedicate our in-person work to strategy development and to tackling the more sophisticated problem types that appear on the SAT._x000a__x000a_Early in our work together, I assigned John several chapters covering key foundational topics where his diagnostic work showed he needed refreshersâ€”specifically percents, exponents, triangles, systems of equations, and proportions/ratios. Unfortunately, these chapters have remained largely incomplete. This has meant that instead of using our session time today to build on his advanced problem-solving strategies and address his more advanced math concept issues (like constants), we needed to spend significant time reviewing basic concepts._x000a__x000a_For example, in today's session, the work John did submit revealed he needs substantial review of exponent rules. He's making errors when applying exponent rules like writing (5xÂ²)(3xâ´) as 8x^6 instead of 15x^6 and struggling with negative exponents (understanding that xâ»Â³ equals 1/xÂ³). Similarly, while he completed a couple percent problems in the assigned review text book chapter before class, he hadn't gotten through nearly enough of the assignment for me to feel confident he's mastered the concept. Instead, what I could see from his work indicated he had had trouble understanding the chapter of instruction attached to the problems or he simply required dedicated one-on-one in-person instruction on percents (which we focused on during today's session)._x000a__x000a_The issue is that these aren't just standalone topicsâ€”they're foundational building blocks. Exponent rules are essential components of quadratics, exponential functions, and virtually all geometry problems involving area and volume. Percent calculations appear not only as standalone questions but also within ratio, proportion, and word problems throughout the test. On the practice test, the above listed concepts (in which percents and exponents are integral components) were all problem types he consistently missed - which was the impetus behind assigning the refresher of their foundational components for homework. _x000a__x000a_On the up side, within the homework he did get to, John demonstrated strong skills with reducing and manipulating radicals, which is encouraging! And when we work together in session on content review (like with percents and exponential growth today) I see him applying the strategies (MAPS, etc.) we have learned beautifully, and his problem-solving becomes more efficient and effective through their use. This confirms to me that the strategy instruction is working; we just need the content foundation to support it._x000a__x000a_With only one more session before the May 2nd test, I've assigned John a bit of mixed review covering percents, exponential growth, geometry (including trigonometry), and several other concepts. I'm hoping he can complete this work so that during our final session, we can identify any remaining gaps and address them as best we can in the time available._x000a__x000a_Looking ahead, if John's May SAT results aren't where he'd like them to be on the Math front, I strongly recommend we continue working together for either the August 15th or 22nd SAT. Thereby avoiding time competition with school or school extracurriculars and events. _x000a__x000a_For that timeline, I'd suggest we continued to meet either for two hours once per week, or for two-and-a-half hours twice per week until the exam. This expanded schedule would allow us to dedicate substantial time to active content review during our sessions, rather than needing to rely solely on homework completion. With the extra time, we could work through the foundational concepts together, then immediately apply the strategies I've been teaching, creating that crucial connection between content mastery and strategic problem-solving._x000a__x000a_I'm confident in the strategy work we've accomplished, and I see tremendous potential in John. However, I must stress that integrated content review with homework getting completed regularly combined with strategy application, is always the best way to assure significant score improvements._x000a__x000a_I'd love to discuss this further and answer any questions you might have. Please feel free to schedule a Zoom or phone call at your convenienceâ€”I'm happy to elaborate on any of these points or discuss the best path forward for John's continued preparation._x000a__x000a_Warm regards_x000a_Kristen Luigart, M.Ed., M.A._x000a__x000a_kristen.luigart@revolutionprep.com_x000a_+13018205071"/>
    <n v="4"/>
  </r>
  <r>
    <n v="11028226"/>
    <d v="2026-04-18T00:00:00"/>
    <x v="80"/>
    <s v="Team De Groot"/>
    <n v="99355"/>
    <s v="Sai Patel"/>
    <s v="Hi Archna and Sai,_x000a__x000a_Sai and I were able to spend some time reviewing his recent ACT practice test this past week. Sai is showing nice improvement in the Reading section. The same is currently not true of English; however, we were able to pinpoint a few issues that seemed to be cropping up in the English passages that were giving him trouble. Sai is going to shift to doing more timed work inbetween our sessions to practice his pacing techniques. We've put five formerly administered ACT exams in his shared folder on Google Drive so that he has plenty of material to work with. We set a guideline of 9 minutes per passage for the homework pacing drills._x000a__x000a_Overall, Sai is doing well in his sessions and ACT study. My recommendation at this point is to continue with the weekly 1-hour sessions. With more pacing practice assigned as homework, I think that the English score will return to where we had set goals for this point in time. Sai should still be ready for his official ACT exam this summer._x000a__x000a_Please feel free to reach out if you have any questions! See you in session this Sunday!_x000a__x000a_Lisa B._x000a_lisa.bartle@revolutionprep.com_x000a_+19282273668"/>
    <n v="3"/>
  </r>
  <r>
    <n v="11028294"/>
    <d v="2026-04-18T00:00:00"/>
    <x v="125"/>
    <s v="Team Plamondon"/>
    <n v="98305"/>
    <s v="Luke Evanson"/>
    <s v="Dear Robin,_x000a__x000a_I wanted to reach out with an update on Luke's SAT preparation as we approach the May 2nd test date. Luke is one of my favorite students for his sheer intelligence and enthusiasm, but this last session raised concerns._x000a__x000a_First, I completely understand that the end of the school year is incredibly busy, and I know lacrosse has a demanding and unpredictable schedule. But Luke has consistently shown strong dedication to his test prep, which is why I'm writing about where we currently stand._x000a__x000a_Luke's last homework assignment from the session prior to our two week hiatus was to complete College Board's newest practice test (Bluebook Test 11) released in the middle of February, in its entirety. Unfortunately, when we met for session this week I found he had completed only the Math sectionsâ€”and from Revolution Prep Test 12SD rather than the assigned Bluebook test (which I had chosen particularly for itâ€™s recent release, as SAT has been known to modify the test over time). _x000a_He told me in session that heâ€™d intended to complete the Reading/English modules that day before class but had fallen asleep and just woke in time to make our session. _x000a__x000a_While I've had him pivot to complete the Reading section from that test (12SD) for efficiency, this situation is particularly concerning for two reasons. _x000a_One:  Reading has been our primary focus over our recent sessions, and I was hoping to use the test to  gauge whether Lukeâ€™s successfully applying the strategies we've been working on and how they are affecting his score._x000a_And, Two: At this stage, Luke has yet to have completed a full Digital SAT in one sitting. He has constantly done the sections separately with time, usually days, between._x000a__x000a_Timing is one of the biggest challenges students face on the DSAT, and sitting for over two hours straight is a fundamentally different experience than doing sections separately at your own pace. Going into the official test without this practice puts him at a significant disadvantage._x000a__x000a_Regarding the Math sections Luke submitted, he continues to struggle with slowing down and properly using the MAPS strategy we have learnedâ€”specifically the &quot;Mark&quot; portion of closely noting what information the question gives us to work with. This rushing cost him at least 40 points on avoidable mistakes (but probably closer to 80 when the geometry problems are considered). _x000a__x000a_When I returned the two questions that concerned me the most to him, he answered both easily: one answer could be found written in the question text itself - requiring no math only close reading, and the other involved a concept he typically handles well as it is a foundational concept of Algebra: factoring. _x000a__x000a_While discussing two questions as being an issue of concern on a test with a possible 1600 points sounds ludicrous - in the case of the DSAT -  there are only 22 questions per module and 44 in the DSAT Math portion overall (representing a total possible 800 points) - so you can see where even 2 missed problems of this sort add up. _x000a__x000a_Beyond this, I noted from the  analysis of his test I did with him that we need to refresh Lukeâ€™s work on constants (he's gotten rusty) and we needed to reinforce using visual sketches for geometry problems. (Problems which he solves easily when  graphed out, but when attempting to do them quickly in his head does incorrectly.)_x000a__x000a_We currently have no further sessions on the calendar. However, given all of this,  I strongly recommend we schedule at least one, hour-long session per week (if not 2) between now and the test. This would allow us to:_x000a_- Review his complete practice test results once finished_x000a_- Address any new Reading/English issues that emerge from the results_x000a_- Work on Constants and Geometry_x000a_- Drill proper pacing and strategy application further_x000a__x000a_I'm happy to schedule a phone or Zoom call if you'd like to discuss this further. I want to make sure Luke is positioned for success, he is such a great kid and he usually is so on the ball and dedicated. But to be in the best position for the May test requires some focused work in these final weeks._x000a__x000a_Best regards,_x000a_Kristen Luigart, M.Ed., M.A._x000a__x000a_P.S. - As usual, I have included a short video below that I would like you to watch. The video covers some key highlights from our session this week and Lukeâ€™s homework.Â _x000a__x000a_kristen.luigart@revolutionprep.com_x000a_+13018205071"/>
    <n v="5"/>
  </r>
  <r>
    <n v="11028324"/>
    <d v="2026-04-18T00:00:00"/>
    <x v="165"/>
    <s v="Team De Groot"/>
    <n v="101936"/>
    <s v="Kaylee Park"/>
    <s v="Dear Ji Youn,_x000a__x000a_I hope you are having a great Spring! Itâ€™s been great working with you and Kaylee over the past couple of months. I wanted to touch base to share some of the progress weâ€™ve made so far and share my thoughts on the plan moving forward._x000a__x000a_I have seen significant improvements in Kaylee's confidence, ability to think through problems, and apply test-taking strategies as needed. When we first started working together, Kaylee made many mistakes as a result of her feeling unsure. This reflected in her starting score of 960. Through her dedication to our program, she has made significant gains!_x000a__x000a_So far, we have addressed how to represent word problems, choosing the best transition words, interpreting words in context, and making inferences, which were all key areas for improvement according to Kaylee's first practice exam. Not only has Kaylee grown in our sessions and felt better about her testing experience, but she was able to grow in each area we covered. In Words in Context, she grew from 64 to 80% correct, 67 to 83% in Transitions, 33% to 100% in Inferences, and 50% to 67% correct in Linear Equations in Context._x000a__x000a_Our current short-term goal for Kaylee was to move her into module 2A for both sections, which she has been able to do! We still have progress to make on exponential words in context, sentence boundaries, and verbs questions. Based on Kaylee's progress, I recommend we continue with our two 60 minute classes per week until her next official exam._x000a__x000a_Please let me know if you have any questions or if there are any adjustments you would like to make to our plan. Iâ€™m happy to schedule a time to talk by phone if that would be helpful. I look forward to supporting Kaylee in her continued academic journey._x000a__x000a_Best regards,_x000a_Christelle R._x000a_christelle.rocha@revolutionprep.com_x000a_+13233883364"/>
    <n v="4"/>
  </r>
  <r>
    <n v="11028361"/>
    <d v="2026-04-18T00:00:00"/>
    <x v="72"/>
    <s v="Team St. Marie"/>
    <n v="91001"/>
    <s v="Jaidan Doshi"/>
    <s v="Dear Team Jaidan,_x000a__x000a_I hope you are having a great spring! Itâ€™s been great working with you and Jaidan over the past couple of months. I wanted to touch base to share some of the progress weâ€™ve made so far and share my thoughts on the plan moving forward as we look toward ending the semester strong._x000a__x000a_I have seen significant improvements in Jaidan's ability to navigate complex topics across his IB classes, particularly in tackling multi-step problems in math and chemistry. He has shown consistent progress in applying new concepts, transitioning smoothly from thermochemistry and thermodynamics into stoichiometry in chemistry, and mastering geometry and trigonometry in math. This consistent improvement has been evident in his confidence following his recent exams; for instance, he recently reported that both his chemistry test and his psychology essay test felt like they went very well. _x000a__x000a_Our current short-term goals for Jaidan include staying prepared for his ongoing flow of assessments, such as his recent math test on 3D geometry, trig, and systems of equations, as well as his upcoming biology test. The overall goal remains to keep his test-taking confidence high and ensure he can effectively apply his knowledge under testing conditions to finish out this important junior year successfully. Based on Jaidan's excellent progress, I recommend we continue our current regular session schedule to ensure he has the continued support he needs for his finals to end the semester strong._x000a__x000a_Please let me know if you have any questions or if there are any adjustments you would like to make to our plan. Iâ€™m happy to schedule a time to talk by phone if that would be helpful. I look forward to supporting Jaidan in his continued academic journey._x000a__x000a_Best regards,_x000a_Bryant S._x000a_bryant.salinas@revolutionprep.com_x000a_+15624448241"/>
    <n v="2"/>
  </r>
  <r>
    <n v="11028421"/>
    <d v="2026-04-18T00:00:00"/>
    <x v="0"/>
    <s v="Team Haase-Alvey"/>
    <n v="92836"/>
    <s v="John Van Rooy"/>
    <s v="Hi John and Joseph,_x000a__x000a__x000a_I hope you are having a great spring season. Itâ€™s been great working with you and John over the past couple of months. I wanted to touch base to share some of the progress weâ€™ve made so far and share my thoughts on the plan moving forward._x000a__x000a_I have seen significant improvements in Johnâ€™s ability to analyze standardized test performance and target specific weaknesses, particularly in ACT Math. He has also made strong progress in applying exponent rules, including converting expressions to a common base and simplifying complex exponential equations. Additionally, John has shown improvement in identifying patterns in missed questions and approaching problem types more strategically. He has shown consistent progress in focusing his preparation on high-impact areas._x000a__x000a_This consistent improvement has been evident in his strong ACT composite score of 28, with standout section scores in English (32) and Reading (30), as well as his willingness to retake and improve his school math assessments._x000a__x000a_Based on Johnâ€™s goals, I recommend maintaining our current weekly pace through his next ACT test date. This will allow us to stay focused on targeted math improvement while also helping out for academics when necessary._x000a_._x000a_Our current short-term goals for John include mastering exponent rules, improving accuracy in Geometry and Number &amp;amp; Quantity topics, and reviewing his recent school math test to prepare for a successful retake. The overall goal remains raising his ACT Math score to better align with his high performance in other sections and increasing his overall composite score. Based on Johnâ€™s progress, I recommend we continue to focus exclusively on ACT Math during our sessions, incorporating detailed error analysis once the Test Information Release (TIR) becomes available, and reinforcing concepts through targeted practice and review._x000a__x000a_Please let me know if you have any questions or would like to discuss Johnâ€™s progress in more detail. I look forward to continuing our work together._x000a__x000a_Best,_x000a__x000a_Nicholas U._x000a_nicholas.ulfik@revolutionprep.com_x000a_+19712582791"/>
    <n v="3"/>
  </r>
  <r>
    <n v="11028439"/>
    <d v="2026-04-18T00:00:00"/>
    <x v="72"/>
    <s v="Team St. Marie"/>
    <n v="101998"/>
    <s v="Pilar Morgan"/>
    <s v="Dear Team Pilar,_x000a__x000a_I hope you are having a great spring. Itâ€™s been great working with you and Pilar over the past couple of months. I wanted to touch base to share some of the progress weâ€™ve made so far during our March and April sessions, and share my thoughts on the plan moving forward._x000a__x000a_I have seen significant improvements in Pilar's understanding of complex chemistry topics, specifically with back titration problems, neutralization, and pH/pOH calculations. She has shown consistent progress in applying new and advanced concepts, including Le ChÃ¢telier's principle, collision theory, and equilibrium constants. This consistent improvement and hard work has been evident in her incredible test scores, particularly the outstanding 95% she earned on her latest chemistry test after coming back from spring break!_x000a__x000a_Our current short-term goals for Pilar include reviewing factors that impact reaction rates to prepare for her upcoming quiz on collision theory and equilibrium. The overall goal remains maintaining her hard work to end the semester strong with excellent grades in chemistry. Based on Pilar's progress, I recommend continuing our regular review sessions so we can maintain this fantastic momentum through the end of the school year._x000a__x000a_Please let me know if you have any questions or if there are any adjustments you would like to make to our plan. Iâ€™m happy to schedule a time to talk by phone if that would be helpful. I look forward to supporting Pilar in her continued academic journey._x000a__x000a_Best regards,_x000a_Bryant S._x000a_bryant.salinas@revolutionprep.com_x000a_+15624448241"/>
    <n v="2"/>
  </r>
  <r>
    <n v="11028455"/>
    <d v="2026-04-18T00:00:00"/>
    <x v="90"/>
    <s v="Team St. Marie"/>
    <n v="93073"/>
    <s v="Tyler Lorenc"/>
    <s v="Dear Fannie,_x000a__x000a_Itâ€™s been great working with you and Tyler over the past couple of months. As we prepare for Tyler's upcoming test, I wanted to share some updates and information about what to expect._x000a__x000a_I have seen significant improvements in Tyler's handling of many statistics concepts. He has shown consistent progress in conceptual questions, as well as more math-heavy problems, such as those involving confidence intervals and hypothesis tests. This consistent improvement has been evident in his performance in class, where he has done well on his most recent tests._x000a__x000a_For this exam, our goal is for him to score as highly as possible, ideally a 5. While we cannot guarantee a specific score, we have worked diligently towards this goal through regular sessions. It's important to consider the impact of the test zone on Tyler's performance. Ensuring a good night's sleep throughout the week leading up to the test is crucial! Just the night before isn't enough. We have also discussed strategies to manage test anxiety, which can impact scores._x000a__x000a_I am looking forward to hearing how Tyler performs on this test. Looking ahead, I recommend continuing with our currently scheduled sessions, and making sure Tyler sets aside some time to study on his own before the test._x000a__x000a_Please let me know if you have any questions or if there are any adjustments you would like to make to our plan. Iâ€™m also able to schedule a time to talk by phone if that would be helpful. I am happy to support Tyler in his continued academic journey._x000a__x000a_Best regards,_x000a_John L._x000a_john.licitra@revolutionprep.com_x000a_+14144652710"/>
    <n v="2"/>
  </r>
  <r>
    <n v="11028458"/>
    <d v="2026-04-18T00:00:00"/>
    <x v="90"/>
    <s v="Team St. Marie"/>
    <n v="92455"/>
    <s v="Caleb Yoo"/>
    <s v="Dear Hyun,_x000a__x000a_I hope you are having a great spring. Itâ€™s been great working with you and Caleb over the past couple of months! I wanted to touch base to share some of the progress weâ€™ve made so far, and to share my thoughts on the plan moving forward._x000a__x000a_I have seen significant improvements in Caleb's handling of many SAT English topics, including pronouns, sentence boundaries, and transitions. In particular, he has shown consistent progress in vocabulary, including with questions not specifically intended to test vocabulary. This has been reflected in his strong practice test performance._x000a__x000a_Our current short-term goals for Caleb include covering more SAT reading topics. The overall goal remains for him to score highly, ideally in the 1500s. Based on Caleb's progress, I recommend continuing with our pace of about 2 hours per week as we approach the end of the school year.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Caleb in his continued academic journey._x000a__x000a_Best regards,_x000a_John L._x000a_john.licitra@revolutionprep.com_x000a_+14144652710"/>
    <n v="4"/>
  </r>
  <r>
    <n v="11028469"/>
    <d v="2026-04-18T00:00:00"/>
    <x v="90"/>
    <s v="Team St. Marie"/>
    <n v="100628"/>
    <s v="Brandon Louie"/>
    <s v="Dear Xianghong,_x000a__x000a_I hope you are having a great spring. Itâ€™s been great working with you and Brandon over the past couple of months! I wanted to touch base to share some of the progress weâ€™ve made so far, and to share my thoughts on the plan moving forward._x000a__x000a_I have seen significant improvements in Brandon's familiarity with CS concepts, including control flow, classes, and arrays. In particular, he has shown consistent progress in his understanding of OOP fundamentals, such as classes, constructors, and instances. This has been reflected in his performance on our practice FRQs._x000a__x000a_Our current short-term goals for Brandon include shoring up his understanding of the fundamentals, and making sure he's comfortable handling MCQ questions as well as FRQs. The overall goal remains for him to do well on the AP Test, of course. Based on Brandon's progress, I recommend increasing our pace to about two hours per week going into the AP Test._x000a__x000a_If you'd like to continue working together on achieving these goals, you can redeem more credits through your Bright Horizons portal. After you redeem your credits, you will receive an email from Revolution Prep to add the hours to your account._x000a__x000a_Please let me know if you have any questions or if there are any adjustments you would like to make to our plan. Iâ€™m happy to schedule a time to talk by phone if that would be helpful. I look forward to supporting Brandon in his continued academic journey._x000a__x000a_Best regards,_x000a_John L._x000a_john.licitra@revolutionprep.com_x000a_+14144652710"/>
    <n v="4"/>
  </r>
  <r>
    <n v="11028491"/>
    <d v="2026-04-18T00:00:00"/>
    <x v="165"/>
    <s v="Team De Groot"/>
    <n v="99603"/>
    <s v="Khloe Chan"/>
    <s v="Dear Janet,_x000a__x000a_I hope you are having a great Spring! Itâ€™s been great working with you and Khloe over the past couple of months. I wanted to touch base to share some of the progress weâ€™ve made and my thoughts on the plan moving forward._x000a__x000a_So far, we have worked on connecting multiplication and division, and addition and subtraction through various representations so that we can build Khloe's fluency. While new ways of looking at the problem have taken her time to grasp, they have been crucial tools in shortening Khloe's solving time. Some of the tools that have been especially useful to Khloe are (1) listing the multiples of the divisor so that she can reference them when solving division problems, and (2) adding and subtracting by regrouping._x000a__x000a_Based on the quizzes and tests you shared with me, it's clear she understands 3rd grade level math, but sometimes cannot support her answers to word problems due to calculation errors. Additionally, Khloe finds it easier to solve word problems related to multiplication and division, but I have seen in our sessions that she has trouble comparing lengths. I am hopeful that our current work on regrouping will help her reason through the process of comparing lengths. I also noticed that Khloe especially had trouble with the concept of estimation, which we will revisit in future sessions with visual aids in multiple contexts._x000a__x000a_I have been so proud of Khloe's progress. I have seen her independently solve problems more often, and take greater ownership over her learning by clearly recording her thinking. She has also been more vocal about what she thinks, letting me know when she is not sure and when she has developed a skill enough to say &quot;it's easy!&quot;_x000a__x000a_Based on Khloe's progress, I recommend we continue with our one 60 minute classes per week._x000a__x000a_Please let me know if you have any questions or if there are any adjustments you would like to make to our plan. Iâ€™m happy to schedule a time to talk by phone if that would be helpful. I look forward to supporting Khloe in her continued academic journey._x000a__x000a_Best regards,_x000a_Christelle R._x000a_christelle.rocha@revolutionprep.com_x000a_+13233883364"/>
    <n v="3"/>
  </r>
  <r>
    <n v="11028546"/>
    <d v="2026-04-18T00:00:00"/>
    <x v="0"/>
    <s v="Team Haase-Alvey"/>
    <n v="50122"/>
    <s v="Aine Nguyen"/>
    <s v="Hi Aine and Lisa,_x000a__x000a_I hope you are having a great spring season. Itâ€™s been great working with you and Aine over the past couple of months. I wanted to touch base to share some of the progress weâ€™ve made so far and share my thoughts on the plan moving forward._x000a__x000a_I have seen significant improvements in Aineâ€™s ability to structure analytical writing, particularly in organizing ideas into a clear 5-paragraph essay format and identifying historically relevant causes for complex topics. She has also strengthened her research skills, including the use of targeted search terms and basic Boolean logic to refine results. _x000a__x000a_Additionally, Aine has demonstrated a better understanding of key historical concepts such as Jim Crow laws, racial segregation, and the influence of Enlightenment ideas on natural rights. _x000a__x000a_Since Aine is achieving her current goals, I recommend we continue with our one 60-minute session per week through the end of the school year to maintain this strong momentum and ensure continued progress._x000a__x000a_Our current short-term goals for Aine include completing and submitting her study guide and writing a well-structured 300-word research paper focused on the causes of the Civil Rights Movement, using the provided source as a guide. The overall goal remains improving her analytical writing skills and building confidence in approaching AP/College Level assignments. _x000a__x000a_Please feel free to reach out if you have any questions or would like to discuss Aineâ€™s progress in more detail. I look forward to continuing our work together._x000a_Best regards,_x000a__x000a_Nicholas U._x000a_nicholas.ulfik@revolutionprep.com_x000a_+19712582791"/>
    <n v="3"/>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r>
    <m/>
    <m/>
    <x v="179"/>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1FCB2F-2B1E-459B-BB94-180A45AB76B2}"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K182" firstHeaderRow="1" firstDataRow="1" firstDataCol="1"/>
  <pivotFields count="8">
    <pivotField showAll="0"/>
    <pivotField showAll="0"/>
    <pivotField axis="axisRow" showAll="0">
      <items count="206">
        <item x="100"/>
        <item x="97"/>
        <item m="1" x="189"/>
        <item x="54"/>
        <item x="57"/>
        <item m="1" x="203"/>
        <item x="8"/>
        <item x="27"/>
        <item x="35"/>
        <item x="21"/>
        <item x="120"/>
        <item x="105"/>
        <item x="29"/>
        <item x="159"/>
        <item x="128"/>
        <item x="44"/>
        <item x="45"/>
        <item x="42"/>
        <item x="66"/>
        <item m="1" x="185"/>
        <item x="104"/>
        <item x="49"/>
        <item x="26"/>
        <item x="67"/>
        <item x="70"/>
        <item x="123"/>
        <item x="11"/>
        <item x="102"/>
        <item x="72"/>
        <item m="1" x="197"/>
        <item x="147"/>
        <item x="108"/>
        <item x="94"/>
        <item x="134"/>
        <item x="61"/>
        <item m="1" x="196"/>
        <item x="122"/>
        <item x="93"/>
        <item x="77"/>
        <item x="71"/>
        <item x="165"/>
        <item x="30"/>
        <item x="135"/>
        <item m="1" x="190"/>
        <item x="56"/>
        <item x="28"/>
        <item x="51"/>
        <item x="91"/>
        <item x="19"/>
        <item x="157"/>
        <item x="156"/>
        <item m="1" x="183"/>
        <item x="168"/>
        <item x="155"/>
        <item x="55"/>
        <item m="1" x="193"/>
        <item x="89"/>
        <item x="170"/>
        <item x="20"/>
        <item x="63"/>
        <item x="144"/>
        <item x="48"/>
        <item x="3"/>
        <item x="130"/>
        <item x="74"/>
        <item x="25"/>
        <item x="78"/>
        <item x="12"/>
        <item m="1" x="202"/>
        <item x="175"/>
        <item x="145"/>
        <item m="1" x="186"/>
        <item x="69"/>
        <item m="1" x="195"/>
        <item x="53"/>
        <item x="40"/>
        <item x="101"/>
        <item x="177"/>
        <item x="38"/>
        <item x="115"/>
        <item m="1" x="188"/>
        <item x="86"/>
        <item m="1" x="191"/>
        <item x="81"/>
        <item x="22"/>
        <item x="90"/>
        <item x="99"/>
        <item x="6"/>
        <item x="58"/>
        <item x="34"/>
        <item x="62"/>
        <item x="82"/>
        <item x="116"/>
        <item x="7"/>
        <item m="1" x="184"/>
        <item x="9"/>
        <item x="43"/>
        <item x="79"/>
        <item x="83"/>
        <item x="126"/>
        <item x="150"/>
        <item x="117"/>
        <item x="125"/>
        <item x="13"/>
        <item x="80"/>
        <item x="39"/>
        <item x="64"/>
        <item x="178"/>
        <item x="121"/>
        <item x="151"/>
        <item x="118"/>
        <item x="59"/>
        <item x="52"/>
        <item x="153"/>
        <item x="142"/>
        <item x="50"/>
        <item x="73"/>
        <item x="23"/>
        <item x="109"/>
        <item x="140"/>
        <item m="1" x="194"/>
        <item x="132"/>
        <item x="129"/>
        <item x="131"/>
        <item x="166"/>
        <item m="1" x="187"/>
        <item x="18"/>
        <item x="75"/>
        <item x="47"/>
        <item x="0"/>
        <item m="1" x="180"/>
        <item x="162"/>
        <item x="5"/>
        <item m="1" x="204"/>
        <item x="112"/>
        <item m="1" x="201"/>
        <item x="31"/>
        <item x="4"/>
        <item x="136"/>
        <item x="14"/>
        <item x="16"/>
        <item x="152"/>
        <item x="173"/>
        <item x="10"/>
        <item x="84"/>
        <item m="1" x="181"/>
        <item x="146"/>
        <item x="133"/>
        <item x="46"/>
        <item x="15"/>
        <item x="161"/>
        <item m="1" x="182"/>
        <item x="163"/>
        <item m="1" x="199"/>
        <item x="17"/>
        <item x="60"/>
        <item x="110"/>
        <item x="107"/>
        <item m="1" x="200"/>
        <item m="1" x="192"/>
        <item x="176"/>
        <item x="143"/>
        <item x="114"/>
        <item x="160"/>
        <item x="2"/>
        <item m="1" x="198"/>
        <item x="41"/>
        <item x="174"/>
        <item x="92"/>
        <item x="1"/>
        <item x="113"/>
        <item x="103"/>
        <item x="124"/>
        <item x="138"/>
        <item x="32"/>
        <item x="111"/>
        <item x="98"/>
        <item x="33"/>
        <item x="85"/>
        <item x="179"/>
        <item x="24"/>
        <item x="36"/>
        <item x="37"/>
        <item x="65"/>
        <item x="68"/>
        <item x="76"/>
        <item x="87"/>
        <item x="88"/>
        <item x="95"/>
        <item x="96"/>
        <item x="106"/>
        <item x="119"/>
        <item x="127"/>
        <item x="137"/>
        <item x="139"/>
        <item x="141"/>
        <item x="148"/>
        <item x="149"/>
        <item x="154"/>
        <item x="158"/>
        <item x="164"/>
        <item x="167"/>
        <item x="169"/>
        <item x="171"/>
        <item x="172"/>
        <item t="default"/>
      </items>
    </pivotField>
    <pivotField showAll="0"/>
    <pivotField showAll="0"/>
    <pivotField showAll="0"/>
    <pivotField showAll="0"/>
    <pivotField dataField="1" showAll="0"/>
  </pivotFields>
  <rowFields count="1">
    <field x="2"/>
  </rowFields>
  <rowItems count="181">
    <i>
      <x/>
    </i>
    <i>
      <x v="1"/>
    </i>
    <i>
      <x v="3"/>
    </i>
    <i>
      <x v="4"/>
    </i>
    <i>
      <x v="6"/>
    </i>
    <i>
      <x v="7"/>
    </i>
    <i>
      <x v="8"/>
    </i>
    <i>
      <x v="9"/>
    </i>
    <i>
      <x v="10"/>
    </i>
    <i>
      <x v="11"/>
    </i>
    <i>
      <x v="12"/>
    </i>
    <i>
      <x v="13"/>
    </i>
    <i>
      <x v="14"/>
    </i>
    <i>
      <x v="15"/>
    </i>
    <i>
      <x v="16"/>
    </i>
    <i>
      <x v="17"/>
    </i>
    <i>
      <x v="18"/>
    </i>
    <i>
      <x v="20"/>
    </i>
    <i>
      <x v="21"/>
    </i>
    <i>
      <x v="22"/>
    </i>
    <i>
      <x v="23"/>
    </i>
    <i>
      <x v="24"/>
    </i>
    <i>
      <x v="25"/>
    </i>
    <i>
      <x v="26"/>
    </i>
    <i>
      <x v="27"/>
    </i>
    <i>
      <x v="28"/>
    </i>
    <i>
      <x v="30"/>
    </i>
    <i>
      <x v="31"/>
    </i>
    <i>
      <x v="32"/>
    </i>
    <i>
      <x v="33"/>
    </i>
    <i>
      <x v="34"/>
    </i>
    <i>
      <x v="36"/>
    </i>
    <i>
      <x v="37"/>
    </i>
    <i>
      <x v="38"/>
    </i>
    <i>
      <x v="39"/>
    </i>
    <i>
      <x v="40"/>
    </i>
    <i>
      <x v="41"/>
    </i>
    <i>
      <x v="42"/>
    </i>
    <i>
      <x v="44"/>
    </i>
    <i>
      <x v="45"/>
    </i>
    <i>
      <x v="46"/>
    </i>
    <i>
      <x v="47"/>
    </i>
    <i>
      <x v="48"/>
    </i>
    <i>
      <x v="49"/>
    </i>
    <i>
      <x v="50"/>
    </i>
    <i>
      <x v="52"/>
    </i>
    <i>
      <x v="53"/>
    </i>
    <i>
      <x v="54"/>
    </i>
    <i>
      <x v="56"/>
    </i>
    <i>
      <x v="57"/>
    </i>
    <i>
      <x v="58"/>
    </i>
    <i>
      <x v="59"/>
    </i>
    <i>
      <x v="60"/>
    </i>
    <i>
      <x v="61"/>
    </i>
    <i>
      <x v="62"/>
    </i>
    <i>
      <x v="63"/>
    </i>
    <i>
      <x v="64"/>
    </i>
    <i>
      <x v="65"/>
    </i>
    <i>
      <x v="66"/>
    </i>
    <i>
      <x v="67"/>
    </i>
    <i>
      <x v="69"/>
    </i>
    <i>
      <x v="70"/>
    </i>
    <i>
      <x v="72"/>
    </i>
    <i>
      <x v="74"/>
    </i>
    <i>
      <x v="75"/>
    </i>
    <i>
      <x v="76"/>
    </i>
    <i>
      <x v="77"/>
    </i>
    <i>
      <x v="78"/>
    </i>
    <i>
      <x v="79"/>
    </i>
    <i>
      <x v="81"/>
    </i>
    <i>
      <x v="83"/>
    </i>
    <i>
      <x v="84"/>
    </i>
    <i>
      <x v="85"/>
    </i>
    <i>
      <x v="86"/>
    </i>
    <i>
      <x v="87"/>
    </i>
    <i>
      <x v="88"/>
    </i>
    <i>
      <x v="89"/>
    </i>
    <i>
      <x v="90"/>
    </i>
    <i>
      <x v="91"/>
    </i>
    <i>
      <x v="92"/>
    </i>
    <i>
      <x v="93"/>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1"/>
    </i>
    <i>
      <x v="122"/>
    </i>
    <i>
      <x v="123"/>
    </i>
    <i>
      <x v="124"/>
    </i>
    <i>
      <x v="126"/>
    </i>
    <i>
      <x v="127"/>
    </i>
    <i>
      <x v="128"/>
    </i>
    <i>
      <x v="129"/>
    </i>
    <i>
      <x v="131"/>
    </i>
    <i>
      <x v="132"/>
    </i>
    <i>
      <x v="134"/>
    </i>
    <i>
      <x v="136"/>
    </i>
    <i>
      <x v="137"/>
    </i>
    <i>
      <x v="138"/>
    </i>
    <i>
      <x v="139"/>
    </i>
    <i>
      <x v="140"/>
    </i>
    <i>
      <x v="141"/>
    </i>
    <i>
      <x v="142"/>
    </i>
    <i>
      <x v="143"/>
    </i>
    <i>
      <x v="144"/>
    </i>
    <i>
      <x v="146"/>
    </i>
    <i>
      <x v="147"/>
    </i>
    <i>
      <x v="148"/>
    </i>
    <i>
      <x v="149"/>
    </i>
    <i>
      <x v="150"/>
    </i>
    <i>
      <x v="152"/>
    </i>
    <i>
      <x v="154"/>
    </i>
    <i>
      <x v="155"/>
    </i>
    <i>
      <x v="156"/>
    </i>
    <i>
      <x v="157"/>
    </i>
    <i>
      <x v="160"/>
    </i>
    <i>
      <x v="161"/>
    </i>
    <i>
      <x v="162"/>
    </i>
    <i>
      <x v="163"/>
    </i>
    <i>
      <x v="164"/>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t="grand">
      <x/>
    </i>
  </rowItems>
  <colItems count="1">
    <i/>
  </colItems>
  <dataFields count="1">
    <dataField name="Average of score" fld="7" subtotal="average"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60"/>
  <sheetViews>
    <sheetView workbookViewId="0">
      <pane ySplit="1" topLeftCell="A2804" activePane="bottomLeft" state="frozen"/>
      <selection pane="bottomLeft" activeCell="A2624" sqref="A2624:M2850"/>
    </sheetView>
  </sheetViews>
  <sheetFormatPr baseColWidth="10" defaultColWidth="8.83203125" defaultRowHeight="15" x14ac:dyDescent="0.2"/>
  <cols>
    <col min="1" max="2" width="26.33203125" style="6" customWidth="1"/>
    <col min="3" max="7" width="19.33203125" style="9" customWidth="1"/>
    <col min="8" max="9" width="19.33203125" style="6" customWidth="1"/>
    <col min="10" max="10" width="13.33203125" style="11" bestFit="1" customWidth="1"/>
    <col min="11" max="13" width="19.33203125" customWidth="1"/>
  </cols>
  <sheetData>
    <row r="1" spans="1:13" ht="64" x14ac:dyDescent="0.2">
      <c r="A1" s="5" t="s">
        <v>0</v>
      </c>
      <c r="B1" s="5" t="s">
        <v>1</v>
      </c>
      <c r="C1" s="41" t="s">
        <v>2</v>
      </c>
      <c r="D1" s="41" t="s">
        <v>3</v>
      </c>
      <c r="E1" s="41" t="s">
        <v>4</v>
      </c>
      <c r="F1" s="41" t="s">
        <v>5</v>
      </c>
      <c r="G1" s="41" t="s">
        <v>6</v>
      </c>
      <c r="H1" s="5" t="s">
        <v>7</v>
      </c>
      <c r="I1" s="5" t="s">
        <v>8</v>
      </c>
      <c r="J1" s="36" t="s">
        <v>9</v>
      </c>
      <c r="K1" s="1" t="s">
        <v>10</v>
      </c>
      <c r="L1" s="1" t="s">
        <v>11</v>
      </c>
      <c r="M1" s="1" t="s">
        <v>12</v>
      </c>
    </row>
    <row r="2" spans="1:13" x14ac:dyDescent="0.2">
      <c r="A2" s="6" t="s">
        <v>13</v>
      </c>
      <c r="B2" s="6" t="s">
        <v>14</v>
      </c>
      <c r="C2" s="9">
        <v>1.2812999999999899</v>
      </c>
      <c r="D2" s="9">
        <v>1.1601999999999999</v>
      </c>
      <c r="E2" s="9">
        <v>1</v>
      </c>
      <c r="F2" s="9">
        <v>1</v>
      </c>
      <c r="G2" s="9">
        <v>0.90909090909090895</v>
      </c>
      <c r="H2" s="6">
        <v>3</v>
      </c>
      <c r="I2" s="7" t="s">
        <v>15</v>
      </c>
      <c r="J2" s="9">
        <v>0.5</v>
      </c>
      <c r="K2" t="str">
        <f>VLOOKUP(A2,MonthlyMetricFullData!A:D,2,FALSE)</f>
        <v>Distinguished</v>
      </c>
      <c r="L2" t="str">
        <f>IF(VLOOKUP(A2,MonthlyMetricFullData!A:E,5,FALSE)&lt;30,"Adjunct","Professional")</f>
        <v>Professional</v>
      </c>
      <c r="M2" t="str">
        <f>VLOOKUP(A2,MonthlyMetricFullData!A:D,3,FALSE)</f>
        <v>Ian Plamondon</v>
      </c>
    </row>
    <row r="3" spans="1:13" x14ac:dyDescent="0.2">
      <c r="A3" s="6" t="s">
        <v>13</v>
      </c>
      <c r="B3" s="6" t="s">
        <v>16</v>
      </c>
      <c r="C3" s="9">
        <v>0.76</v>
      </c>
      <c r="D3" s="9">
        <v>0.78</v>
      </c>
      <c r="E3" s="9">
        <v>1</v>
      </c>
      <c r="F3" s="9">
        <v>1</v>
      </c>
      <c r="G3" s="9">
        <v>0.91</v>
      </c>
      <c r="H3" s="6">
        <v>1</v>
      </c>
      <c r="I3" s="10"/>
      <c r="J3" s="9"/>
      <c r="K3" t="str">
        <f>VLOOKUP(A3,MonthlyMetricFullData!A:D,2,FALSE)</f>
        <v>Distinguished</v>
      </c>
      <c r="L3" t="str">
        <f>IF(VLOOKUP(A3,MonthlyMetricFullData!A:E,5,FALSE)&lt;30,"Adjunct","Professional")</f>
        <v>Professional</v>
      </c>
      <c r="M3" t="str">
        <f>VLOOKUP(A3,MonthlyMetricFullData!A:D,3,FALSE)</f>
        <v>Ian Plamondon</v>
      </c>
    </row>
    <row r="4" spans="1:13" x14ac:dyDescent="0.2">
      <c r="A4" s="6" t="s">
        <v>13</v>
      </c>
      <c r="B4" s="6" t="s">
        <v>17</v>
      </c>
      <c r="C4" s="9">
        <v>0</v>
      </c>
      <c r="D4" s="9">
        <v>0</v>
      </c>
      <c r="E4" s="9">
        <v>0</v>
      </c>
      <c r="F4" s="9">
        <v>0</v>
      </c>
      <c r="G4" s="9">
        <v>0</v>
      </c>
      <c r="H4" s="6">
        <v>0</v>
      </c>
      <c r="I4" s="46" t="s">
        <v>18</v>
      </c>
      <c r="J4" s="11">
        <v>0</v>
      </c>
      <c r="K4" t="str">
        <f>VLOOKUP(A4,MonthlyMetricFullData!A:D,2,FALSE)</f>
        <v>Distinguished</v>
      </c>
      <c r="L4" t="str">
        <f>IF(VLOOKUP(A4,MonthlyMetricFullData!A:E,5,FALSE)&lt;30,"Adjunct","Professional")</f>
        <v>Professional</v>
      </c>
      <c r="M4" t="str">
        <f>VLOOKUP(A4,MonthlyMetricFullData!A:D,3,FALSE)</f>
        <v>Ian Plamondon</v>
      </c>
    </row>
    <row r="5" spans="1:13" x14ac:dyDescent="0.2">
      <c r="A5" s="6" t="s">
        <v>13</v>
      </c>
      <c r="B5" s="6" t="s">
        <v>19</v>
      </c>
      <c r="C5" s="9">
        <v>0.50419999999999998</v>
      </c>
      <c r="D5" s="9">
        <v>0.94409999999999905</v>
      </c>
      <c r="E5" s="9">
        <v>1</v>
      </c>
      <c r="F5" s="9">
        <v>0.67600000000000005</v>
      </c>
      <c r="H5" s="6">
        <v>1</v>
      </c>
      <c r="I5" s="7" t="s">
        <v>20</v>
      </c>
      <c r="J5" s="9">
        <v>0.69</v>
      </c>
      <c r="K5" t="str">
        <f>VLOOKUP(A5,MonthlyMetricFullData!A:D,2,FALSE)</f>
        <v>Distinguished</v>
      </c>
      <c r="L5" t="str">
        <f>IF(VLOOKUP(A5,MonthlyMetricFullData!A:E,5,FALSE)&lt;30,"Adjunct","Professional")</f>
        <v>Professional</v>
      </c>
      <c r="M5" t="str">
        <f>VLOOKUP(A5,MonthlyMetricFullData!A:D,3,FALSE)</f>
        <v>Ian Plamondon</v>
      </c>
    </row>
    <row r="6" spans="1:13" x14ac:dyDescent="0.2">
      <c r="A6" s="6" t="s">
        <v>13</v>
      </c>
      <c r="B6" s="6" t="s">
        <v>21</v>
      </c>
      <c r="C6" s="9">
        <v>0.74</v>
      </c>
      <c r="D6" s="9">
        <v>0.9</v>
      </c>
      <c r="E6" s="9">
        <v>0.99</v>
      </c>
      <c r="F6" s="9">
        <v>1</v>
      </c>
      <c r="G6" s="9">
        <v>1</v>
      </c>
      <c r="H6" s="6">
        <v>10</v>
      </c>
      <c r="I6" s="7">
        <v>1</v>
      </c>
      <c r="J6" s="9">
        <f>I6</f>
        <v>1</v>
      </c>
      <c r="K6" t="str">
        <f>VLOOKUP(A6,MonthlyMetricFullData!A:D,2,FALSE)</f>
        <v>Distinguished</v>
      </c>
      <c r="L6" t="str">
        <f>IF(VLOOKUP(A6,MonthlyMetricFullData!A:E,5,FALSE)&lt;30,"Adjunct","Professional")</f>
        <v>Professional</v>
      </c>
      <c r="M6" t="str">
        <f>VLOOKUP(A6,MonthlyMetricFullData!A:D,3,FALSE)</f>
        <v>Ian Plamondon</v>
      </c>
    </row>
    <row r="7" spans="1:13" x14ac:dyDescent="0.2">
      <c r="A7" s="6" t="s">
        <v>13</v>
      </c>
      <c r="B7" s="6" t="s">
        <v>22</v>
      </c>
      <c r="C7" s="9">
        <v>0.5</v>
      </c>
      <c r="D7" s="9">
        <v>0.81</v>
      </c>
      <c r="E7" s="9">
        <v>1</v>
      </c>
      <c r="F7" s="9">
        <v>0.93</v>
      </c>
      <c r="G7" s="9">
        <v>0.7</v>
      </c>
      <c r="H7" s="6">
        <v>2</v>
      </c>
      <c r="I7" s="7" t="s">
        <v>23</v>
      </c>
      <c r="J7" s="9">
        <v>0.67</v>
      </c>
      <c r="K7" t="str">
        <f>VLOOKUP(A7,MonthlyMetricFullData!A:D,2,FALSE)</f>
        <v>Distinguished</v>
      </c>
      <c r="L7" t="str">
        <f>IF(VLOOKUP(A7,MonthlyMetricFullData!A:E,5,FALSE)&lt;30,"Adjunct","Professional")</f>
        <v>Professional</v>
      </c>
      <c r="M7" t="str">
        <f>VLOOKUP(A7,MonthlyMetricFullData!A:D,3,FALSE)</f>
        <v>Ian Plamondon</v>
      </c>
    </row>
    <row r="8" spans="1:13" x14ac:dyDescent="0.2">
      <c r="A8" s="6" t="s">
        <v>13</v>
      </c>
      <c r="B8" s="6" t="s">
        <v>24</v>
      </c>
      <c r="C8" s="9">
        <v>0.48</v>
      </c>
      <c r="D8" s="9">
        <v>0.5</v>
      </c>
      <c r="E8" s="9">
        <v>1</v>
      </c>
      <c r="F8" s="9">
        <v>1</v>
      </c>
      <c r="G8" s="9">
        <v>0.71</v>
      </c>
      <c r="H8" s="6">
        <v>3</v>
      </c>
      <c r="I8" s="7">
        <v>1</v>
      </c>
      <c r="J8" s="9">
        <f>I8</f>
        <v>1</v>
      </c>
      <c r="K8" t="str">
        <f>VLOOKUP(A8,MonthlyMetricFullData!A:D,2,FALSE)</f>
        <v>Distinguished</v>
      </c>
      <c r="L8" t="str">
        <f>IF(VLOOKUP(A8,MonthlyMetricFullData!A:E,5,FALSE)&lt;30,"Adjunct","Professional")</f>
        <v>Professional</v>
      </c>
      <c r="M8" t="str">
        <f>VLOOKUP(A8,MonthlyMetricFullData!A:D,3,FALSE)</f>
        <v>Ian Plamondon</v>
      </c>
    </row>
    <row r="9" spans="1:13" x14ac:dyDescent="0.2">
      <c r="A9" s="6" t="s">
        <v>13</v>
      </c>
      <c r="B9" s="6" t="s">
        <v>25</v>
      </c>
      <c r="C9" s="9">
        <v>1.2</v>
      </c>
      <c r="D9" s="9">
        <v>1.24</v>
      </c>
      <c r="E9" s="9">
        <v>1</v>
      </c>
      <c r="F9" s="9">
        <v>1</v>
      </c>
      <c r="G9" s="9">
        <v>1</v>
      </c>
      <c r="H9" s="6">
        <v>4</v>
      </c>
      <c r="J9" s="9"/>
      <c r="K9" t="str">
        <f>VLOOKUP(A9,MonthlyMetricFullData!A:D,2,FALSE)</f>
        <v>Distinguished</v>
      </c>
      <c r="L9" t="str">
        <f>IF(VLOOKUP(A9,MonthlyMetricFullData!A:E,5,FALSE)&lt;30,"Adjunct","Professional")</f>
        <v>Professional</v>
      </c>
      <c r="M9" t="str">
        <f>VLOOKUP(A9,MonthlyMetricFullData!A:D,3,FALSE)</f>
        <v>Ian Plamondon</v>
      </c>
    </row>
    <row r="10" spans="1:13" x14ac:dyDescent="0.2">
      <c r="A10" s="6" t="s">
        <v>13</v>
      </c>
      <c r="B10" s="6" t="s">
        <v>26</v>
      </c>
      <c r="C10" s="9">
        <v>1.06</v>
      </c>
      <c r="D10" s="9">
        <v>1.1000000000000001</v>
      </c>
      <c r="E10" s="9">
        <v>1</v>
      </c>
      <c r="F10" s="9">
        <v>0.97</v>
      </c>
      <c r="G10" s="9">
        <v>0.82</v>
      </c>
      <c r="H10" s="6">
        <v>6</v>
      </c>
      <c r="I10" s="7" t="s">
        <v>27</v>
      </c>
      <c r="J10" s="9">
        <v>1</v>
      </c>
      <c r="K10" t="str">
        <f>VLOOKUP(A10,MonthlyMetricFullData!A:D,2,FALSE)</f>
        <v>Distinguished</v>
      </c>
      <c r="L10" t="str">
        <f>IF(VLOOKUP(A10,MonthlyMetricFullData!A:E,5,FALSE)&lt;30,"Adjunct","Professional")</f>
        <v>Professional</v>
      </c>
      <c r="M10" t="str">
        <f>VLOOKUP(A10,MonthlyMetricFullData!A:D,3,FALSE)</f>
        <v>Ian Plamondon</v>
      </c>
    </row>
    <row r="11" spans="1:13" x14ac:dyDescent="0.2">
      <c r="A11" s="6" t="s">
        <v>28</v>
      </c>
      <c r="B11" s="6" t="s">
        <v>29</v>
      </c>
      <c r="C11" s="9">
        <v>1.0874999999999999</v>
      </c>
      <c r="D11" s="9">
        <v>0.97039999999999904</v>
      </c>
      <c r="E11" s="9">
        <v>1</v>
      </c>
      <c r="F11" s="9">
        <v>0.90291262135922301</v>
      </c>
      <c r="G11" s="9">
        <v>0.78260869565217295</v>
      </c>
      <c r="H11" s="6">
        <v>16</v>
      </c>
      <c r="I11" s="6" t="s">
        <v>15</v>
      </c>
      <c r="J11" s="45">
        <v>0.5</v>
      </c>
      <c r="K11" t="str">
        <f>VLOOKUP(A11,MonthlyMetricFullData!A:D,2,FALSE)</f>
        <v>Distinguished</v>
      </c>
      <c r="L11" t="str">
        <f>IF(VLOOKUP(A11,MonthlyMetricFullData!A:E,5,FALSE)&lt;30,"Adjunct","Professional")</f>
        <v>Professional</v>
      </c>
      <c r="M11" t="str">
        <f>VLOOKUP(A11,MonthlyMetricFullData!A:D,3,FALSE)</f>
        <v>Ian Plamondon</v>
      </c>
    </row>
    <row r="12" spans="1:13" x14ac:dyDescent="0.2">
      <c r="A12" s="6" t="s">
        <v>28</v>
      </c>
      <c r="B12" s="6" t="s">
        <v>14</v>
      </c>
      <c r="C12" s="9">
        <v>1.0916999999999999</v>
      </c>
      <c r="D12" s="9">
        <v>1.1117999999999999</v>
      </c>
      <c r="E12" s="9">
        <v>0.99259259259259203</v>
      </c>
      <c r="F12" s="9">
        <v>0.97916666666666596</v>
      </c>
      <c r="G12" s="9">
        <v>0.96153846153846101</v>
      </c>
      <c r="H12" s="6">
        <v>14</v>
      </c>
      <c r="I12" s="7" t="s">
        <v>30</v>
      </c>
      <c r="J12" s="9">
        <v>0.6</v>
      </c>
      <c r="K12" t="str">
        <f>VLOOKUP(A12,MonthlyMetricFullData!A:D,2,FALSE)</f>
        <v>Distinguished</v>
      </c>
      <c r="L12" t="str">
        <f>IF(VLOOKUP(A12,MonthlyMetricFullData!A:E,5,FALSE)&lt;30,"Adjunct","Professional")</f>
        <v>Professional</v>
      </c>
      <c r="M12" t="str">
        <f>VLOOKUP(A12,MonthlyMetricFullData!A:D,3,FALSE)</f>
        <v>Ian Plamondon</v>
      </c>
    </row>
    <row r="13" spans="1:13" x14ac:dyDescent="0.2">
      <c r="A13" s="6" t="s">
        <v>28</v>
      </c>
      <c r="B13" s="6" t="s">
        <v>16</v>
      </c>
      <c r="C13" s="9">
        <v>0.93</v>
      </c>
      <c r="D13" s="9">
        <v>0.96</v>
      </c>
      <c r="E13" s="9">
        <v>0.99</v>
      </c>
      <c r="F13" s="9">
        <v>0.97</v>
      </c>
      <c r="G13" s="9">
        <v>0.76</v>
      </c>
      <c r="H13" s="6">
        <v>11</v>
      </c>
      <c r="I13" s="10">
        <v>45664</v>
      </c>
      <c r="J13" s="9">
        <v>1.4285714285714286E-3</v>
      </c>
      <c r="K13" t="str">
        <f>VLOOKUP(A13,MonthlyMetricFullData!A:D,2,FALSE)</f>
        <v>Distinguished</v>
      </c>
      <c r="L13" t="str">
        <f>IF(VLOOKUP(A13,MonthlyMetricFullData!A:E,5,FALSE)&lt;30,"Adjunct","Professional")</f>
        <v>Professional</v>
      </c>
      <c r="M13" t="str">
        <f>VLOOKUP(A13,MonthlyMetricFullData!A:D,3,FALSE)</f>
        <v>Ian Plamondon</v>
      </c>
    </row>
    <row r="14" spans="1:13" x14ac:dyDescent="0.2">
      <c r="A14" s="6" t="s">
        <v>28</v>
      </c>
      <c r="B14" s="6" t="s">
        <v>31</v>
      </c>
      <c r="C14" s="9">
        <v>0.98</v>
      </c>
      <c r="D14" s="9">
        <v>0.98</v>
      </c>
      <c r="E14" s="9">
        <v>1</v>
      </c>
      <c r="F14" s="9">
        <v>0.95</v>
      </c>
      <c r="G14" s="9">
        <v>0.9</v>
      </c>
      <c r="H14" s="6">
        <v>19</v>
      </c>
      <c r="I14" s="7"/>
      <c r="J14" s="9"/>
      <c r="K14" t="str">
        <f>VLOOKUP(A14,MonthlyMetricFullData!A:D,2,FALSE)</f>
        <v>Distinguished</v>
      </c>
      <c r="L14" t="str">
        <f>IF(VLOOKUP(A14,MonthlyMetricFullData!A:E,5,FALSE)&lt;30,"Adjunct","Professional")</f>
        <v>Professional</v>
      </c>
      <c r="M14" t="str">
        <f>VLOOKUP(A14,MonthlyMetricFullData!A:D,3,FALSE)</f>
        <v>Ian Plamondon</v>
      </c>
    </row>
    <row r="15" spans="1:13" x14ac:dyDescent="0.2">
      <c r="A15" s="6" t="s">
        <v>28</v>
      </c>
      <c r="B15" s="6" t="s">
        <v>32</v>
      </c>
      <c r="C15" s="9">
        <v>0.89580000000000004</v>
      </c>
      <c r="D15" s="9">
        <v>0.90300000000000002</v>
      </c>
      <c r="E15" s="9">
        <v>1</v>
      </c>
      <c r="F15" s="9">
        <v>0.96103896099999997</v>
      </c>
      <c r="G15" s="9">
        <v>0.95238095199999995</v>
      </c>
      <c r="H15" s="6">
        <v>16</v>
      </c>
      <c r="I15" s="7">
        <v>0.8</v>
      </c>
      <c r="J15" s="9">
        <f>I15</f>
        <v>0.8</v>
      </c>
      <c r="K15" t="str">
        <f>VLOOKUP(A15,MonthlyMetricFullData!A:D,2,FALSE)</f>
        <v>Distinguished</v>
      </c>
      <c r="L15" t="str">
        <f>IF(VLOOKUP(A15,MonthlyMetricFullData!A:E,5,FALSE)&lt;30,"Adjunct","Professional")</f>
        <v>Professional</v>
      </c>
      <c r="M15" t="str">
        <f>VLOOKUP(A15,MonthlyMetricFullData!A:D,3,FALSE)</f>
        <v>Ian Plamondon</v>
      </c>
    </row>
    <row r="16" spans="1:13" x14ac:dyDescent="0.2">
      <c r="A16" s="6" t="s">
        <v>28</v>
      </c>
      <c r="B16" s="6" t="s">
        <v>17</v>
      </c>
      <c r="C16" s="9">
        <v>1.01</v>
      </c>
      <c r="D16" s="9">
        <v>1.01</v>
      </c>
      <c r="E16" s="9">
        <v>1</v>
      </c>
      <c r="F16" s="9">
        <v>0.97</v>
      </c>
      <c r="G16" s="9">
        <v>0.88</v>
      </c>
      <c r="H16" s="6">
        <v>14</v>
      </c>
      <c r="I16" s="46" t="s">
        <v>33</v>
      </c>
      <c r="J16" s="11">
        <v>0</v>
      </c>
      <c r="K16" t="str">
        <f>VLOOKUP(A16,MonthlyMetricFullData!A:D,2,FALSE)</f>
        <v>Distinguished</v>
      </c>
      <c r="L16" t="str">
        <f>IF(VLOOKUP(A16,MonthlyMetricFullData!A:E,5,FALSE)&lt;30,"Adjunct","Professional")</f>
        <v>Professional</v>
      </c>
      <c r="M16" t="str">
        <f>VLOOKUP(A16,MonthlyMetricFullData!A:D,3,FALSE)</f>
        <v>Ian Plamondon</v>
      </c>
    </row>
    <row r="17" spans="1:13" x14ac:dyDescent="0.2">
      <c r="A17" s="6" t="s">
        <v>28</v>
      </c>
      <c r="B17" s="6" t="s">
        <v>19</v>
      </c>
      <c r="C17" s="6">
        <v>1</v>
      </c>
      <c r="D17" s="6">
        <v>1.0065999999999999</v>
      </c>
      <c r="E17" s="6">
        <v>0.99115044247787598</v>
      </c>
      <c r="F17" s="6">
        <v>0.96099999999999997</v>
      </c>
      <c r="G17" s="6">
        <v>0.86666666666666603</v>
      </c>
      <c r="H17" s="6">
        <v>13</v>
      </c>
      <c r="I17" s="6" t="s">
        <v>34</v>
      </c>
      <c r="J17" s="53">
        <v>0.5</v>
      </c>
      <c r="K17" t="str">
        <f>VLOOKUP(A17,MonthlyMetricFullData!A:D,2,FALSE)</f>
        <v>Distinguished</v>
      </c>
      <c r="L17" t="str">
        <f>IF(VLOOKUP(A17,MonthlyMetricFullData!A:E,5,FALSE)&lt;30,"Adjunct","Professional")</f>
        <v>Professional</v>
      </c>
      <c r="M17" t="str">
        <f>VLOOKUP(A17,MonthlyMetricFullData!A:D,3,FALSE)</f>
        <v>Ian Plamondon</v>
      </c>
    </row>
    <row r="18" spans="1:13" x14ac:dyDescent="0.2">
      <c r="A18" s="6" t="s">
        <v>28</v>
      </c>
      <c r="B18" s="6" t="s">
        <v>21</v>
      </c>
      <c r="C18" s="9">
        <v>0.75</v>
      </c>
      <c r="D18" s="9">
        <v>1.01</v>
      </c>
      <c r="E18" s="9">
        <v>1</v>
      </c>
      <c r="F18" s="9">
        <v>1</v>
      </c>
      <c r="G18" s="9">
        <v>0.9</v>
      </c>
      <c r="H18" s="6">
        <v>2</v>
      </c>
      <c r="I18" s="7" t="s">
        <v>35</v>
      </c>
      <c r="J18" s="9">
        <v>0.5</v>
      </c>
      <c r="K18" t="str">
        <f>VLOOKUP(A18,MonthlyMetricFullData!A:D,2,FALSE)</f>
        <v>Distinguished</v>
      </c>
      <c r="L18" t="str">
        <f>IF(VLOOKUP(A18,MonthlyMetricFullData!A:E,5,FALSE)&lt;30,"Adjunct","Professional")</f>
        <v>Professional</v>
      </c>
      <c r="M18" t="str">
        <f>VLOOKUP(A18,MonthlyMetricFullData!A:D,3,FALSE)</f>
        <v>Ian Plamondon</v>
      </c>
    </row>
    <row r="19" spans="1:13" x14ac:dyDescent="0.2">
      <c r="A19" s="6" t="s">
        <v>28</v>
      </c>
      <c r="B19" s="6" t="s">
        <v>22</v>
      </c>
      <c r="C19" s="9">
        <v>0.62</v>
      </c>
      <c r="D19" s="9">
        <v>0.92</v>
      </c>
      <c r="E19" s="9">
        <v>1</v>
      </c>
      <c r="F19" s="9">
        <v>0.77</v>
      </c>
      <c r="G19" s="9">
        <v>0.64</v>
      </c>
      <c r="H19" s="6">
        <v>2</v>
      </c>
      <c r="I19" s="7">
        <v>0</v>
      </c>
      <c r="J19" s="9">
        <f>I19</f>
        <v>0</v>
      </c>
      <c r="K19" t="str">
        <f>VLOOKUP(A19,MonthlyMetricFullData!A:D,2,FALSE)</f>
        <v>Distinguished</v>
      </c>
      <c r="L19" t="str">
        <f>IF(VLOOKUP(A19,MonthlyMetricFullData!A:E,5,FALSE)&lt;30,"Adjunct","Professional")</f>
        <v>Professional</v>
      </c>
      <c r="M19" t="str">
        <f>VLOOKUP(A19,MonthlyMetricFullData!A:D,3,FALSE)</f>
        <v>Ian Plamondon</v>
      </c>
    </row>
    <row r="20" spans="1:13" x14ac:dyDescent="0.2">
      <c r="A20" s="6" t="s">
        <v>28</v>
      </c>
      <c r="B20" s="6" t="s">
        <v>24</v>
      </c>
      <c r="C20" s="9">
        <v>0.94</v>
      </c>
      <c r="D20" s="9">
        <v>0.98</v>
      </c>
      <c r="E20" s="9">
        <v>0.99</v>
      </c>
      <c r="F20" s="9">
        <v>1</v>
      </c>
      <c r="G20" s="9">
        <v>0.46</v>
      </c>
      <c r="H20" s="6">
        <v>6</v>
      </c>
      <c r="I20" s="7" t="s">
        <v>23</v>
      </c>
      <c r="J20" s="9">
        <v>0.67</v>
      </c>
      <c r="K20" t="str">
        <f>VLOOKUP(A20,MonthlyMetricFullData!A:D,2,FALSE)</f>
        <v>Distinguished</v>
      </c>
      <c r="L20" t="str">
        <f>IF(VLOOKUP(A20,MonthlyMetricFullData!A:E,5,FALSE)&lt;30,"Adjunct","Professional")</f>
        <v>Professional</v>
      </c>
      <c r="M20" t="str">
        <f>VLOOKUP(A20,MonthlyMetricFullData!A:D,3,FALSE)</f>
        <v>Ian Plamondon</v>
      </c>
    </row>
    <row r="21" spans="1:13" x14ac:dyDescent="0.2">
      <c r="A21" s="6" t="s">
        <v>28</v>
      </c>
      <c r="B21" s="6" t="s">
        <v>25</v>
      </c>
      <c r="C21" s="9">
        <v>0.8</v>
      </c>
      <c r="D21" s="9">
        <v>0.97</v>
      </c>
      <c r="E21" s="9">
        <v>1</v>
      </c>
      <c r="F21" s="9">
        <v>0.99</v>
      </c>
      <c r="G21" s="9">
        <v>0.91</v>
      </c>
      <c r="H21" s="6">
        <v>10</v>
      </c>
      <c r="I21" s="7" t="s">
        <v>36</v>
      </c>
      <c r="J21" s="9">
        <v>0.33</v>
      </c>
      <c r="K21" t="str">
        <f>VLOOKUP(A21,MonthlyMetricFullData!A:D,2,FALSE)</f>
        <v>Distinguished</v>
      </c>
      <c r="L21" t="str">
        <f>IF(VLOOKUP(A21,MonthlyMetricFullData!A:E,5,FALSE)&lt;30,"Adjunct","Professional")</f>
        <v>Professional</v>
      </c>
      <c r="M21" t="str">
        <f>VLOOKUP(A21,MonthlyMetricFullData!A:D,3,FALSE)</f>
        <v>Ian Plamondon</v>
      </c>
    </row>
    <row r="22" spans="1:13" x14ac:dyDescent="0.2">
      <c r="A22" s="6" t="s">
        <v>28</v>
      </c>
      <c r="B22" s="6" t="s">
        <v>26</v>
      </c>
      <c r="C22" s="9">
        <v>0.96</v>
      </c>
      <c r="D22" s="9">
        <v>1.01</v>
      </c>
      <c r="E22" s="9">
        <v>0.99</v>
      </c>
      <c r="F22" s="9">
        <v>0.97</v>
      </c>
      <c r="G22" s="9">
        <v>0.74</v>
      </c>
      <c r="H22" s="6">
        <v>13</v>
      </c>
      <c r="I22" s="7" t="s">
        <v>37</v>
      </c>
      <c r="J22" s="9">
        <v>0.67</v>
      </c>
      <c r="K22" t="str">
        <f>VLOOKUP(A22,MonthlyMetricFullData!A:D,2,FALSE)</f>
        <v>Distinguished</v>
      </c>
      <c r="L22" t="str">
        <f>IF(VLOOKUP(A22,MonthlyMetricFullData!A:E,5,FALSE)&lt;30,"Adjunct","Professional")</f>
        <v>Professional</v>
      </c>
      <c r="M22" t="str">
        <f>VLOOKUP(A22,MonthlyMetricFullData!A:D,3,FALSE)</f>
        <v>Ian Plamondon</v>
      </c>
    </row>
    <row r="23" spans="1:13" x14ac:dyDescent="0.2">
      <c r="A23" s="6" t="s">
        <v>38</v>
      </c>
      <c r="B23" s="6" t="s">
        <v>29</v>
      </c>
      <c r="C23" s="9">
        <v>0.29520000000000002</v>
      </c>
      <c r="D23" s="9">
        <v>0.68599999999999905</v>
      </c>
      <c r="E23" s="9">
        <v>0.84</v>
      </c>
      <c r="F23" s="9">
        <v>0.84210526315789402</v>
      </c>
      <c r="G23" s="9">
        <v>0</v>
      </c>
      <c r="H23" s="6">
        <v>0</v>
      </c>
      <c r="I23" s="6" t="s">
        <v>39</v>
      </c>
      <c r="J23" s="45">
        <v>0.17</v>
      </c>
      <c r="K23" t="e">
        <f>VLOOKUP(A23,MonthlyMetricFullData!A:D,2,FALSE)</f>
        <v>#N/A</v>
      </c>
      <c r="L23" t="e">
        <f>IF(VLOOKUP(A23,MonthlyMetricFullData!A:E,5,FALSE)&lt;30,"Adjunct","Professional")</f>
        <v>#N/A</v>
      </c>
      <c r="M23" t="e">
        <f>VLOOKUP(A23,MonthlyMetricFullData!A:D,3,FALSE)</f>
        <v>#N/A</v>
      </c>
    </row>
    <row r="24" spans="1:13" x14ac:dyDescent="0.2">
      <c r="A24" s="6" t="s">
        <v>38</v>
      </c>
      <c r="B24" s="6" t="s">
        <v>17</v>
      </c>
      <c r="C24" s="9">
        <v>1.04</v>
      </c>
      <c r="D24" s="9">
        <v>1.1599999999999999</v>
      </c>
      <c r="E24" s="9">
        <v>0.97</v>
      </c>
      <c r="F24" s="9">
        <v>0.88</v>
      </c>
      <c r="G24" s="9">
        <v>0.28999999999999998</v>
      </c>
      <c r="H24" s="6">
        <v>3</v>
      </c>
      <c r="I24" s="46" t="s">
        <v>40</v>
      </c>
      <c r="J24" s="11">
        <f>1/19</f>
        <v>5.2631578947368418E-2</v>
      </c>
      <c r="K24" t="e">
        <f>VLOOKUP(A24,MonthlyMetricFullData!A:D,2,FALSE)</f>
        <v>#N/A</v>
      </c>
      <c r="L24" t="e">
        <f>IF(VLOOKUP(A24,MonthlyMetricFullData!A:E,5,FALSE)&lt;30,"Adjunct","Professional")</f>
        <v>#N/A</v>
      </c>
      <c r="M24" t="e">
        <f>VLOOKUP(A24,MonthlyMetricFullData!A:D,3,FALSE)</f>
        <v>#N/A</v>
      </c>
    </row>
    <row r="25" spans="1:13" x14ac:dyDescent="0.2">
      <c r="A25" s="6" t="s">
        <v>38</v>
      </c>
      <c r="B25" s="6" t="s">
        <v>19</v>
      </c>
      <c r="C25" s="6">
        <v>0.914299999999999</v>
      </c>
      <c r="D25" s="6">
        <v>0.84160000000000001</v>
      </c>
      <c r="E25" s="6">
        <v>1</v>
      </c>
      <c r="F25" s="6">
        <v>0.83299999999999996</v>
      </c>
      <c r="G25" s="6">
        <v>0.76923076923076905</v>
      </c>
      <c r="H25" s="6">
        <v>15</v>
      </c>
      <c r="I25" s="6" t="s">
        <v>41</v>
      </c>
      <c r="J25" s="53">
        <v>0.22</v>
      </c>
      <c r="K25" t="e">
        <f>VLOOKUP(A25,MonthlyMetricFullData!A:D,2,FALSE)</f>
        <v>#N/A</v>
      </c>
      <c r="L25" t="e">
        <f>IF(VLOOKUP(A25,MonthlyMetricFullData!A:E,5,FALSE)&lt;30,"Adjunct","Professional")</f>
        <v>#N/A</v>
      </c>
      <c r="M25" t="e">
        <f>VLOOKUP(A25,MonthlyMetricFullData!A:D,3,FALSE)</f>
        <v>#N/A</v>
      </c>
    </row>
    <row r="26" spans="1:13" x14ac:dyDescent="0.2">
      <c r="A26" s="6" t="s">
        <v>42</v>
      </c>
      <c r="B26" s="6" t="s">
        <v>29</v>
      </c>
      <c r="C26" s="9">
        <v>1.2187999999999899</v>
      </c>
      <c r="D26" s="9">
        <v>1.4062999999999899</v>
      </c>
      <c r="E26" s="9">
        <v>1</v>
      </c>
      <c r="F26" s="9">
        <v>0.96551724137931005</v>
      </c>
      <c r="G26" s="9">
        <v>0.57142857142857095</v>
      </c>
      <c r="H26" s="6">
        <v>3</v>
      </c>
      <c r="I26" s="7" t="s">
        <v>34</v>
      </c>
      <c r="J26" s="45">
        <v>0.5</v>
      </c>
      <c r="K26" t="str">
        <f>VLOOKUP(A26,MonthlyMetricFullData!A:D,2,FALSE)</f>
        <v>Premium</v>
      </c>
      <c r="L26" t="str">
        <f>IF(VLOOKUP(A26,MonthlyMetricFullData!A:E,5,FALSE)&lt;30,"Adjunct","Professional")</f>
        <v>Adjunct</v>
      </c>
      <c r="M26" t="str">
        <f>VLOOKUP(A26,MonthlyMetricFullData!A:D,3,FALSE)</f>
        <v>Ela Cross</v>
      </c>
    </row>
    <row r="27" spans="1:13" x14ac:dyDescent="0.2">
      <c r="A27" s="6" t="s">
        <v>42</v>
      </c>
      <c r="B27" s="6" t="s">
        <v>14</v>
      </c>
      <c r="C27" s="9">
        <v>0.968799999999999</v>
      </c>
      <c r="D27" s="9">
        <v>1.5156000000000001</v>
      </c>
      <c r="E27" s="9">
        <v>1</v>
      </c>
      <c r="F27" s="9">
        <v>1</v>
      </c>
      <c r="G27" s="9">
        <v>0.5</v>
      </c>
      <c r="H27" s="6">
        <v>3</v>
      </c>
      <c r="I27" s="7" t="s">
        <v>27</v>
      </c>
      <c r="J27" s="9">
        <v>1</v>
      </c>
      <c r="K27" t="str">
        <f>VLOOKUP(A27,MonthlyMetricFullData!A:D,2,FALSE)</f>
        <v>Premium</v>
      </c>
      <c r="L27" t="str">
        <f>IF(VLOOKUP(A27,MonthlyMetricFullData!A:E,5,FALSE)&lt;30,"Adjunct","Professional")</f>
        <v>Adjunct</v>
      </c>
      <c r="M27" t="str">
        <f>VLOOKUP(A27,MonthlyMetricFullData!A:D,3,FALSE)</f>
        <v>Ela Cross</v>
      </c>
    </row>
    <row r="28" spans="1:13" x14ac:dyDescent="0.2">
      <c r="A28" s="6" t="s">
        <v>42</v>
      </c>
      <c r="B28" s="6" t="s">
        <v>16</v>
      </c>
      <c r="C28" s="9">
        <v>0.8</v>
      </c>
      <c r="D28" s="9">
        <v>1.54</v>
      </c>
      <c r="E28" s="9">
        <v>1</v>
      </c>
      <c r="F28" s="9">
        <v>0.9</v>
      </c>
      <c r="G28" s="9">
        <v>0.88</v>
      </c>
      <c r="H28" s="6">
        <v>2</v>
      </c>
      <c r="I28" s="10"/>
      <c r="J28" s="9"/>
      <c r="K28" t="str">
        <f>VLOOKUP(A28,MonthlyMetricFullData!A:D,2,FALSE)</f>
        <v>Premium</v>
      </c>
      <c r="L28" t="str">
        <f>IF(VLOOKUP(A28,MonthlyMetricFullData!A:E,5,FALSE)&lt;30,"Adjunct","Professional")</f>
        <v>Adjunct</v>
      </c>
      <c r="M28" t="str">
        <f>VLOOKUP(A28,MonthlyMetricFullData!A:D,3,FALSE)</f>
        <v>Ela Cross</v>
      </c>
    </row>
    <row r="29" spans="1:13" x14ac:dyDescent="0.2">
      <c r="A29" s="6" t="s">
        <v>42</v>
      </c>
      <c r="B29" s="6" t="s">
        <v>31</v>
      </c>
      <c r="C29" s="9">
        <v>0.35</v>
      </c>
      <c r="D29" s="9">
        <v>1.4</v>
      </c>
      <c r="E29" s="9">
        <v>1</v>
      </c>
      <c r="F29" s="9">
        <v>0.91</v>
      </c>
      <c r="G29" s="9">
        <v>0.67</v>
      </c>
      <c r="H29" s="6">
        <v>0</v>
      </c>
      <c r="I29" s="7"/>
      <c r="J29" s="9"/>
      <c r="K29" t="str">
        <f>VLOOKUP(A29,MonthlyMetricFullData!A:D,2,FALSE)</f>
        <v>Premium</v>
      </c>
      <c r="L29" t="str">
        <f>IF(VLOOKUP(A29,MonthlyMetricFullData!A:E,5,FALSE)&lt;30,"Adjunct","Professional")</f>
        <v>Adjunct</v>
      </c>
      <c r="M29" t="str">
        <f>VLOOKUP(A29,MonthlyMetricFullData!A:D,3,FALSE)</f>
        <v>Ela Cross</v>
      </c>
    </row>
    <row r="30" spans="1:13" x14ac:dyDescent="0.2">
      <c r="A30" s="6" t="s">
        <v>42</v>
      </c>
      <c r="B30" s="6" t="s">
        <v>32</v>
      </c>
      <c r="C30" s="9">
        <v>0.66669999999999996</v>
      </c>
      <c r="D30" s="9">
        <v>1.4531000000000001</v>
      </c>
      <c r="E30" s="9">
        <v>1</v>
      </c>
      <c r="F30" s="9">
        <v>1</v>
      </c>
      <c r="G30" s="9">
        <v>0</v>
      </c>
      <c r="H30" s="6">
        <v>2</v>
      </c>
      <c r="I30" s="7" t="s">
        <v>18</v>
      </c>
      <c r="J30" s="9">
        <v>0</v>
      </c>
      <c r="K30" t="str">
        <f>VLOOKUP(A30,MonthlyMetricFullData!A:D,2,FALSE)</f>
        <v>Premium</v>
      </c>
      <c r="L30" t="str">
        <f>IF(VLOOKUP(A30,MonthlyMetricFullData!A:E,5,FALSE)&lt;30,"Adjunct","Professional")</f>
        <v>Adjunct</v>
      </c>
      <c r="M30" t="str">
        <f>VLOOKUP(A30,MonthlyMetricFullData!A:D,3,FALSE)</f>
        <v>Ela Cross</v>
      </c>
    </row>
    <row r="31" spans="1:13" x14ac:dyDescent="0.2">
      <c r="A31" s="6" t="s">
        <v>42</v>
      </c>
      <c r="B31" s="6" t="s">
        <v>17</v>
      </c>
      <c r="C31" s="9">
        <v>1.33</v>
      </c>
      <c r="D31" s="9">
        <v>1.29</v>
      </c>
      <c r="E31" s="9">
        <v>1</v>
      </c>
      <c r="F31" s="9">
        <v>1</v>
      </c>
      <c r="G31" s="9">
        <v>0.56999999999999995</v>
      </c>
      <c r="H31" s="6">
        <v>2</v>
      </c>
      <c r="I31" s="46" t="s">
        <v>27</v>
      </c>
      <c r="J31" s="11">
        <v>1</v>
      </c>
      <c r="K31" t="str">
        <f>VLOOKUP(A31,MonthlyMetricFullData!A:D,2,FALSE)</f>
        <v>Premium</v>
      </c>
      <c r="L31" t="str">
        <f>IF(VLOOKUP(A31,MonthlyMetricFullData!A:E,5,FALSE)&lt;30,"Adjunct","Professional")</f>
        <v>Adjunct</v>
      </c>
      <c r="M31" t="str">
        <f>VLOOKUP(A31,MonthlyMetricFullData!A:D,3,FALSE)</f>
        <v>Ela Cross</v>
      </c>
    </row>
    <row r="32" spans="1:13" x14ac:dyDescent="0.2">
      <c r="A32" s="6" t="s">
        <v>42</v>
      </c>
      <c r="B32" s="6" t="s">
        <v>19</v>
      </c>
      <c r="C32" s="6">
        <v>1.1979</v>
      </c>
      <c r="D32" s="6">
        <v>1.3125</v>
      </c>
      <c r="E32" s="6">
        <v>1</v>
      </c>
      <c r="F32" s="6">
        <v>0.69399999999999995</v>
      </c>
      <c r="G32" s="6">
        <v>0.22222222222222199</v>
      </c>
      <c r="H32" s="6">
        <v>3</v>
      </c>
      <c r="J32" s="53"/>
      <c r="K32" t="str">
        <f>VLOOKUP(A32,MonthlyMetricFullData!A:D,2,FALSE)</f>
        <v>Premium</v>
      </c>
      <c r="L32" t="str">
        <f>IF(VLOOKUP(A32,MonthlyMetricFullData!A:E,5,FALSE)&lt;30,"Adjunct","Professional")</f>
        <v>Adjunct</v>
      </c>
      <c r="M32" t="str">
        <f>VLOOKUP(A32,MonthlyMetricFullData!A:D,3,FALSE)</f>
        <v>Ela Cross</v>
      </c>
    </row>
    <row r="33" spans="1:13" x14ac:dyDescent="0.2">
      <c r="A33" s="6" t="s">
        <v>42</v>
      </c>
      <c r="B33" s="6" t="s">
        <v>21</v>
      </c>
      <c r="C33" s="9">
        <v>0.31</v>
      </c>
      <c r="D33" s="9">
        <v>1</v>
      </c>
      <c r="E33" s="9">
        <v>1</v>
      </c>
      <c r="F33" s="9">
        <v>0.6</v>
      </c>
      <c r="G33" s="9" t="e">
        <v>#N/A</v>
      </c>
      <c r="H33" s="6">
        <v>1</v>
      </c>
      <c r="J33" s="9"/>
      <c r="K33" t="str">
        <f>VLOOKUP(A33,MonthlyMetricFullData!A:D,2,FALSE)</f>
        <v>Premium</v>
      </c>
      <c r="L33" t="str">
        <f>IF(VLOOKUP(A33,MonthlyMetricFullData!A:E,5,FALSE)&lt;30,"Adjunct","Professional")</f>
        <v>Adjunct</v>
      </c>
      <c r="M33" t="str">
        <f>VLOOKUP(A33,MonthlyMetricFullData!A:D,3,FALSE)</f>
        <v>Ela Cross</v>
      </c>
    </row>
    <row r="34" spans="1:13" x14ac:dyDescent="0.2">
      <c r="A34" s="6" t="s">
        <v>42</v>
      </c>
      <c r="B34" s="6" t="s">
        <v>22</v>
      </c>
      <c r="C34" s="9">
        <v>0</v>
      </c>
      <c r="D34" s="9">
        <v>0.79</v>
      </c>
      <c r="E34" s="9">
        <v>0</v>
      </c>
      <c r="F34" s="9">
        <v>0</v>
      </c>
      <c r="G34" s="9">
        <v>0</v>
      </c>
      <c r="H34" s="6" t="e">
        <v>#N/A</v>
      </c>
      <c r="J34" s="9"/>
      <c r="K34" t="str">
        <f>VLOOKUP(A34,MonthlyMetricFullData!A:D,2,FALSE)</f>
        <v>Premium</v>
      </c>
      <c r="L34" t="str">
        <f>IF(VLOOKUP(A34,MonthlyMetricFullData!A:E,5,FALSE)&lt;30,"Adjunct","Professional")</f>
        <v>Adjunct</v>
      </c>
      <c r="M34" t="str">
        <f>VLOOKUP(A34,MonthlyMetricFullData!A:D,3,FALSE)</f>
        <v>Ela Cross</v>
      </c>
    </row>
    <row r="35" spans="1:13" x14ac:dyDescent="0.2">
      <c r="A35" s="6" t="s">
        <v>42</v>
      </c>
      <c r="B35" s="6" t="s">
        <v>24</v>
      </c>
      <c r="C35" s="9">
        <v>0</v>
      </c>
      <c r="D35" s="9">
        <v>1</v>
      </c>
      <c r="E35" s="9">
        <v>0</v>
      </c>
      <c r="F35" s="9">
        <v>0</v>
      </c>
      <c r="G35" s="9">
        <v>0</v>
      </c>
      <c r="H35" s="6" t="e">
        <v>#N/A</v>
      </c>
      <c r="J35" s="9"/>
      <c r="K35" t="str">
        <f>VLOOKUP(A35,MonthlyMetricFullData!A:D,2,FALSE)</f>
        <v>Premium</v>
      </c>
      <c r="L35" t="str">
        <f>IF(VLOOKUP(A35,MonthlyMetricFullData!A:E,5,FALSE)&lt;30,"Adjunct","Professional")</f>
        <v>Adjunct</v>
      </c>
      <c r="M35" t="str">
        <f>VLOOKUP(A35,MonthlyMetricFullData!A:D,3,FALSE)</f>
        <v>Ela Cross</v>
      </c>
    </row>
    <row r="36" spans="1:13" x14ac:dyDescent="0.2">
      <c r="A36" s="6" t="s">
        <v>42</v>
      </c>
      <c r="B36" s="6" t="s">
        <v>25</v>
      </c>
      <c r="C36" s="9">
        <v>0.76</v>
      </c>
      <c r="D36" s="9">
        <v>1.42</v>
      </c>
      <c r="E36" s="9">
        <v>1</v>
      </c>
      <c r="F36" s="9">
        <v>1</v>
      </c>
      <c r="G36" s="9">
        <v>0</v>
      </c>
      <c r="H36" s="6">
        <v>2</v>
      </c>
      <c r="I36" s="7" t="s">
        <v>43</v>
      </c>
      <c r="J36" s="9">
        <v>0.6</v>
      </c>
      <c r="K36" t="str">
        <f>VLOOKUP(A36,MonthlyMetricFullData!A:D,2,FALSE)</f>
        <v>Premium</v>
      </c>
      <c r="L36" t="str">
        <f>IF(VLOOKUP(A36,MonthlyMetricFullData!A:E,5,FALSE)&lt;30,"Adjunct","Professional")</f>
        <v>Adjunct</v>
      </c>
      <c r="M36" t="str">
        <f>VLOOKUP(A36,MonthlyMetricFullData!A:D,3,FALSE)</f>
        <v>Ela Cross</v>
      </c>
    </row>
    <row r="37" spans="1:13" x14ac:dyDescent="0.2">
      <c r="A37" s="6" t="s">
        <v>42</v>
      </c>
      <c r="B37" s="6" t="s">
        <v>26</v>
      </c>
      <c r="C37" s="9">
        <v>1.1399999999999999</v>
      </c>
      <c r="D37" s="9">
        <v>1.46</v>
      </c>
      <c r="E37" s="9">
        <v>1</v>
      </c>
      <c r="F37" s="9">
        <v>0.73</v>
      </c>
      <c r="G37" s="9">
        <v>0</v>
      </c>
      <c r="H37" s="6">
        <v>3</v>
      </c>
      <c r="I37" s="8"/>
      <c r="J37" s="9"/>
      <c r="K37" t="str">
        <f>VLOOKUP(A37,MonthlyMetricFullData!A:D,2,FALSE)</f>
        <v>Premium</v>
      </c>
      <c r="L37" t="str">
        <f>IF(VLOOKUP(A37,MonthlyMetricFullData!A:E,5,FALSE)&lt;30,"Adjunct","Professional")</f>
        <v>Adjunct</v>
      </c>
      <c r="M37" t="str">
        <f>VLOOKUP(A37,MonthlyMetricFullData!A:D,3,FALSE)</f>
        <v>Ela Cross</v>
      </c>
    </row>
    <row r="38" spans="1:13" x14ac:dyDescent="0.2">
      <c r="A38" s="6" t="s">
        <v>44</v>
      </c>
      <c r="B38" s="6" t="s">
        <v>29</v>
      </c>
      <c r="C38" s="9">
        <v>0.75419999999999998</v>
      </c>
      <c r="D38" s="9">
        <v>2.0708000000000002</v>
      </c>
      <c r="E38" s="9">
        <v>1</v>
      </c>
      <c r="F38" s="9">
        <v>1</v>
      </c>
      <c r="G38" s="9">
        <v>0.91666666666666596</v>
      </c>
      <c r="H38" s="6">
        <v>6</v>
      </c>
      <c r="I38" s="7" t="s">
        <v>45</v>
      </c>
      <c r="J38" s="45">
        <v>0.66</v>
      </c>
      <c r="K38" t="str">
        <f>VLOOKUP(A38,MonthlyMetricFullData!A:D,2,FALSE)</f>
        <v>Premium</v>
      </c>
      <c r="L38" t="str">
        <f>IF(VLOOKUP(A38,MonthlyMetricFullData!A:E,5,FALSE)&lt;30,"Adjunct","Professional")</f>
        <v>Professional</v>
      </c>
      <c r="M38" t="str">
        <f>VLOOKUP(A38,MonthlyMetricFullData!A:D,3,FALSE)</f>
        <v>Ian Plamondon</v>
      </c>
    </row>
    <row r="39" spans="1:13" x14ac:dyDescent="0.2">
      <c r="A39" s="6" t="s">
        <v>44</v>
      </c>
      <c r="B39" s="6" t="s">
        <v>14</v>
      </c>
      <c r="C39" s="9">
        <v>0.62570000000000003</v>
      </c>
      <c r="D39" s="9">
        <v>2.2515999999999998</v>
      </c>
      <c r="E39" s="9">
        <v>0.94029850746268595</v>
      </c>
      <c r="F39" s="9">
        <v>0.97619047619047605</v>
      </c>
      <c r="G39" s="9">
        <v>0.75</v>
      </c>
      <c r="H39" s="6">
        <v>1</v>
      </c>
      <c r="I39" s="7" t="s">
        <v>46</v>
      </c>
      <c r="J39" s="9">
        <v>1</v>
      </c>
      <c r="K39" t="str">
        <f>VLOOKUP(A39,MonthlyMetricFullData!A:D,2,FALSE)</f>
        <v>Premium</v>
      </c>
      <c r="L39" t="str">
        <f>IF(VLOOKUP(A39,MonthlyMetricFullData!A:E,5,FALSE)&lt;30,"Adjunct","Professional")</f>
        <v>Professional</v>
      </c>
      <c r="M39" t="str">
        <f>VLOOKUP(A39,MonthlyMetricFullData!A:D,3,FALSE)</f>
        <v>Ian Plamondon</v>
      </c>
    </row>
    <row r="40" spans="1:13" x14ac:dyDescent="0.2">
      <c r="A40" s="6" t="s">
        <v>44</v>
      </c>
      <c r="B40" s="6" t="s">
        <v>16</v>
      </c>
      <c r="C40" s="9">
        <v>0.7</v>
      </c>
      <c r="D40" s="9">
        <v>1.99</v>
      </c>
      <c r="E40" s="9">
        <v>0.97</v>
      </c>
      <c r="F40" s="9">
        <v>1</v>
      </c>
      <c r="G40" s="9">
        <v>0.71</v>
      </c>
      <c r="H40" s="6">
        <v>5</v>
      </c>
      <c r="I40" s="10">
        <v>45691</v>
      </c>
      <c r="J40" s="9">
        <v>6.6666666666666662E-3</v>
      </c>
      <c r="K40" t="str">
        <f>VLOOKUP(A40,MonthlyMetricFullData!A:D,2,FALSE)</f>
        <v>Premium</v>
      </c>
      <c r="L40" t="str">
        <f>IF(VLOOKUP(A40,MonthlyMetricFullData!A:E,5,FALSE)&lt;30,"Adjunct","Professional")</f>
        <v>Professional</v>
      </c>
      <c r="M40" t="str">
        <f>VLOOKUP(A40,MonthlyMetricFullData!A:D,3,FALSE)</f>
        <v>Ian Plamondon</v>
      </c>
    </row>
    <row r="41" spans="1:13" x14ac:dyDescent="0.2">
      <c r="A41" s="6" t="s">
        <v>44</v>
      </c>
      <c r="B41" s="6" t="s">
        <v>31</v>
      </c>
      <c r="C41" s="9">
        <v>0.6</v>
      </c>
      <c r="D41" s="9">
        <v>1.82</v>
      </c>
      <c r="E41" s="9">
        <v>1</v>
      </c>
      <c r="F41" s="9">
        <v>0.98</v>
      </c>
      <c r="G41" s="9">
        <v>0.81</v>
      </c>
      <c r="H41" s="6">
        <v>4</v>
      </c>
      <c r="I41" s="7">
        <v>1</v>
      </c>
      <c r="J41" s="9">
        <v>1</v>
      </c>
      <c r="K41" t="str">
        <f>VLOOKUP(A41,MonthlyMetricFullData!A:D,2,FALSE)</f>
        <v>Premium</v>
      </c>
      <c r="L41" t="str">
        <f>IF(VLOOKUP(A41,MonthlyMetricFullData!A:E,5,FALSE)&lt;30,"Adjunct","Professional")</f>
        <v>Professional</v>
      </c>
      <c r="M41" t="str">
        <f>VLOOKUP(A41,MonthlyMetricFullData!A:D,3,FALSE)</f>
        <v>Ian Plamondon</v>
      </c>
    </row>
    <row r="42" spans="1:13" x14ac:dyDescent="0.2">
      <c r="A42" s="6" t="s">
        <v>44</v>
      </c>
      <c r="B42" s="6" t="s">
        <v>32</v>
      </c>
      <c r="C42" s="9">
        <v>0.375</v>
      </c>
      <c r="D42" s="9">
        <v>2.0707</v>
      </c>
      <c r="E42" s="9">
        <v>0.97368421100000002</v>
      </c>
      <c r="F42" s="9">
        <v>1</v>
      </c>
      <c r="G42" s="9">
        <v>1</v>
      </c>
      <c r="H42" s="6">
        <v>0</v>
      </c>
      <c r="I42" s="7">
        <v>1</v>
      </c>
      <c r="J42" s="9">
        <f>I42</f>
        <v>1</v>
      </c>
      <c r="K42" t="str">
        <f>VLOOKUP(A42,MonthlyMetricFullData!A:D,2,FALSE)</f>
        <v>Premium</v>
      </c>
      <c r="L42" t="str">
        <f>IF(VLOOKUP(A42,MonthlyMetricFullData!A:E,5,FALSE)&lt;30,"Adjunct","Professional")</f>
        <v>Professional</v>
      </c>
      <c r="M42" t="str">
        <f>VLOOKUP(A42,MonthlyMetricFullData!A:D,3,FALSE)</f>
        <v>Ian Plamondon</v>
      </c>
    </row>
    <row r="43" spans="1:13" x14ac:dyDescent="0.2">
      <c r="A43" s="6" t="s">
        <v>44</v>
      </c>
      <c r="B43" s="6" t="s">
        <v>17</v>
      </c>
      <c r="C43" s="9">
        <v>0.77</v>
      </c>
      <c r="D43" s="9">
        <v>1.63</v>
      </c>
      <c r="E43" s="9">
        <v>0.95</v>
      </c>
      <c r="F43" s="9">
        <v>1</v>
      </c>
      <c r="G43" s="9">
        <v>0.93</v>
      </c>
      <c r="H43" s="6">
        <v>0</v>
      </c>
      <c r="I43" s="46" t="s">
        <v>45</v>
      </c>
      <c r="J43" s="11">
        <v>0.66</v>
      </c>
      <c r="K43" t="str">
        <f>VLOOKUP(A43,MonthlyMetricFullData!A:D,2,FALSE)</f>
        <v>Premium</v>
      </c>
      <c r="L43" t="str">
        <f>IF(VLOOKUP(A43,MonthlyMetricFullData!A:E,5,FALSE)&lt;30,"Adjunct","Professional")</f>
        <v>Professional</v>
      </c>
      <c r="M43" t="str">
        <f>VLOOKUP(A43,MonthlyMetricFullData!A:D,3,FALSE)</f>
        <v>Ian Plamondon</v>
      </c>
    </row>
    <row r="44" spans="1:13" x14ac:dyDescent="0.2">
      <c r="A44" s="6" t="s">
        <v>44</v>
      </c>
      <c r="B44" s="6" t="s">
        <v>19</v>
      </c>
      <c r="C44" s="6">
        <v>0.5917</v>
      </c>
      <c r="D44" s="6">
        <v>2.6625000000000001</v>
      </c>
      <c r="E44" s="6">
        <v>1</v>
      </c>
      <c r="F44" s="6">
        <v>1</v>
      </c>
      <c r="G44" s="6">
        <v>0.91666666666666596</v>
      </c>
      <c r="H44" s="6">
        <v>3</v>
      </c>
      <c r="I44" s="6" t="s">
        <v>46</v>
      </c>
      <c r="J44" s="53">
        <v>1</v>
      </c>
      <c r="K44" t="str">
        <f>VLOOKUP(A44,MonthlyMetricFullData!A:D,2,FALSE)</f>
        <v>Premium</v>
      </c>
      <c r="L44" t="str">
        <f>IF(VLOOKUP(A44,MonthlyMetricFullData!A:E,5,FALSE)&lt;30,"Adjunct","Professional")</f>
        <v>Professional</v>
      </c>
      <c r="M44" t="str">
        <f>VLOOKUP(A44,MonthlyMetricFullData!A:D,3,FALSE)</f>
        <v>Ian Plamondon</v>
      </c>
    </row>
    <row r="45" spans="1:13" x14ac:dyDescent="0.2">
      <c r="A45" s="6" t="s">
        <v>44</v>
      </c>
      <c r="B45" s="6" t="s">
        <v>21</v>
      </c>
      <c r="C45" s="9">
        <v>0.96</v>
      </c>
      <c r="D45" s="9">
        <v>1.65</v>
      </c>
      <c r="E45" s="9">
        <v>0.97</v>
      </c>
      <c r="F45" s="9">
        <v>1</v>
      </c>
      <c r="G45" s="9">
        <v>0.9</v>
      </c>
      <c r="H45" s="6">
        <v>0</v>
      </c>
      <c r="I45" s="7" t="s">
        <v>47</v>
      </c>
      <c r="J45" s="9">
        <v>0.75</v>
      </c>
      <c r="K45" t="str">
        <f>VLOOKUP(A45,MonthlyMetricFullData!A:D,2,FALSE)</f>
        <v>Premium</v>
      </c>
      <c r="L45" t="str">
        <f>IF(VLOOKUP(A45,MonthlyMetricFullData!A:E,5,FALSE)&lt;30,"Adjunct","Professional")</f>
        <v>Professional</v>
      </c>
      <c r="M45" t="str">
        <f>VLOOKUP(A45,MonthlyMetricFullData!A:D,3,FALSE)</f>
        <v>Ian Plamondon</v>
      </c>
    </row>
    <row r="46" spans="1:13" x14ac:dyDescent="0.2">
      <c r="A46" s="6" t="s">
        <v>44</v>
      </c>
      <c r="B46" s="6" t="s">
        <v>22</v>
      </c>
      <c r="C46" s="9">
        <v>0.52</v>
      </c>
      <c r="D46" s="9">
        <v>1.83</v>
      </c>
      <c r="E46" s="9">
        <v>0.99</v>
      </c>
      <c r="F46" s="9">
        <v>1</v>
      </c>
      <c r="G46" s="9">
        <v>0.77</v>
      </c>
      <c r="H46" s="6">
        <v>2</v>
      </c>
      <c r="I46" s="7">
        <v>1</v>
      </c>
      <c r="J46" s="9">
        <f>I46</f>
        <v>1</v>
      </c>
      <c r="K46" t="str">
        <f>VLOOKUP(A46,MonthlyMetricFullData!A:D,2,FALSE)</f>
        <v>Premium</v>
      </c>
      <c r="L46" t="str">
        <f>IF(VLOOKUP(A46,MonthlyMetricFullData!A:E,5,FALSE)&lt;30,"Adjunct","Professional")</f>
        <v>Professional</v>
      </c>
      <c r="M46" t="str">
        <f>VLOOKUP(A46,MonthlyMetricFullData!A:D,3,FALSE)</f>
        <v>Ian Plamondon</v>
      </c>
    </row>
    <row r="47" spans="1:13" x14ac:dyDescent="0.2">
      <c r="A47" s="6" t="s">
        <v>44</v>
      </c>
      <c r="B47" s="6" t="s">
        <v>24</v>
      </c>
      <c r="C47" s="9">
        <v>0.82</v>
      </c>
      <c r="D47" s="9">
        <v>1.92</v>
      </c>
      <c r="E47" s="9">
        <v>0.96</v>
      </c>
      <c r="F47" s="9">
        <v>1</v>
      </c>
      <c r="G47" s="9">
        <v>0.56000000000000005</v>
      </c>
      <c r="H47" s="6">
        <v>2</v>
      </c>
      <c r="I47" s="7">
        <v>1</v>
      </c>
      <c r="J47" s="9">
        <f>I47</f>
        <v>1</v>
      </c>
      <c r="K47" t="str">
        <f>VLOOKUP(A47,MonthlyMetricFullData!A:D,2,FALSE)</f>
        <v>Premium</v>
      </c>
      <c r="L47" t="str">
        <f>IF(VLOOKUP(A47,MonthlyMetricFullData!A:E,5,FALSE)&lt;30,"Adjunct","Professional")</f>
        <v>Professional</v>
      </c>
      <c r="M47" t="str">
        <f>VLOOKUP(A47,MonthlyMetricFullData!A:D,3,FALSE)</f>
        <v>Ian Plamondon</v>
      </c>
    </row>
    <row r="48" spans="1:13" x14ac:dyDescent="0.2">
      <c r="A48" s="6" t="s">
        <v>44</v>
      </c>
      <c r="B48" s="6" t="s">
        <v>25</v>
      </c>
      <c r="C48" s="9">
        <v>0.8</v>
      </c>
      <c r="D48" s="9">
        <v>1.03</v>
      </c>
      <c r="E48" s="9">
        <v>0.99</v>
      </c>
      <c r="F48" s="9">
        <v>1</v>
      </c>
      <c r="G48" s="9">
        <v>0.88</v>
      </c>
      <c r="H48" s="6">
        <v>1</v>
      </c>
      <c r="I48" s="7" t="s">
        <v>33</v>
      </c>
      <c r="J48" s="9">
        <v>0</v>
      </c>
      <c r="K48" t="str">
        <f>VLOOKUP(A48,MonthlyMetricFullData!A:D,2,FALSE)</f>
        <v>Premium</v>
      </c>
      <c r="L48" t="str">
        <f>IF(VLOOKUP(A48,MonthlyMetricFullData!A:E,5,FALSE)&lt;30,"Adjunct","Professional")</f>
        <v>Professional</v>
      </c>
      <c r="M48" t="str">
        <f>VLOOKUP(A48,MonthlyMetricFullData!A:D,3,FALSE)</f>
        <v>Ian Plamondon</v>
      </c>
    </row>
    <row r="49" spans="1:13" x14ac:dyDescent="0.2">
      <c r="A49" s="6" t="s">
        <v>44</v>
      </c>
      <c r="B49" s="6" t="s">
        <v>26</v>
      </c>
      <c r="C49" s="9">
        <v>0.75</v>
      </c>
      <c r="D49" s="9">
        <v>2.19</v>
      </c>
      <c r="E49" s="9">
        <v>0.94</v>
      </c>
      <c r="F49" s="9">
        <v>1</v>
      </c>
      <c r="G49" s="9">
        <v>0.93</v>
      </c>
      <c r="H49" s="6">
        <v>0</v>
      </c>
      <c r="I49" s="7" t="s">
        <v>48</v>
      </c>
      <c r="J49" s="9">
        <v>1</v>
      </c>
      <c r="K49" t="str">
        <f>VLOOKUP(A49,MonthlyMetricFullData!A:D,2,FALSE)</f>
        <v>Premium</v>
      </c>
      <c r="L49" t="str">
        <f>IF(VLOOKUP(A49,MonthlyMetricFullData!A:E,5,FALSE)&lt;30,"Adjunct","Professional")</f>
        <v>Professional</v>
      </c>
      <c r="M49" t="str">
        <f>VLOOKUP(A49,MonthlyMetricFullData!A:D,3,FALSE)</f>
        <v>Ian Plamondon</v>
      </c>
    </row>
    <row r="50" spans="1:13" x14ac:dyDescent="0.2">
      <c r="A50" s="6" t="s">
        <v>49</v>
      </c>
      <c r="B50" s="6" t="s">
        <v>29</v>
      </c>
      <c r="C50" s="9">
        <v>1.55209999999999</v>
      </c>
      <c r="D50" s="9">
        <v>1.3359000000000001</v>
      </c>
      <c r="E50" s="9">
        <v>0.96774193548387</v>
      </c>
      <c r="F50" s="9">
        <v>0.88888888888888795</v>
      </c>
      <c r="G50" s="9">
        <v>0.85714285714285698</v>
      </c>
      <c r="H50" s="6">
        <v>10</v>
      </c>
      <c r="I50" s="7" t="s">
        <v>50</v>
      </c>
      <c r="J50" s="45">
        <v>0.75</v>
      </c>
      <c r="K50" t="str">
        <f>VLOOKUP(A50,MonthlyMetricFullData!A:D,2,FALSE)</f>
        <v>Distinguished</v>
      </c>
      <c r="L50" t="str">
        <f>IF(VLOOKUP(A50,MonthlyMetricFullData!A:E,5,FALSE)&lt;30,"Adjunct","Professional")</f>
        <v>Adjunct</v>
      </c>
      <c r="M50" t="str">
        <f>VLOOKUP(A50,MonthlyMetricFullData!A:D,3,FALSE)</f>
        <v>Kristin Haase-Alvey</v>
      </c>
    </row>
    <row r="51" spans="1:13" x14ac:dyDescent="0.2">
      <c r="A51" s="6" t="s">
        <v>49</v>
      </c>
      <c r="B51" s="6" t="s">
        <v>14</v>
      </c>
      <c r="C51" s="9">
        <v>1.7343999999999999</v>
      </c>
      <c r="D51" s="9">
        <v>1.3554999999999999</v>
      </c>
      <c r="E51" s="9">
        <v>0.98888888888888804</v>
      </c>
      <c r="F51" s="9">
        <v>0.78125</v>
      </c>
      <c r="G51" s="9">
        <v>0.70588235294117596</v>
      </c>
      <c r="H51" s="6">
        <v>7</v>
      </c>
      <c r="I51" s="7" t="s">
        <v>45</v>
      </c>
      <c r="J51" s="9">
        <v>0.66</v>
      </c>
      <c r="K51" t="str">
        <f>VLOOKUP(A51,MonthlyMetricFullData!A:D,2,FALSE)</f>
        <v>Distinguished</v>
      </c>
      <c r="L51" t="str">
        <f>IF(VLOOKUP(A51,MonthlyMetricFullData!A:E,5,FALSE)&lt;30,"Adjunct","Professional")</f>
        <v>Adjunct</v>
      </c>
      <c r="M51" t="str">
        <f>VLOOKUP(A51,MonthlyMetricFullData!A:D,3,FALSE)</f>
        <v>Kristin Haase-Alvey</v>
      </c>
    </row>
    <row r="52" spans="1:13" x14ac:dyDescent="0.2">
      <c r="A52" s="6" t="s">
        <v>49</v>
      </c>
      <c r="B52" s="6" t="s">
        <v>14</v>
      </c>
      <c r="C52" s="9">
        <v>1.7343999999999999</v>
      </c>
      <c r="D52" s="9">
        <v>1.3554999999999999</v>
      </c>
      <c r="E52" s="9">
        <v>0.98888888888888804</v>
      </c>
      <c r="F52" s="9">
        <v>0.78125</v>
      </c>
      <c r="G52" s="9">
        <v>0.70588235294117596</v>
      </c>
      <c r="H52" s="6">
        <v>7</v>
      </c>
      <c r="I52" s="7" t="s">
        <v>45</v>
      </c>
      <c r="J52" s="9">
        <f>_xlfn.TEXTBEFORE(I52, "/")/_xlfn.TEXTAFTER(I52,"/")</f>
        <v>0.66666666666666663</v>
      </c>
      <c r="K52" t="str">
        <f>VLOOKUP(A52,MonthlyMetricFullData!A:D,2,FALSE)</f>
        <v>Distinguished</v>
      </c>
      <c r="L52" t="str">
        <f>IF(VLOOKUP(A52,MonthlyMetricFullData!A:E,5,FALSE)&lt;30,"Adjunct","Professional")</f>
        <v>Adjunct</v>
      </c>
      <c r="M52" t="str">
        <f>VLOOKUP(A52,MonthlyMetricFullData!A:D,3,FALSE)</f>
        <v>Kristin Haase-Alvey</v>
      </c>
    </row>
    <row r="53" spans="1:13" x14ac:dyDescent="0.2">
      <c r="A53" s="6" t="s">
        <v>49</v>
      </c>
      <c r="B53" s="6" t="s">
        <v>16</v>
      </c>
      <c r="C53" s="9">
        <v>1.67</v>
      </c>
      <c r="D53" s="9">
        <v>1.38</v>
      </c>
      <c r="E53" s="9">
        <v>1</v>
      </c>
      <c r="F53" s="9">
        <v>0.47</v>
      </c>
      <c r="G53" s="9">
        <v>0.81</v>
      </c>
      <c r="H53" s="6">
        <v>11</v>
      </c>
      <c r="I53" s="10" t="s">
        <v>51</v>
      </c>
      <c r="J53" s="9">
        <v>0</v>
      </c>
      <c r="K53" t="str">
        <f>VLOOKUP(A53,MonthlyMetricFullData!A:D,2,FALSE)</f>
        <v>Distinguished</v>
      </c>
      <c r="L53" t="str">
        <f>IF(VLOOKUP(A53,MonthlyMetricFullData!A:E,5,FALSE)&lt;30,"Adjunct","Professional")</f>
        <v>Adjunct</v>
      </c>
      <c r="M53" t="str">
        <f>VLOOKUP(A53,MonthlyMetricFullData!A:D,3,FALSE)</f>
        <v>Kristin Haase-Alvey</v>
      </c>
    </row>
    <row r="54" spans="1:13" x14ac:dyDescent="0.2">
      <c r="A54" s="6" t="s">
        <v>49</v>
      </c>
      <c r="B54" s="6" t="s">
        <v>31</v>
      </c>
      <c r="C54" s="9">
        <v>1.0900000000000001</v>
      </c>
      <c r="D54" s="9">
        <v>0.93</v>
      </c>
      <c r="E54" s="9">
        <v>0.95</v>
      </c>
      <c r="F54" s="9">
        <v>0.51</v>
      </c>
      <c r="G54" s="9">
        <v>0.65</v>
      </c>
      <c r="H54" s="6">
        <v>3</v>
      </c>
      <c r="I54" s="7">
        <v>1</v>
      </c>
      <c r="J54" s="9">
        <v>1</v>
      </c>
      <c r="K54" t="str">
        <f>VLOOKUP(A54,MonthlyMetricFullData!A:D,2,FALSE)</f>
        <v>Distinguished</v>
      </c>
      <c r="L54" t="str">
        <f>IF(VLOOKUP(A54,MonthlyMetricFullData!A:E,5,FALSE)&lt;30,"Adjunct","Professional")</f>
        <v>Adjunct</v>
      </c>
      <c r="M54" t="str">
        <f>VLOOKUP(A54,MonthlyMetricFullData!A:D,3,FALSE)</f>
        <v>Kristin Haase-Alvey</v>
      </c>
    </row>
    <row r="55" spans="1:13" x14ac:dyDescent="0.2">
      <c r="A55" s="6" t="s">
        <v>49</v>
      </c>
      <c r="B55" s="6" t="s">
        <v>32</v>
      </c>
      <c r="C55" s="9">
        <v>1.3542000000000001</v>
      </c>
      <c r="D55" s="9">
        <v>1.2343999999999999</v>
      </c>
      <c r="E55" s="9">
        <v>1</v>
      </c>
      <c r="F55" s="9">
        <v>0.76363636400000001</v>
      </c>
      <c r="G55" s="9">
        <v>0.88888888899999996</v>
      </c>
      <c r="H55" s="6">
        <v>11</v>
      </c>
      <c r="I55" s="7">
        <v>0.55555555555555558</v>
      </c>
      <c r="J55" s="9">
        <f>I55</f>
        <v>0.55555555555555558</v>
      </c>
      <c r="K55" t="str">
        <f>VLOOKUP(A55,MonthlyMetricFullData!A:D,2,FALSE)</f>
        <v>Distinguished</v>
      </c>
      <c r="L55" t="str">
        <f>IF(VLOOKUP(A55,MonthlyMetricFullData!A:E,5,FALSE)&lt;30,"Adjunct","Professional")</f>
        <v>Adjunct</v>
      </c>
      <c r="M55" t="str">
        <f>VLOOKUP(A55,MonthlyMetricFullData!A:D,3,FALSE)</f>
        <v>Kristin Haase-Alvey</v>
      </c>
    </row>
    <row r="56" spans="1:13" x14ac:dyDescent="0.2">
      <c r="A56" s="6" t="s">
        <v>49</v>
      </c>
      <c r="B56" s="6" t="s">
        <v>17</v>
      </c>
      <c r="C56" s="9">
        <v>1.5</v>
      </c>
      <c r="D56" s="9">
        <v>1.24</v>
      </c>
      <c r="E56" s="9">
        <v>1</v>
      </c>
      <c r="F56" s="9">
        <v>0.91</v>
      </c>
      <c r="G56" s="9">
        <v>1</v>
      </c>
      <c r="H56" s="6">
        <v>10</v>
      </c>
      <c r="I56" s="46" t="s">
        <v>52</v>
      </c>
      <c r="J56" s="11">
        <v>0.75</v>
      </c>
      <c r="K56" t="str">
        <f>VLOOKUP(A56,MonthlyMetricFullData!A:D,2,FALSE)</f>
        <v>Distinguished</v>
      </c>
      <c r="L56" t="str">
        <f>IF(VLOOKUP(A56,MonthlyMetricFullData!A:E,5,FALSE)&lt;30,"Adjunct","Professional")</f>
        <v>Adjunct</v>
      </c>
      <c r="M56" t="str">
        <f>VLOOKUP(A56,MonthlyMetricFullData!A:D,3,FALSE)</f>
        <v>Kristin Haase-Alvey</v>
      </c>
    </row>
    <row r="57" spans="1:13" x14ac:dyDescent="0.2">
      <c r="A57" s="6" t="s">
        <v>49</v>
      </c>
      <c r="B57" s="6" t="s">
        <v>19</v>
      </c>
      <c r="C57" s="6">
        <v>1.3542000000000001</v>
      </c>
      <c r="D57" s="6">
        <v>1.2304999999999999</v>
      </c>
      <c r="E57" s="6">
        <v>0.98507462686567104</v>
      </c>
      <c r="F57" s="6">
        <v>0.75900000000000001</v>
      </c>
      <c r="G57" s="6">
        <v>1</v>
      </c>
      <c r="H57" s="6">
        <v>7</v>
      </c>
      <c r="I57" s="6" t="s">
        <v>27</v>
      </c>
      <c r="J57" s="53">
        <v>1</v>
      </c>
      <c r="K57" t="str">
        <f>VLOOKUP(A57,MonthlyMetricFullData!A:D,2,FALSE)</f>
        <v>Distinguished</v>
      </c>
      <c r="L57" t="str">
        <f>IF(VLOOKUP(A57,MonthlyMetricFullData!A:E,5,FALSE)&lt;30,"Adjunct","Professional")</f>
        <v>Adjunct</v>
      </c>
      <c r="M57" t="str">
        <f>VLOOKUP(A57,MonthlyMetricFullData!A:D,3,FALSE)</f>
        <v>Kristin Haase-Alvey</v>
      </c>
    </row>
    <row r="58" spans="1:13" x14ac:dyDescent="0.2">
      <c r="A58" s="6" t="s">
        <v>49</v>
      </c>
      <c r="B58" s="6" t="s">
        <v>21</v>
      </c>
      <c r="C58" s="9">
        <v>0.54</v>
      </c>
      <c r="D58" s="9">
        <v>0.97</v>
      </c>
      <c r="E58" s="9">
        <v>1</v>
      </c>
      <c r="F58" s="9">
        <v>0.85</v>
      </c>
      <c r="G58" s="9">
        <v>1</v>
      </c>
      <c r="H58" s="6">
        <v>1</v>
      </c>
      <c r="J58" s="9"/>
      <c r="K58" t="str">
        <f>VLOOKUP(A58,MonthlyMetricFullData!A:D,2,FALSE)</f>
        <v>Distinguished</v>
      </c>
      <c r="L58" t="str">
        <f>IF(VLOOKUP(A58,MonthlyMetricFullData!A:E,5,FALSE)&lt;30,"Adjunct","Professional")</f>
        <v>Adjunct</v>
      </c>
      <c r="M58" t="str">
        <f>VLOOKUP(A58,MonthlyMetricFullData!A:D,3,FALSE)</f>
        <v>Kristin Haase-Alvey</v>
      </c>
    </row>
    <row r="59" spans="1:13" x14ac:dyDescent="0.2">
      <c r="A59" s="6" t="s">
        <v>49</v>
      </c>
      <c r="B59" s="6" t="s">
        <v>22</v>
      </c>
      <c r="C59" s="9">
        <v>0.02</v>
      </c>
      <c r="D59" s="9">
        <v>0.63</v>
      </c>
      <c r="E59" s="9">
        <v>1</v>
      </c>
      <c r="F59" s="9">
        <v>1</v>
      </c>
      <c r="G59" s="9">
        <v>1</v>
      </c>
      <c r="H59" s="6" t="e">
        <v>#N/A</v>
      </c>
      <c r="J59" s="9"/>
      <c r="K59" t="str">
        <f>VLOOKUP(A59,MonthlyMetricFullData!A:D,2,FALSE)</f>
        <v>Distinguished</v>
      </c>
      <c r="L59" t="str">
        <f>IF(VLOOKUP(A59,MonthlyMetricFullData!A:E,5,FALSE)&lt;30,"Adjunct","Professional")</f>
        <v>Adjunct</v>
      </c>
      <c r="M59" t="str">
        <f>VLOOKUP(A59,MonthlyMetricFullData!A:D,3,FALSE)</f>
        <v>Kristin Haase-Alvey</v>
      </c>
    </row>
    <row r="60" spans="1:13" x14ac:dyDescent="0.2">
      <c r="A60" s="6" t="s">
        <v>49</v>
      </c>
      <c r="B60" s="6" t="s">
        <v>24</v>
      </c>
      <c r="C60" s="9">
        <v>0.8</v>
      </c>
      <c r="D60" s="9">
        <v>1.29</v>
      </c>
      <c r="E60" s="9">
        <v>1</v>
      </c>
      <c r="F60" s="9">
        <v>0.87</v>
      </c>
      <c r="G60" s="9">
        <v>0.8</v>
      </c>
      <c r="H60" s="6" t="e">
        <v>#N/A</v>
      </c>
      <c r="I60" s="7">
        <v>1</v>
      </c>
      <c r="J60" s="9">
        <f>I60</f>
        <v>1</v>
      </c>
      <c r="K60" t="str">
        <f>VLOOKUP(A60,MonthlyMetricFullData!A:D,2,FALSE)</f>
        <v>Distinguished</v>
      </c>
      <c r="L60" t="str">
        <f>IF(VLOOKUP(A60,MonthlyMetricFullData!A:E,5,FALSE)&lt;30,"Adjunct","Professional")</f>
        <v>Adjunct</v>
      </c>
      <c r="M60" t="str">
        <f>VLOOKUP(A60,MonthlyMetricFullData!A:D,3,FALSE)</f>
        <v>Kristin Haase-Alvey</v>
      </c>
    </row>
    <row r="61" spans="1:13" x14ac:dyDescent="0.2">
      <c r="A61" s="6" t="s">
        <v>49</v>
      </c>
      <c r="B61" s="6" t="s">
        <v>25</v>
      </c>
      <c r="C61" s="9">
        <v>1.02</v>
      </c>
      <c r="D61" s="9">
        <v>1.48</v>
      </c>
      <c r="E61" s="9">
        <v>1</v>
      </c>
      <c r="F61" s="9">
        <v>0.95</v>
      </c>
      <c r="G61" s="9">
        <v>0.4</v>
      </c>
      <c r="H61" s="6">
        <v>2</v>
      </c>
      <c r="I61" s="8"/>
      <c r="J61" s="9"/>
      <c r="K61" t="str">
        <f>VLOOKUP(A61,MonthlyMetricFullData!A:D,2,FALSE)</f>
        <v>Distinguished</v>
      </c>
      <c r="L61" t="str">
        <f>IF(VLOOKUP(A61,MonthlyMetricFullData!A:E,5,FALSE)&lt;30,"Adjunct","Professional")</f>
        <v>Adjunct</v>
      </c>
      <c r="M61" t="str">
        <f>VLOOKUP(A61,MonthlyMetricFullData!A:D,3,FALSE)</f>
        <v>Kristin Haase-Alvey</v>
      </c>
    </row>
    <row r="62" spans="1:13" x14ac:dyDescent="0.2">
      <c r="A62" s="6" t="s">
        <v>49</v>
      </c>
      <c r="B62" s="6" t="s">
        <v>26</v>
      </c>
      <c r="C62" s="9">
        <v>1.85</v>
      </c>
      <c r="D62" s="9">
        <v>1.65</v>
      </c>
      <c r="E62" s="9">
        <v>1</v>
      </c>
      <c r="F62" s="9">
        <v>0.75</v>
      </c>
      <c r="G62" s="9">
        <v>0.57999999999999996</v>
      </c>
      <c r="H62" s="6">
        <v>8</v>
      </c>
      <c r="I62" s="7" t="s">
        <v>53</v>
      </c>
      <c r="J62" s="9">
        <v>0.83</v>
      </c>
      <c r="K62" t="str">
        <f>VLOOKUP(A62,MonthlyMetricFullData!A:D,2,FALSE)</f>
        <v>Distinguished</v>
      </c>
      <c r="L62" t="str">
        <f>IF(VLOOKUP(A62,MonthlyMetricFullData!A:E,5,FALSE)&lt;30,"Adjunct","Professional")</f>
        <v>Adjunct</v>
      </c>
      <c r="M62" t="str">
        <f>VLOOKUP(A62,MonthlyMetricFullData!A:D,3,FALSE)</f>
        <v>Kristin Haase-Alvey</v>
      </c>
    </row>
    <row r="63" spans="1:13" x14ac:dyDescent="0.2">
      <c r="A63" s="6" t="s">
        <v>54</v>
      </c>
      <c r="B63" s="6" t="s">
        <v>29</v>
      </c>
      <c r="C63" s="9">
        <v>0</v>
      </c>
      <c r="D63" s="9">
        <v>0.94409999999999905</v>
      </c>
      <c r="E63" s="9">
        <v>0</v>
      </c>
      <c r="F63" s="9">
        <v>0</v>
      </c>
      <c r="G63" s="9">
        <v>0</v>
      </c>
      <c r="H63" s="6">
        <v>0</v>
      </c>
      <c r="I63" s="7" t="s">
        <v>18</v>
      </c>
      <c r="J63" s="45">
        <v>0</v>
      </c>
      <c r="K63" t="e">
        <f>VLOOKUP(A63,MonthlyMetricFullData!A:D,2,FALSE)</f>
        <v>#N/A</v>
      </c>
      <c r="L63" t="e">
        <f>IF(VLOOKUP(A63,MonthlyMetricFullData!A:E,5,FALSE)&lt;30,"Adjunct","Professional")</f>
        <v>#N/A</v>
      </c>
      <c r="M63" t="e">
        <f>VLOOKUP(A63,MonthlyMetricFullData!A:D,3,FALSE)</f>
        <v>#N/A</v>
      </c>
    </row>
    <row r="64" spans="1:13" x14ac:dyDescent="0.2">
      <c r="A64" s="6" t="s">
        <v>54</v>
      </c>
      <c r="B64" s="6" t="s">
        <v>17</v>
      </c>
      <c r="C64" s="9">
        <v>0.7</v>
      </c>
      <c r="D64" s="9">
        <v>1.18</v>
      </c>
      <c r="E64" s="9">
        <v>0.96</v>
      </c>
      <c r="F64" s="9">
        <v>0.71</v>
      </c>
      <c r="G64" s="9">
        <v>0</v>
      </c>
      <c r="H64" s="6">
        <v>1</v>
      </c>
      <c r="I64" s="46" t="s">
        <v>55</v>
      </c>
      <c r="J64" s="11">
        <f>_xlfn.TEXTBEFORE(I64,"/")/_xlfn.TEXTAFTER(I64,"/")</f>
        <v>0.33333333333333331</v>
      </c>
      <c r="K64" t="e">
        <f>VLOOKUP(A64,MonthlyMetricFullData!A:D,2,FALSE)</f>
        <v>#N/A</v>
      </c>
      <c r="L64" t="e">
        <f>IF(VLOOKUP(A64,MonthlyMetricFullData!A:E,5,FALSE)&lt;30,"Adjunct","Professional")</f>
        <v>#N/A</v>
      </c>
      <c r="M64" t="e">
        <f>VLOOKUP(A64,MonthlyMetricFullData!A:D,3,FALSE)</f>
        <v>#N/A</v>
      </c>
    </row>
    <row r="65" spans="1:13" x14ac:dyDescent="0.2">
      <c r="A65" s="6" t="s">
        <v>56</v>
      </c>
      <c r="B65" s="6" t="s">
        <v>29</v>
      </c>
      <c r="C65" s="9">
        <v>0.83330000000000004</v>
      </c>
      <c r="D65" s="9">
        <v>0.96709999999999996</v>
      </c>
      <c r="E65" s="9">
        <v>0.98795180722891496</v>
      </c>
      <c r="F65" s="9">
        <v>0.952380952380952</v>
      </c>
      <c r="G65" s="9">
        <v>1</v>
      </c>
      <c r="H65" s="6">
        <v>9</v>
      </c>
      <c r="I65" s="7" t="s">
        <v>57</v>
      </c>
      <c r="J65" s="45">
        <v>0.25</v>
      </c>
      <c r="K65" t="str">
        <f>VLOOKUP(A65,MonthlyMetricFullData!A:D,2,FALSE)</f>
        <v>Distinguished</v>
      </c>
      <c r="L65" t="str">
        <f>IF(VLOOKUP(A65,MonthlyMetricFullData!A:E,5,FALSE)&lt;30,"Adjunct","Professional")</f>
        <v>Professional</v>
      </c>
      <c r="M65" t="str">
        <f>VLOOKUP(A65,MonthlyMetricFullData!A:D,3,FALSE)</f>
        <v>Ian Plamondon</v>
      </c>
    </row>
    <row r="66" spans="1:13" x14ac:dyDescent="0.2">
      <c r="A66" s="6" t="s">
        <v>56</v>
      </c>
      <c r="B66" s="6" t="s">
        <v>14</v>
      </c>
      <c r="C66" s="9">
        <v>0.7208</v>
      </c>
      <c r="D66" s="9">
        <v>0.98679999999999901</v>
      </c>
      <c r="E66" s="9">
        <v>1</v>
      </c>
      <c r="F66" s="9">
        <v>0.87272727272727202</v>
      </c>
      <c r="G66" s="9">
        <v>0.95652173913043403</v>
      </c>
      <c r="H66" s="6">
        <v>3</v>
      </c>
      <c r="I66" s="7"/>
      <c r="J66" s="9"/>
      <c r="K66" t="str">
        <f>VLOOKUP(A66,MonthlyMetricFullData!A:D,2,FALSE)</f>
        <v>Distinguished</v>
      </c>
      <c r="L66" t="str">
        <f>IF(VLOOKUP(A66,MonthlyMetricFullData!A:E,5,FALSE)&lt;30,"Adjunct","Professional")</f>
        <v>Professional</v>
      </c>
      <c r="M66" t="str">
        <f>VLOOKUP(A66,MonthlyMetricFullData!A:D,3,FALSE)</f>
        <v>Ian Plamondon</v>
      </c>
    </row>
    <row r="67" spans="1:13" x14ac:dyDescent="0.2">
      <c r="A67" s="6" t="s">
        <v>56</v>
      </c>
      <c r="B67" s="6" t="s">
        <v>16</v>
      </c>
      <c r="C67" s="9">
        <v>0.5</v>
      </c>
      <c r="D67" s="9">
        <v>0.9</v>
      </c>
      <c r="E67" s="9">
        <v>1</v>
      </c>
      <c r="F67" s="9">
        <v>0.82</v>
      </c>
      <c r="G67" s="9">
        <v>0.93</v>
      </c>
      <c r="H67" s="6">
        <v>2</v>
      </c>
      <c r="I67" s="10">
        <v>45658</v>
      </c>
      <c r="J67" s="9">
        <v>1</v>
      </c>
      <c r="K67" t="str">
        <f>VLOOKUP(A67,MonthlyMetricFullData!A:D,2,FALSE)</f>
        <v>Distinguished</v>
      </c>
      <c r="L67" t="str">
        <f>IF(VLOOKUP(A67,MonthlyMetricFullData!A:E,5,FALSE)&lt;30,"Adjunct","Professional")</f>
        <v>Professional</v>
      </c>
      <c r="M67" t="str">
        <f>VLOOKUP(A67,MonthlyMetricFullData!A:D,3,FALSE)</f>
        <v>Ian Plamondon</v>
      </c>
    </row>
    <row r="68" spans="1:13" x14ac:dyDescent="0.2">
      <c r="A68" s="6" t="s">
        <v>56</v>
      </c>
      <c r="B68" s="6" t="s">
        <v>31</v>
      </c>
      <c r="C68" s="9">
        <v>0.36</v>
      </c>
      <c r="D68" s="9">
        <v>0.94</v>
      </c>
      <c r="E68" s="9">
        <v>0.97</v>
      </c>
      <c r="F68" s="9">
        <v>0.94</v>
      </c>
      <c r="G68" s="9">
        <v>1</v>
      </c>
      <c r="H68" s="6">
        <v>1</v>
      </c>
      <c r="I68" s="7"/>
      <c r="J68" s="9"/>
      <c r="K68" t="str">
        <f>VLOOKUP(A68,MonthlyMetricFullData!A:D,2,FALSE)</f>
        <v>Distinguished</v>
      </c>
      <c r="L68" t="str">
        <f>IF(VLOOKUP(A68,MonthlyMetricFullData!A:E,5,FALSE)&lt;30,"Adjunct","Professional")</f>
        <v>Professional</v>
      </c>
      <c r="M68" t="str">
        <f>VLOOKUP(A68,MonthlyMetricFullData!A:D,3,FALSE)</f>
        <v>Ian Plamondon</v>
      </c>
    </row>
    <row r="69" spans="1:13" x14ac:dyDescent="0.2">
      <c r="A69" s="6" t="s">
        <v>56</v>
      </c>
      <c r="B69" s="6" t="s">
        <v>32</v>
      </c>
      <c r="C69" s="9">
        <v>0.63749999999999996</v>
      </c>
      <c r="D69" s="9">
        <v>0.94740000000000002</v>
      </c>
      <c r="E69" s="9">
        <v>1</v>
      </c>
      <c r="F69" s="9">
        <v>0.94117647100000001</v>
      </c>
      <c r="G69" s="9">
        <v>0.86666666699999995</v>
      </c>
      <c r="H69" s="6">
        <v>1</v>
      </c>
      <c r="I69" s="7">
        <v>0.6</v>
      </c>
      <c r="J69" s="9">
        <f>I69</f>
        <v>0.6</v>
      </c>
      <c r="K69" t="str">
        <f>VLOOKUP(A69,MonthlyMetricFullData!A:D,2,FALSE)</f>
        <v>Distinguished</v>
      </c>
      <c r="L69" t="str">
        <f>IF(VLOOKUP(A69,MonthlyMetricFullData!A:E,5,FALSE)&lt;30,"Adjunct","Professional")</f>
        <v>Professional</v>
      </c>
      <c r="M69" t="str">
        <f>VLOOKUP(A69,MonthlyMetricFullData!A:D,3,FALSE)</f>
        <v>Ian Plamondon</v>
      </c>
    </row>
    <row r="70" spans="1:13" x14ac:dyDescent="0.2">
      <c r="A70" s="6" t="s">
        <v>56</v>
      </c>
      <c r="B70" s="6" t="s">
        <v>17</v>
      </c>
      <c r="C70" s="9">
        <v>0.93</v>
      </c>
      <c r="D70" s="9">
        <v>0.85</v>
      </c>
      <c r="E70" s="9">
        <v>0.97</v>
      </c>
      <c r="F70" s="9">
        <v>0.91</v>
      </c>
      <c r="G70" s="9">
        <v>0.95</v>
      </c>
      <c r="H70" s="6">
        <v>0</v>
      </c>
      <c r="I70" s="46" t="s">
        <v>58</v>
      </c>
      <c r="J70" s="11">
        <v>1</v>
      </c>
      <c r="K70" t="str">
        <f>VLOOKUP(A70,MonthlyMetricFullData!A:D,2,FALSE)</f>
        <v>Distinguished</v>
      </c>
      <c r="L70" t="str">
        <f>IF(VLOOKUP(A70,MonthlyMetricFullData!A:E,5,FALSE)&lt;30,"Adjunct","Professional")</f>
        <v>Professional</v>
      </c>
      <c r="M70" t="str">
        <f>VLOOKUP(A70,MonthlyMetricFullData!A:D,3,FALSE)</f>
        <v>Ian Plamondon</v>
      </c>
    </row>
    <row r="71" spans="1:13" x14ac:dyDescent="0.2">
      <c r="A71" s="6" t="s">
        <v>56</v>
      </c>
      <c r="B71" s="6" t="s">
        <v>19</v>
      </c>
      <c r="C71" s="6">
        <v>0.75829999999999997</v>
      </c>
      <c r="D71" s="6">
        <v>0.96709999999999996</v>
      </c>
      <c r="E71" s="6">
        <v>0.97435897435897401</v>
      </c>
      <c r="F71" s="6">
        <v>0.86</v>
      </c>
      <c r="G71" s="6">
        <v>0.94444444444444398</v>
      </c>
      <c r="H71" s="6">
        <v>7</v>
      </c>
      <c r="I71" s="6" t="s">
        <v>34</v>
      </c>
      <c r="J71" s="53">
        <v>0.5</v>
      </c>
      <c r="K71" t="str">
        <f>VLOOKUP(A71,MonthlyMetricFullData!A:D,2,FALSE)</f>
        <v>Distinguished</v>
      </c>
      <c r="L71" t="str">
        <f>IF(VLOOKUP(A71,MonthlyMetricFullData!A:E,5,FALSE)&lt;30,"Adjunct","Professional")</f>
        <v>Professional</v>
      </c>
      <c r="M71" t="str">
        <f>VLOOKUP(A71,MonthlyMetricFullData!A:D,3,FALSE)</f>
        <v>Ian Plamondon</v>
      </c>
    </row>
    <row r="72" spans="1:13" x14ac:dyDescent="0.2">
      <c r="A72" s="6" t="s">
        <v>56</v>
      </c>
      <c r="B72" s="6" t="s">
        <v>21</v>
      </c>
      <c r="C72" s="9">
        <v>0.73</v>
      </c>
      <c r="D72" s="9">
        <v>0.93</v>
      </c>
      <c r="E72" s="9">
        <v>1</v>
      </c>
      <c r="F72" s="9">
        <v>0.87</v>
      </c>
      <c r="G72" s="9">
        <v>0.8</v>
      </c>
      <c r="H72" s="6" t="e">
        <v>#N/A</v>
      </c>
      <c r="I72" s="7" t="s">
        <v>23</v>
      </c>
      <c r="J72" s="9">
        <v>0.67</v>
      </c>
      <c r="K72" t="str">
        <f>VLOOKUP(A72,MonthlyMetricFullData!A:D,2,FALSE)</f>
        <v>Distinguished</v>
      </c>
      <c r="L72" t="str">
        <f>IF(VLOOKUP(A72,MonthlyMetricFullData!A:E,5,FALSE)&lt;30,"Adjunct","Professional")</f>
        <v>Professional</v>
      </c>
      <c r="M72" t="str">
        <f>VLOOKUP(A72,MonthlyMetricFullData!A:D,3,FALSE)</f>
        <v>Ian Plamondon</v>
      </c>
    </row>
    <row r="73" spans="1:13" x14ac:dyDescent="0.2">
      <c r="A73" s="6" t="s">
        <v>56</v>
      </c>
      <c r="B73" s="6" t="s">
        <v>22</v>
      </c>
      <c r="C73" s="9">
        <v>0.47</v>
      </c>
      <c r="D73" s="9">
        <v>0.93</v>
      </c>
      <c r="E73" s="9">
        <v>1</v>
      </c>
      <c r="F73" s="9">
        <v>0.81</v>
      </c>
      <c r="G73" s="9">
        <v>0.5</v>
      </c>
      <c r="H73" s="6">
        <v>2</v>
      </c>
      <c r="I73" s="7">
        <v>1</v>
      </c>
      <c r="J73" s="9">
        <f>I73</f>
        <v>1</v>
      </c>
      <c r="K73" t="str">
        <f>VLOOKUP(A73,MonthlyMetricFullData!A:D,2,FALSE)</f>
        <v>Distinguished</v>
      </c>
      <c r="L73" t="str">
        <f>IF(VLOOKUP(A73,MonthlyMetricFullData!A:E,5,FALSE)&lt;30,"Adjunct","Professional")</f>
        <v>Professional</v>
      </c>
      <c r="M73" t="str">
        <f>VLOOKUP(A73,MonthlyMetricFullData!A:D,3,FALSE)</f>
        <v>Ian Plamondon</v>
      </c>
    </row>
    <row r="74" spans="1:13" x14ac:dyDescent="0.2">
      <c r="A74" s="6" t="s">
        <v>56</v>
      </c>
      <c r="B74" s="6" t="s">
        <v>24</v>
      </c>
      <c r="C74" s="9">
        <v>0.73</v>
      </c>
      <c r="D74" s="9">
        <v>1.02</v>
      </c>
      <c r="E74" s="9">
        <v>1</v>
      </c>
      <c r="F74" s="9">
        <v>0.91</v>
      </c>
      <c r="G74" s="9">
        <v>0.71</v>
      </c>
      <c r="H74" s="6" t="e">
        <v>#N/A</v>
      </c>
      <c r="I74" s="7">
        <v>1</v>
      </c>
      <c r="J74" s="9">
        <f>I74</f>
        <v>1</v>
      </c>
      <c r="K74" t="str">
        <f>VLOOKUP(A74,MonthlyMetricFullData!A:D,2,FALSE)</f>
        <v>Distinguished</v>
      </c>
      <c r="L74" t="str">
        <f>IF(VLOOKUP(A74,MonthlyMetricFullData!A:E,5,FALSE)&lt;30,"Adjunct","Professional")</f>
        <v>Professional</v>
      </c>
      <c r="M74" t="str">
        <f>VLOOKUP(A74,MonthlyMetricFullData!A:D,3,FALSE)</f>
        <v>Ian Plamondon</v>
      </c>
    </row>
    <row r="75" spans="1:13" x14ac:dyDescent="0.2">
      <c r="A75" s="6" t="s">
        <v>56</v>
      </c>
      <c r="B75" s="6" t="s">
        <v>25</v>
      </c>
      <c r="C75" s="9">
        <v>0.74</v>
      </c>
      <c r="D75" s="9">
        <v>0.98</v>
      </c>
      <c r="E75" s="9">
        <v>1</v>
      </c>
      <c r="F75" s="9">
        <v>0.9</v>
      </c>
      <c r="G75" s="9">
        <v>0.94</v>
      </c>
      <c r="H75" s="6">
        <v>3</v>
      </c>
      <c r="I75" s="7" t="s">
        <v>53</v>
      </c>
      <c r="J75" s="9">
        <v>0.83</v>
      </c>
      <c r="K75" t="str">
        <f>VLOOKUP(A75,MonthlyMetricFullData!A:D,2,FALSE)</f>
        <v>Distinguished</v>
      </c>
      <c r="L75" t="str">
        <f>IF(VLOOKUP(A75,MonthlyMetricFullData!A:E,5,FALSE)&lt;30,"Adjunct","Professional")</f>
        <v>Professional</v>
      </c>
      <c r="M75" t="str">
        <f>VLOOKUP(A75,MonthlyMetricFullData!A:D,3,FALSE)</f>
        <v>Ian Plamondon</v>
      </c>
    </row>
    <row r="76" spans="1:13" x14ac:dyDescent="0.2">
      <c r="A76" s="6" t="s">
        <v>56</v>
      </c>
      <c r="B76" s="6" t="s">
        <v>26</v>
      </c>
      <c r="C76" s="9">
        <v>0.76</v>
      </c>
      <c r="D76" s="9">
        <v>0.99</v>
      </c>
      <c r="E76" s="9">
        <v>1</v>
      </c>
      <c r="F76" s="9">
        <v>1</v>
      </c>
      <c r="G76" s="9">
        <v>0.77</v>
      </c>
      <c r="H76" s="6">
        <v>2</v>
      </c>
      <c r="I76" s="7" t="s">
        <v>39</v>
      </c>
      <c r="J76" s="9">
        <v>0.17</v>
      </c>
      <c r="K76" t="str">
        <f>VLOOKUP(A76,MonthlyMetricFullData!A:D,2,FALSE)</f>
        <v>Distinguished</v>
      </c>
      <c r="L76" t="str">
        <f>IF(VLOOKUP(A76,MonthlyMetricFullData!A:E,5,FALSE)&lt;30,"Adjunct","Professional")</f>
        <v>Professional</v>
      </c>
      <c r="M76" t="str">
        <f>VLOOKUP(A76,MonthlyMetricFullData!A:D,3,FALSE)</f>
        <v>Ian Plamondon</v>
      </c>
    </row>
    <row r="77" spans="1:13" x14ac:dyDescent="0.2">
      <c r="A77" s="6" t="s">
        <v>59</v>
      </c>
      <c r="B77" s="6" t="s">
        <v>29</v>
      </c>
      <c r="C77" s="9">
        <v>0.70830000000000004</v>
      </c>
      <c r="D77" s="9">
        <v>1.1367</v>
      </c>
      <c r="E77" s="9">
        <v>1</v>
      </c>
      <c r="F77" s="9">
        <v>0.83333333333333304</v>
      </c>
      <c r="G77" s="9">
        <v>1</v>
      </c>
      <c r="H77" s="6">
        <v>1</v>
      </c>
      <c r="I77" s="7" t="s">
        <v>18</v>
      </c>
      <c r="J77" s="45">
        <v>0</v>
      </c>
      <c r="K77" t="str">
        <f>VLOOKUP(A77,MonthlyMetricFullData!A:D,2,FALSE)</f>
        <v>Premium</v>
      </c>
      <c r="L77" t="str">
        <f>IF(VLOOKUP(A77,MonthlyMetricFullData!A:E,5,FALSE)&lt;30,"Adjunct","Professional")</f>
        <v>Adjunct</v>
      </c>
      <c r="M77" t="str">
        <f>VLOOKUP(A77,MonthlyMetricFullData!A:D,3,FALSE)</f>
        <v>Geoff St. Marie</v>
      </c>
    </row>
    <row r="78" spans="1:13" x14ac:dyDescent="0.2">
      <c r="A78" s="6" t="s">
        <v>59</v>
      </c>
      <c r="B78" s="6" t="s">
        <v>14</v>
      </c>
      <c r="C78" s="9">
        <v>0.5</v>
      </c>
      <c r="D78" s="9">
        <v>0.98829999999999996</v>
      </c>
      <c r="E78" s="9">
        <v>1</v>
      </c>
      <c r="F78" s="9">
        <v>1</v>
      </c>
      <c r="G78" s="9">
        <v>1</v>
      </c>
      <c r="H78" s="6">
        <v>2</v>
      </c>
      <c r="I78" s="7"/>
      <c r="J78" s="9"/>
      <c r="K78" t="str">
        <f>VLOOKUP(A78,MonthlyMetricFullData!A:D,2,FALSE)</f>
        <v>Premium</v>
      </c>
      <c r="L78" t="str">
        <f>IF(VLOOKUP(A78,MonthlyMetricFullData!A:E,5,FALSE)&lt;30,"Adjunct","Professional")</f>
        <v>Adjunct</v>
      </c>
      <c r="M78" t="str">
        <f>VLOOKUP(A78,MonthlyMetricFullData!A:D,3,FALSE)</f>
        <v>Geoff St. Marie</v>
      </c>
    </row>
    <row r="79" spans="1:13" x14ac:dyDescent="0.2">
      <c r="A79" s="6" t="s">
        <v>59</v>
      </c>
      <c r="B79" s="6" t="s">
        <v>16</v>
      </c>
      <c r="C79" s="9">
        <v>0.41</v>
      </c>
      <c r="D79" s="9">
        <v>0.9</v>
      </c>
      <c r="E79" s="9">
        <v>0.94</v>
      </c>
      <c r="F79" s="9">
        <v>1</v>
      </c>
      <c r="G79" s="9">
        <v>1</v>
      </c>
      <c r="H79" s="6">
        <v>0</v>
      </c>
      <c r="I79" s="10"/>
      <c r="J79" s="9"/>
      <c r="K79" t="str">
        <f>VLOOKUP(A79,MonthlyMetricFullData!A:D,2,FALSE)</f>
        <v>Premium</v>
      </c>
      <c r="L79" t="str">
        <f>IF(VLOOKUP(A79,MonthlyMetricFullData!A:E,5,FALSE)&lt;30,"Adjunct","Professional")</f>
        <v>Adjunct</v>
      </c>
      <c r="M79" t="str">
        <f>VLOOKUP(A79,MonthlyMetricFullData!A:D,3,FALSE)</f>
        <v>Geoff St. Marie</v>
      </c>
    </row>
    <row r="80" spans="1:13" x14ac:dyDescent="0.2">
      <c r="A80" s="6" t="s">
        <v>59</v>
      </c>
      <c r="B80" s="6" t="s">
        <v>31</v>
      </c>
      <c r="C80" s="9">
        <v>0.37</v>
      </c>
      <c r="D80" s="9">
        <v>1.17</v>
      </c>
      <c r="E80" s="9">
        <v>0.85</v>
      </c>
      <c r="F80" s="9">
        <v>0.7</v>
      </c>
      <c r="G80" s="9">
        <v>1</v>
      </c>
      <c r="H80" s="6">
        <v>6</v>
      </c>
      <c r="I80" s="7">
        <v>1</v>
      </c>
      <c r="J80" s="9">
        <v>1</v>
      </c>
      <c r="K80" t="str">
        <f>VLOOKUP(A80,MonthlyMetricFullData!A:D,2,FALSE)</f>
        <v>Premium</v>
      </c>
      <c r="L80" t="str">
        <f>IF(VLOOKUP(A80,MonthlyMetricFullData!A:E,5,FALSE)&lt;30,"Adjunct","Professional")</f>
        <v>Adjunct</v>
      </c>
      <c r="M80" t="str">
        <f>VLOOKUP(A80,MonthlyMetricFullData!A:D,3,FALSE)</f>
        <v>Geoff St. Marie</v>
      </c>
    </row>
    <row r="81" spans="1:13" x14ac:dyDescent="0.2">
      <c r="A81" s="6" t="s">
        <v>59</v>
      </c>
      <c r="B81" s="6" t="s">
        <v>32</v>
      </c>
      <c r="C81" s="9">
        <v>0.53129999999999999</v>
      </c>
      <c r="D81" s="9">
        <v>1.1367</v>
      </c>
      <c r="E81" s="9">
        <v>1</v>
      </c>
      <c r="F81" s="9">
        <v>0.95</v>
      </c>
      <c r="G81" s="9">
        <v>1</v>
      </c>
      <c r="H81" s="6">
        <v>0</v>
      </c>
      <c r="I81" s="7" t="s">
        <v>60</v>
      </c>
      <c r="J81" s="9">
        <v>0</v>
      </c>
      <c r="K81" t="str">
        <f>VLOOKUP(A81,MonthlyMetricFullData!A:D,2,FALSE)</f>
        <v>Premium</v>
      </c>
      <c r="L81" t="str">
        <f>IF(VLOOKUP(A81,MonthlyMetricFullData!A:E,5,FALSE)&lt;30,"Adjunct","Professional")</f>
        <v>Adjunct</v>
      </c>
      <c r="M81" t="str">
        <f>VLOOKUP(A81,MonthlyMetricFullData!A:D,3,FALSE)</f>
        <v>Geoff St. Marie</v>
      </c>
    </row>
    <row r="82" spans="1:13" x14ac:dyDescent="0.2">
      <c r="A82" s="6" t="s">
        <v>59</v>
      </c>
      <c r="B82" s="6" t="s">
        <v>17</v>
      </c>
      <c r="C82" s="9">
        <v>0.66</v>
      </c>
      <c r="D82" s="9">
        <v>0.95</v>
      </c>
      <c r="E82" s="9">
        <v>1</v>
      </c>
      <c r="F82" s="9">
        <v>1</v>
      </c>
      <c r="G82" s="9">
        <v>1</v>
      </c>
      <c r="H82" s="6">
        <v>0</v>
      </c>
      <c r="I82" s="46" t="s">
        <v>18</v>
      </c>
      <c r="J82" s="11">
        <v>0</v>
      </c>
      <c r="K82" t="str">
        <f>VLOOKUP(A82,MonthlyMetricFullData!A:D,2,FALSE)</f>
        <v>Premium</v>
      </c>
      <c r="L82" t="str">
        <f>IF(VLOOKUP(A82,MonthlyMetricFullData!A:E,5,FALSE)&lt;30,"Adjunct","Professional")</f>
        <v>Adjunct</v>
      </c>
      <c r="M82" t="str">
        <f>VLOOKUP(A82,MonthlyMetricFullData!A:D,3,FALSE)</f>
        <v>Geoff St. Marie</v>
      </c>
    </row>
    <row r="83" spans="1:13" x14ac:dyDescent="0.2">
      <c r="A83" s="6" t="s">
        <v>59</v>
      </c>
      <c r="B83" s="6" t="s">
        <v>19</v>
      </c>
      <c r="C83" s="6">
        <v>0.55210000000000004</v>
      </c>
      <c r="D83" s="6">
        <v>0.88279999999999903</v>
      </c>
      <c r="E83" s="6">
        <v>1</v>
      </c>
      <c r="F83" s="6">
        <v>0.68799999999999994</v>
      </c>
      <c r="G83" s="6">
        <v>0.85714285714285698</v>
      </c>
      <c r="H83" s="6">
        <v>2</v>
      </c>
      <c r="J83" s="53"/>
      <c r="K83" t="str">
        <f>VLOOKUP(A83,MonthlyMetricFullData!A:D,2,FALSE)</f>
        <v>Premium</v>
      </c>
      <c r="L83" t="str">
        <f>IF(VLOOKUP(A83,MonthlyMetricFullData!A:E,5,FALSE)&lt;30,"Adjunct","Professional")</f>
        <v>Adjunct</v>
      </c>
      <c r="M83" t="str">
        <f>VLOOKUP(A83,MonthlyMetricFullData!A:D,3,FALSE)</f>
        <v>Geoff St. Marie</v>
      </c>
    </row>
    <row r="84" spans="1:13" x14ac:dyDescent="0.2">
      <c r="A84" s="6" t="s">
        <v>59</v>
      </c>
      <c r="B84" s="6" t="s">
        <v>21</v>
      </c>
      <c r="C84" s="9">
        <v>0.95</v>
      </c>
      <c r="D84" s="9">
        <v>0.86</v>
      </c>
      <c r="E84" s="9">
        <v>0.92</v>
      </c>
      <c r="F84" s="9">
        <v>0.88</v>
      </c>
      <c r="G84" s="9">
        <v>0.9</v>
      </c>
      <c r="H84" s="6" t="e">
        <v>#N/A</v>
      </c>
      <c r="J84" s="9"/>
      <c r="K84" t="str">
        <f>VLOOKUP(A84,MonthlyMetricFullData!A:D,2,FALSE)</f>
        <v>Premium</v>
      </c>
      <c r="L84" t="str">
        <f>IF(VLOOKUP(A84,MonthlyMetricFullData!A:E,5,FALSE)&lt;30,"Adjunct","Professional")</f>
        <v>Adjunct</v>
      </c>
      <c r="M84" t="str">
        <f>VLOOKUP(A84,MonthlyMetricFullData!A:D,3,FALSE)</f>
        <v>Geoff St. Marie</v>
      </c>
    </row>
    <row r="85" spans="1:13" x14ac:dyDescent="0.2">
      <c r="A85" s="6" t="s">
        <v>59</v>
      </c>
      <c r="B85" s="6" t="s">
        <v>22</v>
      </c>
      <c r="C85" s="9">
        <v>1.1499999999999999</v>
      </c>
      <c r="D85" s="9">
        <v>0.99</v>
      </c>
      <c r="E85" s="9">
        <v>0.9</v>
      </c>
      <c r="F85" s="9">
        <v>0.93</v>
      </c>
      <c r="G85" s="9">
        <v>0.82</v>
      </c>
      <c r="H85" s="6">
        <v>1</v>
      </c>
      <c r="I85" s="7">
        <v>1</v>
      </c>
      <c r="J85" s="9">
        <f>I85</f>
        <v>1</v>
      </c>
      <c r="K85" t="str">
        <f>VLOOKUP(A85,MonthlyMetricFullData!A:D,2,FALSE)</f>
        <v>Premium</v>
      </c>
      <c r="L85" t="str">
        <f>IF(VLOOKUP(A85,MonthlyMetricFullData!A:E,5,FALSE)&lt;30,"Adjunct","Professional")</f>
        <v>Adjunct</v>
      </c>
      <c r="M85" t="str">
        <f>VLOOKUP(A85,MonthlyMetricFullData!A:D,3,FALSE)</f>
        <v>Geoff St. Marie</v>
      </c>
    </row>
    <row r="86" spans="1:13" x14ac:dyDescent="0.2">
      <c r="A86" s="6" t="s">
        <v>59</v>
      </c>
      <c r="B86" s="6" t="s">
        <v>24</v>
      </c>
      <c r="C86" s="9">
        <v>1</v>
      </c>
      <c r="D86" s="9">
        <v>1.03</v>
      </c>
      <c r="E86" s="9">
        <v>1</v>
      </c>
      <c r="F86" s="9">
        <v>1</v>
      </c>
      <c r="G86" s="9">
        <v>0.64</v>
      </c>
      <c r="H86" s="6">
        <v>2</v>
      </c>
      <c r="J86" s="9"/>
      <c r="K86" t="str">
        <f>VLOOKUP(A86,MonthlyMetricFullData!A:D,2,FALSE)</f>
        <v>Premium</v>
      </c>
      <c r="L86" t="str">
        <f>IF(VLOOKUP(A86,MonthlyMetricFullData!A:E,5,FALSE)&lt;30,"Adjunct","Professional")</f>
        <v>Adjunct</v>
      </c>
      <c r="M86" t="str">
        <f>VLOOKUP(A86,MonthlyMetricFullData!A:D,3,FALSE)</f>
        <v>Geoff St. Marie</v>
      </c>
    </row>
    <row r="87" spans="1:13" x14ac:dyDescent="0.2">
      <c r="A87" s="6" t="s">
        <v>59</v>
      </c>
      <c r="B87" s="6" t="s">
        <v>25</v>
      </c>
      <c r="C87" s="9">
        <v>1.53</v>
      </c>
      <c r="D87" s="9">
        <v>1.23</v>
      </c>
      <c r="E87" s="9">
        <v>0.97</v>
      </c>
      <c r="F87" s="9">
        <v>0.83</v>
      </c>
      <c r="G87" s="9">
        <v>1</v>
      </c>
      <c r="H87" s="6">
        <v>0</v>
      </c>
      <c r="I87" s="7" t="s">
        <v>27</v>
      </c>
      <c r="J87" s="9">
        <v>1</v>
      </c>
      <c r="K87" t="str">
        <f>VLOOKUP(A87,MonthlyMetricFullData!A:D,2,FALSE)</f>
        <v>Premium</v>
      </c>
      <c r="L87" t="str">
        <f>IF(VLOOKUP(A87,MonthlyMetricFullData!A:E,5,FALSE)&lt;30,"Adjunct","Professional")</f>
        <v>Adjunct</v>
      </c>
      <c r="M87" t="str">
        <f>VLOOKUP(A87,MonthlyMetricFullData!A:D,3,FALSE)</f>
        <v>Geoff St. Marie</v>
      </c>
    </row>
    <row r="88" spans="1:13" x14ac:dyDescent="0.2">
      <c r="A88" s="6" t="s">
        <v>59</v>
      </c>
      <c r="B88" s="6" t="s">
        <v>26</v>
      </c>
      <c r="C88" s="9">
        <v>1.08</v>
      </c>
      <c r="D88" s="9">
        <v>1.02</v>
      </c>
      <c r="E88" s="9">
        <v>0.96</v>
      </c>
      <c r="F88" s="9">
        <v>1</v>
      </c>
      <c r="G88" s="9">
        <v>1</v>
      </c>
      <c r="H88" s="6">
        <v>1</v>
      </c>
      <c r="I88" s="8"/>
      <c r="J88" s="9"/>
      <c r="K88" t="str">
        <f>VLOOKUP(A88,MonthlyMetricFullData!A:D,2,FALSE)</f>
        <v>Premium</v>
      </c>
      <c r="L88" t="str">
        <f>IF(VLOOKUP(A88,MonthlyMetricFullData!A:E,5,FALSE)&lt;30,"Adjunct","Professional")</f>
        <v>Adjunct</v>
      </c>
      <c r="M88" t="str">
        <f>VLOOKUP(A88,MonthlyMetricFullData!A:D,3,FALSE)</f>
        <v>Geoff St. Marie</v>
      </c>
    </row>
    <row r="89" spans="1:13" x14ac:dyDescent="0.2">
      <c r="A89" s="6" t="s">
        <v>61</v>
      </c>
      <c r="B89" s="6" t="s">
        <v>21</v>
      </c>
      <c r="C89" s="9">
        <v>0.82</v>
      </c>
      <c r="D89" s="9">
        <v>0.77</v>
      </c>
      <c r="E89" s="9">
        <v>1</v>
      </c>
      <c r="F89" s="9">
        <v>1</v>
      </c>
      <c r="G89" s="9">
        <v>0.83</v>
      </c>
      <c r="H89" s="6">
        <v>3</v>
      </c>
      <c r="J89" s="9"/>
      <c r="K89" t="e">
        <f>VLOOKUP(A89,MonthlyMetricFullData!A:D,2,FALSE)</f>
        <v>#N/A</v>
      </c>
      <c r="L89" t="e">
        <f>IF(VLOOKUP(A89,MonthlyMetricFullData!A:E,5,FALSE)&lt;30,"Adjunct","Professional")</f>
        <v>#N/A</v>
      </c>
      <c r="M89" t="e">
        <f>VLOOKUP(A89,MonthlyMetricFullData!A:D,3,FALSE)</f>
        <v>#N/A</v>
      </c>
    </row>
    <row r="90" spans="1:13" x14ac:dyDescent="0.2">
      <c r="A90" s="6" t="s">
        <v>61</v>
      </c>
      <c r="B90" s="6" t="s">
        <v>22</v>
      </c>
      <c r="C90" s="9">
        <v>0.66</v>
      </c>
      <c r="D90" s="9">
        <v>0.94</v>
      </c>
      <c r="E90" s="9">
        <v>1</v>
      </c>
      <c r="F90" s="9">
        <v>0.96</v>
      </c>
      <c r="G90" s="9">
        <v>0.85</v>
      </c>
      <c r="H90" s="6">
        <v>1</v>
      </c>
      <c r="I90" s="7">
        <v>1</v>
      </c>
      <c r="J90" s="9">
        <f>I90</f>
        <v>1</v>
      </c>
      <c r="K90" t="e">
        <f>VLOOKUP(A90,MonthlyMetricFullData!A:D,2,FALSE)</f>
        <v>#N/A</v>
      </c>
      <c r="L90" t="e">
        <f>IF(VLOOKUP(A90,MonthlyMetricFullData!A:E,5,FALSE)&lt;30,"Adjunct","Professional")</f>
        <v>#N/A</v>
      </c>
      <c r="M90" t="e">
        <f>VLOOKUP(A90,MonthlyMetricFullData!A:D,3,FALSE)</f>
        <v>#N/A</v>
      </c>
    </row>
    <row r="91" spans="1:13" x14ac:dyDescent="0.2">
      <c r="A91" s="6" t="s">
        <v>61</v>
      </c>
      <c r="B91" s="6" t="s">
        <v>24</v>
      </c>
      <c r="C91" s="9">
        <v>0.83</v>
      </c>
      <c r="D91" s="9">
        <v>1.05</v>
      </c>
      <c r="E91" s="9">
        <v>1</v>
      </c>
      <c r="F91" s="9">
        <v>0.94</v>
      </c>
      <c r="G91" s="9">
        <v>0.91</v>
      </c>
      <c r="H91" s="6">
        <v>2</v>
      </c>
      <c r="I91" s="7">
        <v>0</v>
      </c>
      <c r="J91" s="9">
        <f>I91</f>
        <v>0</v>
      </c>
      <c r="K91" t="e">
        <f>VLOOKUP(A91,MonthlyMetricFullData!A:D,2,FALSE)</f>
        <v>#N/A</v>
      </c>
      <c r="L91" t="e">
        <f>IF(VLOOKUP(A91,MonthlyMetricFullData!A:E,5,FALSE)&lt;30,"Adjunct","Professional")</f>
        <v>#N/A</v>
      </c>
      <c r="M91" t="e">
        <f>VLOOKUP(A91,MonthlyMetricFullData!A:D,3,FALSE)</f>
        <v>#N/A</v>
      </c>
    </row>
    <row r="92" spans="1:13" x14ac:dyDescent="0.2">
      <c r="A92" s="6" t="s">
        <v>62</v>
      </c>
      <c r="B92" s="6" t="s">
        <v>29</v>
      </c>
      <c r="C92" s="9">
        <v>0.66669999999999996</v>
      </c>
      <c r="D92" s="9">
        <v>1.0897999999999901</v>
      </c>
      <c r="E92" s="9">
        <v>1</v>
      </c>
      <c r="F92" s="9">
        <v>0.83333333333333304</v>
      </c>
      <c r="G92" s="9">
        <v>0.6</v>
      </c>
      <c r="H92" s="6">
        <v>2</v>
      </c>
      <c r="I92" s="7" t="s">
        <v>27</v>
      </c>
      <c r="J92" s="45">
        <v>1</v>
      </c>
      <c r="K92" t="str">
        <f>VLOOKUP(A92,MonthlyMetricFullData!A:D,2,FALSE)</f>
        <v>Distinguished</v>
      </c>
      <c r="L92" t="str">
        <f>IF(VLOOKUP(A92,MonthlyMetricFullData!A:E,5,FALSE)&lt;30,"Adjunct","Professional")</f>
        <v>Adjunct</v>
      </c>
      <c r="M92" t="str">
        <f>VLOOKUP(A92,MonthlyMetricFullData!A:D,3,FALSE)</f>
        <v>Kristin Haase-Alvey</v>
      </c>
    </row>
    <row r="93" spans="1:13" x14ac:dyDescent="0.2">
      <c r="A93" s="6" t="s">
        <v>62</v>
      </c>
      <c r="B93" s="6" t="s">
        <v>14</v>
      </c>
      <c r="C93" s="9">
        <v>0.65100000000000002</v>
      </c>
      <c r="D93" s="9">
        <v>0.98439999999999905</v>
      </c>
      <c r="E93" s="9">
        <v>1</v>
      </c>
      <c r="F93" s="9">
        <v>0.94736842105263097</v>
      </c>
      <c r="G93" s="9">
        <v>0.8</v>
      </c>
      <c r="H93" s="6">
        <v>2</v>
      </c>
      <c r="I93" s="7" t="s">
        <v>33</v>
      </c>
      <c r="J93" s="9">
        <v>0</v>
      </c>
      <c r="K93" t="str">
        <f>VLOOKUP(A93,MonthlyMetricFullData!A:D,2,FALSE)</f>
        <v>Distinguished</v>
      </c>
      <c r="L93" t="str">
        <f>IF(VLOOKUP(A93,MonthlyMetricFullData!A:E,5,FALSE)&lt;30,"Adjunct","Professional")</f>
        <v>Adjunct</v>
      </c>
      <c r="M93" t="str">
        <f>VLOOKUP(A93,MonthlyMetricFullData!A:D,3,FALSE)</f>
        <v>Kristin Haase-Alvey</v>
      </c>
    </row>
    <row r="94" spans="1:13" x14ac:dyDescent="0.2">
      <c r="A94" s="6" t="s">
        <v>62</v>
      </c>
      <c r="B94" s="6" t="s">
        <v>16</v>
      </c>
      <c r="C94" s="9">
        <v>0.65</v>
      </c>
      <c r="D94" s="9">
        <v>1.05</v>
      </c>
      <c r="E94" s="9">
        <v>0.97</v>
      </c>
      <c r="F94" s="9">
        <v>1</v>
      </c>
      <c r="G94" s="9">
        <v>1</v>
      </c>
      <c r="H94" s="6">
        <v>2</v>
      </c>
      <c r="I94" s="10"/>
      <c r="J94" s="9"/>
      <c r="K94" t="str">
        <f>VLOOKUP(A94,MonthlyMetricFullData!A:D,2,FALSE)</f>
        <v>Distinguished</v>
      </c>
      <c r="L94" t="str">
        <f>IF(VLOOKUP(A94,MonthlyMetricFullData!A:E,5,FALSE)&lt;30,"Adjunct","Professional")</f>
        <v>Adjunct</v>
      </c>
      <c r="M94" t="str">
        <f>VLOOKUP(A94,MonthlyMetricFullData!A:D,3,FALSE)</f>
        <v>Kristin Haase-Alvey</v>
      </c>
    </row>
    <row r="95" spans="1:13" x14ac:dyDescent="0.2">
      <c r="A95" s="6" t="s">
        <v>62</v>
      </c>
      <c r="B95" s="6" t="s">
        <v>31</v>
      </c>
      <c r="C95" s="9">
        <v>0.46</v>
      </c>
      <c r="D95" s="9">
        <v>1</v>
      </c>
      <c r="E95" s="9">
        <v>0.94</v>
      </c>
      <c r="F95" s="9">
        <v>1</v>
      </c>
      <c r="G95" s="9">
        <v>1</v>
      </c>
      <c r="H95" s="6">
        <v>1</v>
      </c>
      <c r="I95" s="7"/>
      <c r="J95" s="9"/>
      <c r="K95" t="str">
        <f>VLOOKUP(A95,MonthlyMetricFullData!A:D,2,FALSE)</f>
        <v>Distinguished</v>
      </c>
      <c r="L95" t="str">
        <f>IF(VLOOKUP(A95,MonthlyMetricFullData!A:E,5,FALSE)&lt;30,"Adjunct","Professional")</f>
        <v>Adjunct</v>
      </c>
      <c r="M95" t="str">
        <f>VLOOKUP(A95,MonthlyMetricFullData!A:D,3,FALSE)</f>
        <v>Kristin Haase-Alvey</v>
      </c>
    </row>
    <row r="96" spans="1:13" x14ac:dyDescent="0.2">
      <c r="A96" s="6" t="s">
        <v>62</v>
      </c>
      <c r="B96" s="6" t="s">
        <v>32</v>
      </c>
      <c r="C96" s="9">
        <v>0.39579999999999999</v>
      </c>
      <c r="D96" s="9">
        <v>1.2070000000000001</v>
      </c>
      <c r="E96" s="9">
        <v>1</v>
      </c>
      <c r="F96" s="9">
        <v>0.88888888899999996</v>
      </c>
      <c r="G96" s="9">
        <v>1</v>
      </c>
      <c r="H96" s="6">
        <v>0</v>
      </c>
      <c r="I96" s="7" t="s">
        <v>33</v>
      </c>
      <c r="J96" s="9">
        <v>0</v>
      </c>
      <c r="K96" t="str">
        <f>VLOOKUP(A96,MonthlyMetricFullData!A:D,2,FALSE)</f>
        <v>Distinguished</v>
      </c>
      <c r="L96" t="str">
        <f>IF(VLOOKUP(A96,MonthlyMetricFullData!A:E,5,FALSE)&lt;30,"Adjunct","Professional")</f>
        <v>Adjunct</v>
      </c>
      <c r="M96" t="str">
        <f>VLOOKUP(A96,MonthlyMetricFullData!A:D,3,FALSE)</f>
        <v>Kristin Haase-Alvey</v>
      </c>
    </row>
    <row r="97" spans="1:13" x14ac:dyDescent="0.2">
      <c r="A97" s="6" t="s">
        <v>62</v>
      </c>
      <c r="B97" s="6" t="s">
        <v>17</v>
      </c>
      <c r="C97" s="9">
        <v>0.65</v>
      </c>
      <c r="D97" s="9">
        <v>0.95</v>
      </c>
      <c r="E97" s="9">
        <v>1</v>
      </c>
      <c r="F97" s="9">
        <v>0.96</v>
      </c>
      <c r="G97" s="9">
        <v>0.56999999999999995</v>
      </c>
      <c r="H97" s="6">
        <v>0</v>
      </c>
      <c r="I97" s="46" t="s">
        <v>18</v>
      </c>
      <c r="J97" s="11">
        <v>0</v>
      </c>
      <c r="K97" t="str">
        <f>VLOOKUP(A97,MonthlyMetricFullData!A:D,2,FALSE)</f>
        <v>Distinguished</v>
      </c>
      <c r="L97" t="str">
        <f>IF(VLOOKUP(A97,MonthlyMetricFullData!A:E,5,FALSE)&lt;30,"Adjunct","Professional")</f>
        <v>Adjunct</v>
      </c>
      <c r="M97" t="str">
        <f>VLOOKUP(A97,MonthlyMetricFullData!A:D,3,FALSE)</f>
        <v>Kristin Haase-Alvey</v>
      </c>
    </row>
    <row r="98" spans="1:13" x14ac:dyDescent="0.2">
      <c r="A98" s="6" t="s">
        <v>62</v>
      </c>
      <c r="B98" s="6" t="s">
        <v>19</v>
      </c>
      <c r="C98" s="6">
        <v>0.58330000000000004</v>
      </c>
      <c r="D98" s="6">
        <v>0.91020000000000001</v>
      </c>
      <c r="E98" s="6">
        <v>0.94736842105263097</v>
      </c>
      <c r="F98" s="6">
        <v>0.57099999999999995</v>
      </c>
      <c r="G98" s="6">
        <v>0.85714285714285698</v>
      </c>
      <c r="H98" s="6">
        <v>1</v>
      </c>
      <c r="I98" s="6" t="s">
        <v>33</v>
      </c>
      <c r="J98" s="53">
        <v>0</v>
      </c>
      <c r="K98" t="str">
        <f>VLOOKUP(A98,MonthlyMetricFullData!A:D,2,FALSE)</f>
        <v>Distinguished</v>
      </c>
      <c r="L98" t="str">
        <f>IF(VLOOKUP(A98,MonthlyMetricFullData!A:E,5,FALSE)&lt;30,"Adjunct","Professional")</f>
        <v>Adjunct</v>
      </c>
      <c r="M98" t="str">
        <f>VLOOKUP(A98,MonthlyMetricFullData!A:D,3,FALSE)</f>
        <v>Kristin Haase-Alvey</v>
      </c>
    </row>
    <row r="99" spans="1:13" x14ac:dyDescent="0.2">
      <c r="A99" s="6" t="s">
        <v>62</v>
      </c>
      <c r="B99" s="6" t="s">
        <v>21</v>
      </c>
      <c r="C99" s="9">
        <v>0</v>
      </c>
      <c r="D99" s="9">
        <v>0</v>
      </c>
      <c r="E99" s="9">
        <v>0</v>
      </c>
      <c r="F99" s="9">
        <v>0</v>
      </c>
      <c r="G99" s="9" t="e">
        <v>#N/A</v>
      </c>
      <c r="H99" s="6" t="e">
        <v>#N/A</v>
      </c>
      <c r="J99" s="9"/>
      <c r="K99" t="str">
        <f>VLOOKUP(A99,MonthlyMetricFullData!A:D,2,FALSE)</f>
        <v>Distinguished</v>
      </c>
      <c r="L99" t="str">
        <f>IF(VLOOKUP(A99,MonthlyMetricFullData!A:E,5,FALSE)&lt;30,"Adjunct","Professional")</f>
        <v>Adjunct</v>
      </c>
      <c r="M99" t="str">
        <f>VLOOKUP(A99,MonthlyMetricFullData!A:D,3,FALSE)</f>
        <v>Kristin Haase-Alvey</v>
      </c>
    </row>
    <row r="100" spans="1:13" x14ac:dyDescent="0.2">
      <c r="A100" s="6" t="s">
        <v>62</v>
      </c>
      <c r="B100" s="6" t="s">
        <v>22</v>
      </c>
      <c r="C100" s="9">
        <v>0</v>
      </c>
      <c r="D100" s="9">
        <v>0</v>
      </c>
      <c r="E100" s="9">
        <v>0</v>
      </c>
      <c r="F100" s="9">
        <v>0</v>
      </c>
      <c r="G100" s="9">
        <v>0</v>
      </c>
      <c r="H100" s="6" t="e">
        <v>#N/A</v>
      </c>
      <c r="J100" s="9"/>
      <c r="K100" t="str">
        <f>VLOOKUP(A100,MonthlyMetricFullData!A:D,2,FALSE)</f>
        <v>Distinguished</v>
      </c>
      <c r="L100" t="str">
        <f>IF(VLOOKUP(A100,MonthlyMetricFullData!A:E,5,FALSE)&lt;30,"Adjunct","Professional")</f>
        <v>Adjunct</v>
      </c>
      <c r="M100" t="str">
        <f>VLOOKUP(A100,MonthlyMetricFullData!A:D,3,FALSE)</f>
        <v>Kristin Haase-Alvey</v>
      </c>
    </row>
    <row r="101" spans="1:13" x14ac:dyDescent="0.2">
      <c r="A101" s="6" t="s">
        <v>62</v>
      </c>
      <c r="B101" s="6" t="s">
        <v>24</v>
      </c>
      <c r="C101" s="9">
        <v>0.02</v>
      </c>
      <c r="D101" s="9">
        <v>1.24</v>
      </c>
      <c r="E101" s="9">
        <v>1</v>
      </c>
      <c r="F101" s="9">
        <v>1</v>
      </c>
      <c r="G101" s="9">
        <v>1</v>
      </c>
      <c r="H101" s="6" t="e">
        <v>#N/A</v>
      </c>
      <c r="I101" s="7">
        <v>1</v>
      </c>
      <c r="J101" s="9">
        <f>I101</f>
        <v>1</v>
      </c>
      <c r="K101" t="str">
        <f>VLOOKUP(A101,MonthlyMetricFullData!A:D,2,FALSE)</f>
        <v>Distinguished</v>
      </c>
      <c r="L101" t="str">
        <f>IF(VLOOKUP(A101,MonthlyMetricFullData!A:E,5,FALSE)&lt;30,"Adjunct","Professional")</f>
        <v>Adjunct</v>
      </c>
      <c r="M101" t="str">
        <f>VLOOKUP(A101,MonthlyMetricFullData!A:D,3,FALSE)</f>
        <v>Kristin Haase-Alvey</v>
      </c>
    </row>
    <row r="102" spans="1:13" x14ac:dyDescent="0.2">
      <c r="A102" s="6" t="s">
        <v>62</v>
      </c>
      <c r="B102" s="6" t="s">
        <v>25</v>
      </c>
      <c r="C102" s="9">
        <v>0.24</v>
      </c>
      <c r="D102" s="9">
        <v>1.39</v>
      </c>
      <c r="E102" s="9">
        <v>1</v>
      </c>
      <c r="F102" s="9">
        <v>0.86</v>
      </c>
      <c r="G102" s="9">
        <v>0</v>
      </c>
      <c r="H102" s="6">
        <v>0</v>
      </c>
      <c r="I102" s="7" t="s">
        <v>33</v>
      </c>
      <c r="J102" s="9">
        <v>0</v>
      </c>
      <c r="K102" t="str">
        <f>VLOOKUP(A102,MonthlyMetricFullData!A:D,2,FALSE)</f>
        <v>Distinguished</v>
      </c>
      <c r="L102" t="str">
        <f>IF(VLOOKUP(A102,MonthlyMetricFullData!A:E,5,FALSE)&lt;30,"Adjunct","Professional")</f>
        <v>Adjunct</v>
      </c>
      <c r="M102" t="str">
        <f>VLOOKUP(A102,MonthlyMetricFullData!A:D,3,FALSE)</f>
        <v>Kristin Haase-Alvey</v>
      </c>
    </row>
    <row r="103" spans="1:13" x14ac:dyDescent="0.2">
      <c r="A103" s="6" t="s">
        <v>62</v>
      </c>
      <c r="B103" s="6" t="s">
        <v>26</v>
      </c>
      <c r="C103" s="9">
        <v>0.74</v>
      </c>
      <c r="D103" s="9">
        <v>0.73</v>
      </c>
      <c r="E103" s="9">
        <v>1</v>
      </c>
      <c r="F103" s="9">
        <v>0.87</v>
      </c>
      <c r="G103" s="9">
        <v>1</v>
      </c>
      <c r="H103" s="6">
        <v>0</v>
      </c>
      <c r="I103" s="7" t="s">
        <v>63</v>
      </c>
      <c r="J103" s="9">
        <v>1</v>
      </c>
      <c r="K103" t="str">
        <f>VLOOKUP(A103,MonthlyMetricFullData!A:D,2,FALSE)</f>
        <v>Distinguished</v>
      </c>
      <c r="L103" t="str">
        <f>IF(VLOOKUP(A103,MonthlyMetricFullData!A:E,5,FALSE)&lt;30,"Adjunct","Professional")</f>
        <v>Adjunct</v>
      </c>
      <c r="M103" t="str">
        <f>VLOOKUP(A103,MonthlyMetricFullData!A:D,3,FALSE)</f>
        <v>Kristin Haase-Alvey</v>
      </c>
    </row>
    <row r="104" spans="1:13" x14ac:dyDescent="0.2">
      <c r="A104" s="6" t="s">
        <v>64</v>
      </c>
      <c r="B104" s="6" t="s">
        <v>29</v>
      </c>
      <c r="C104" s="9">
        <v>0</v>
      </c>
      <c r="D104" s="9">
        <v>0</v>
      </c>
      <c r="E104" s="9">
        <v>0</v>
      </c>
      <c r="F104" s="9">
        <v>0</v>
      </c>
      <c r="G104" s="9">
        <v>0</v>
      </c>
      <c r="H104" s="6">
        <v>0</v>
      </c>
      <c r="I104" s="7" t="s">
        <v>18</v>
      </c>
      <c r="J104" s="45">
        <v>0</v>
      </c>
      <c r="K104" t="e">
        <f>VLOOKUP(A104,MonthlyMetricFullData!A:D,2,FALSE)</f>
        <v>#N/A</v>
      </c>
      <c r="L104" t="e">
        <f>IF(VLOOKUP(A104,MonthlyMetricFullData!A:E,5,FALSE)&lt;30,"Adjunct","Professional")</f>
        <v>#N/A</v>
      </c>
      <c r="M104" t="e">
        <f>VLOOKUP(A104,MonthlyMetricFullData!A:D,3,FALSE)</f>
        <v>#N/A</v>
      </c>
    </row>
    <row r="105" spans="1:13" x14ac:dyDescent="0.2">
      <c r="A105" s="6" t="s">
        <v>65</v>
      </c>
      <c r="B105" s="6" t="s">
        <v>29</v>
      </c>
      <c r="C105" s="9">
        <v>0</v>
      </c>
      <c r="D105" s="9">
        <v>0</v>
      </c>
      <c r="E105" s="9">
        <v>0</v>
      </c>
      <c r="F105" s="9">
        <v>0</v>
      </c>
      <c r="G105" s="9">
        <v>0</v>
      </c>
      <c r="H105" s="6">
        <v>0</v>
      </c>
      <c r="I105" s="6" t="s">
        <v>18</v>
      </c>
      <c r="J105" s="45">
        <v>0</v>
      </c>
      <c r="K105" t="str">
        <f>VLOOKUP(A105,MonthlyMetricFullData!A:D,2,FALSE)</f>
        <v>Distinguished</v>
      </c>
      <c r="L105" t="str">
        <f>IF(VLOOKUP(A105,MonthlyMetricFullData!A:E,5,FALSE)&lt;30,"Adjunct","Professional")</f>
        <v>Professional</v>
      </c>
      <c r="M105" t="str">
        <f>VLOOKUP(A105,MonthlyMetricFullData!A:D,3,FALSE)</f>
        <v>Annelies de Groot</v>
      </c>
    </row>
    <row r="106" spans="1:13" x14ac:dyDescent="0.2">
      <c r="A106" s="6" t="s">
        <v>65</v>
      </c>
      <c r="B106" s="6" t="s">
        <v>14</v>
      </c>
      <c r="C106" s="9">
        <v>0.9</v>
      </c>
      <c r="D106" s="9">
        <v>1.1727000000000001</v>
      </c>
      <c r="E106" s="9">
        <v>0.85714285714285698</v>
      </c>
      <c r="F106" s="9">
        <v>0.90140845070422504</v>
      </c>
      <c r="G106" s="9">
        <v>0.90909090909090895</v>
      </c>
      <c r="H106" s="6">
        <v>11</v>
      </c>
      <c r="I106" s="7" t="s">
        <v>66</v>
      </c>
      <c r="J106" s="9">
        <f>_xlfn.TEXTBEFORE(I106, "/")/_xlfn.TEXTAFTER(I106,"/")</f>
        <v>0.8571428571428571</v>
      </c>
      <c r="K106" t="str">
        <f>VLOOKUP(A106,MonthlyMetricFullData!A:D,2,FALSE)</f>
        <v>Distinguished</v>
      </c>
      <c r="L106" t="str">
        <f>IF(VLOOKUP(A106,MonthlyMetricFullData!A:E,5,FALSE)&lt;30,"Adjunct","Professional")</f>
        <v>Professional</v>
      </c>
      <c r="M106" t="str">
        <f>VLOOKUP(A106,MonthlyMetricFullData!A:D,3,FALSE)</f>
        <v>Annelies de Groot</v>
      </c>
    </row>
    <row r="107" spans="1:13" x14ac:dyDescent="0.2">
      <c r="A107" s="6" t="s">
        <v>65</v>
      </c>
      <c r="B107" s="6" t="s">
        <v>14</v>
      </c>
      <c r="C107" s="9">
        <v>0.9</v>
      </c>
      <c r="D107" s="9">
        <v>1.1727000000000001</v>
      </c>
      <c r="E107" s="9">
        <v>0.85714285714285698</v>
      </c>
      <c r="F107" s="9">
        <v>0.90140845070422504</v>
      </c>
      <c r="G107" s="9">
        <v>0.90909090909090895</v>
      </c>
      <c r="H107" s="6">
        <v>11</v>
      </c>
      <c r="I107" s="7" t="s">
        <v>66</v>
      </c>
      <c r="J107" s="9">
        <v>0.86</v>
      </c>
      <c r="K107" t="str">
        <f>VLOOKUP(A107,MonthlyMetricFullData!A:D,2,FALSE)</f>
        <v>Distinguished</v>
      </c>
      <c r="L107" t="str">
        <f>IF(VLOOKUP(A107,MonthlyMetricFullData!A:E,5,FALSE)&lt;30,"Adjunct","Professional")</f>
        <v>Professional</v>
      </c>
      <c r="M107" t="str">
        <f>VLOOKUP(A107,MonthlyMetricFullData!A:D,3,FALSE)</f>
        <v>Annelies de Groot</v>
      </c>
    </row>
    <row r="108" spans="1:13" x14ac:dyDescent="0.2">
      <c r="A108" s="6" t="s">
        <v>65</v>
      </c>
      <c r="B108" s="6" t="s">
        <v>16</v>
      </c>
      <c r="C108" s="9">
        <v>0.66</v>
      </c>
      <c r="D108" s="9">
        <v>0.95</v>
      </c>
      <c r="E108" s="9">
        <v>0.88</v>
      </c>
      <c r="F108" s="9">
        <v>0.88</v>
      </c>
      <c r="G108" s="9">
        <v>1</v>
      </c>
      <c r="H108" s="6">
        <v>2</v>
      </c>
      <c r="I108" s="10">
        <v>45692</v>
      </c>
      <c r="J108" s="11">
        <v>0.5</v>
      </c>
      <c r="K108" t="str">
        <f>VLOOKUP(A108,MonthlyMetricFullData!A:D,2,FALSE)</f>
        <v>Distinguished</v>
      </c>
      <c r="L108" t="str">
        <f>IF(VLOOKUP(A108,MonthlyMetricFullData!A:E,5,FALSE)&lt;30,"Adjunct","Professional")</f>
        <v>Professional</v>
      </c>
      <c r="M108" t="str">
        <f>VLOOKUP(A108,MonthlyMetricFullData!A:D,3,FALSE)</f>
        <v>Annelies de Groot</v>
      </c>
    </row>
    <row r="109" spans="1:13" x14ac:dyDescent="0.2">
      <c r="A109" s="6" t="s">
        <v>65</v>
      </c>
      <c r="B109" s="6" t="s">
        <v>31</v>
      </c>
      <c r="C109" s="9">
        <v>0</v>
      </c>
      <c r="D109" s="9">
        <v>0.05</v>
      </c>
      <c r="E109" s="9">
        <v>0</v>
      </c>
      <c r="F109" s="9">
        <v>0</v>
      </c>
      <c r="G109" s="9">
        <v>1</v>
      </c>
      <c r="H109" s="6">
        <v>0</v>
      </c>
      <c r="I109" s="7"/>
      <c r="J109" s="9"/>
      <c r="K109" t="str">
        <f>VLOOKUP(A109,MonthlyMetricFullData!A:D,2,FALSE)</f>
        <v>Distinguished</v>
      </c>
      <c r="L109" t="str">
        <f>IF(VLOOKUP(A109,MonthlyMetricFullData!A:E,5,FALSE)&lt;30,"Adjunct","Professional")</f>
        <v>Professional</v>
      </c>
      <c r="M109" t="str">
        <f>VLOOKUP(A109,MonthlyMetricFullData!A:D,3,FALSE)</f>
        <v>Annelies de Groot</v>
      </c>
    </row>
    <row r="110" spans="1:13" x14ac:dyDescent="0.2">
      <c r="A110" s="6" t="s">
        <v>65</v>
      </c>
      <c r="B110" s="6" t="s">
        <v>32</v>
      </c>
      <c r="C110" s="9">
        <v>0</v>
      </c>
      <c r="D110" s="9">
        <v>2.63E-2</v>
      </c>
      <c r="E110" s="9">
        <v>0</v>
      </c>
      <c r="F110" s="9">
        <v>0</v>
      </c>
      <c r="G110" s="9">
        <v>0</v>
      </c>
      <c r="H110" s="6">
        <v>0</v>
      </c>
      <c r="I110" s="7" t="s">
        <v>18</v>
      </c>
      <c r="J110" s="9">
        <v>0</v>
      </c>
      <c r="K110" t="str">
        <f>VLOOKUP(A110,MonthlyMetricFullData!A:D,2,FALSE)</f>
        <v>Distinguished</v>
      </c>
      <c r="L110" t="str">
        <f>IF(VLOOKUP(A110,MonthlyMetricFullData!A:E,5,FALSE)&lt;30,"Adjunct","Professional")</f>
        <v>Professional</v>
      </c>
      <c r="M110" t="str">
        <f>VLOOKUP(A110,MonthlyMetricFullData!A:D,3,FALSE)</f>
        <v>Annelies de Groot</v>
      </c>
    </row>
    <row r="111" spans="1:13" x14ac:dyDescent="0.2">
      <c r="A111" s="6" t="s">
        <v>65</v>
      </c>
      <c r="B111" s="6" t="s">
        <v>17</v>
      </c>
      <c r="C111" s="9">
        <v>0.43</v>
      </c>
      <c r="D111" s="9">
        <v>0.74</v>
      </c>
      <c r="E111" s="9">
        <v>0.87</v>
      </c>
      <c r="F111" s="9">
        <v>0.81</v>
      </c>
      <c r="G111" s="9">
        <v>1</v>
      </c>
      <c r="H111" s="6">
        <v>0</v>
      </c>
      <c r="I111" s="46" t="s">
        <v>67</v>
      </c>
      <c r="J111" s="11">
        <f>10/12</f>
        <v>0.83333333333333337</v>
      </c>
      <c r="K111" t="str">
        <f>VLOOKUP(A111,MonthlyMetricFullData!A:D,2,FALSE)</f>
        <v>Distinguished</v>
      </c>
      <c r="L111" t="str">
        <f>IF(VLOOKUP(A111,MonthlyMetricFullData!A:E,5,FALSE)&lt;30,"Adjunct","Professional")</f>
        <v>Professional</v>
      </c>
      <c r="M111" t="str">
        <f>VLOOKUP(A111,MonthlyMetricFullData!A:D,3,FALSE)</f>
        <v>Annelies de Groot</v>
      </c>
    </row>
    <row r="112" spans="1:13" x14ac:dyDescent="0.2">
      <c r="A112" s="6" t="s">
        <v>65</v>
      </c>
      <c r="B112" s="6" t="s">
        <v>19</v>
      </c>
      <c r="C112" s="6">
        <v>0.82079999999999997</v>
      </c>
      <c r="D112" s="6">
        <v>0.99509999999999998</v>
      </c>
      <c r="E112" s="6">
        <v>0.84285714285714197</v>
      </c>
      <c r="F112" s="6">
        <v>0.86899999999999999</v>
      </c>
      <c r="G112" s="6">
        <v>0.76923076923076905</v>
      </c>
      <c r="H112" s="6">
        <v>9</v>
      </c>
      <c r="I112" s="6" t="s">
        <v>15</v>
      </c>
      <c r="J112" s="53">
        <v>0.5</v>
      </c>
      <c r="K112" t="str">
        <f>VLOOKUP(A112,MonthlyMetricFullData!A:D,2,FALSE)</f>
        <v>Distinguished</v>
      </c>
      <c r="L112" t="str">
        <f>IF(VLOOKUP(A112,MonthlyMetricFullData!A:E,5,FALSE)&lt;30,"Adjunct","Professional")</f>
        <v>Professional</v>
      </c>
      <c r="M112" t="str">
        <f>VLOOKUP(A112,MonthlyMetricFullData!A:D,3,FALSE)</f>
        <v>Annelies de Groot</v>
      </c>
    </row>
    <row r="113" spans="1:13" x14ac:dyDescent="0.2">
      <c r="A113" s="6" t="s">
        <v>65</v>
      </c>
      <c r="B113" s="6" t="s">
        <v>21</v>
      </c>
      <c r="C113" s="9">
        <v>0.7</v>
      </c>
      <c r="D113" s="9">
        <v>1.07</v>
      </c>
      <c r="E113" s="9">
        <v>0.67</v>
      </c>
      <c r="F113" s="9">
        <v>0.93</v>
      </c>
      <c r="G113" s="9">
        <v>1</v>
      </c>
      <c r="H113" s="6">
        <v>1</v>
      </c>
      <c r="I113" s="7">
        <v>1</v>
      </c>
      <c r="J113" s="9">
        <f>I113</f>
        <v>1</v>
      </c>
      <c r="K113" t="str">
        <f>VLOOKUP(A113,MonthlyMetricFullData!A:D,2,FALSE)</f>
        <v>Distinguished</v>
      </c>
      <c r="L113" t="str">
        <f>IF(VLOOKUP(A113,MonthlyMetricFullData!A:E,5,FALSE)&lt;30,"Adjunct","Professional")</f>
        <v>Professional</v>
      </c>
      <c r="M113" t="str">
        <f>VLOOKUP(A113,MonthlyMetricFullData!A:D,3,FALSE)</f>
        <v>Annelies de Groot</v>
      </c>
    </row>
    <row r="114" spans="1:13" x14ac:dyDescent="0.2">
      <c r="A114" s="6" t="s">
        <v>65</v>
      </c>
      <c r="B114" s="6" t="s">
        <v>22</v>
      </c>
      <c r="C114" s="9">
        <v>0.64</v>
      </c>
      <c r="D114" s="9">
        <v>1.1100000000000001</v>
      </c>
      <c r="E114" s="9">
        <v>0.5</v>
      </c>
      <c r="F114" s="9">
        <v>0.88</v>
      </c>
      <c r="G114" s="9">
        <v>0.95</v>
      </c>
      <c r="H114" s="6">
        <v>1</v>
      </c>
      <c r="I114" s="7">
        <v>1</v>
      </c>
      <c r="J114" s="9">
        <f>I114</f>
        <v>1</v>
      </c>
      <c r="K114" t="str">
        <f>VLOOKUP(A114,MonthlyMetricFullData!A:D,2,FALSE)</f>
        <v>Distinguished</v>
      </c>
      <c r="L114" t="str">
        <f>IF(VLOOKUP(A114,MonthlyMetricFullData!A:E,5,FALSE)&lt;30,"Adjunct","Professional")</f>
        <v>Professional</v>
      </c>
      <c r="M114" t="str">
        <f>VLOOKUP(A114,MonthlyMetricFullData!A:D,3,FALSE)</f>
        <v>Annelies de Groot</v>
      </c>
    </row>
    <row r="115" spans="1:13" x14ac:dyDescent="0.2">
      <c r="A115" s="6" t="s">
        <v>65</v>
      </c>
      <c r="B115" s="6" t="s">
        <v>24</v>
      </c>
      <c r="C115" s="9">
        <v>0.75</v>
      </c>
      <c r="D115" s="9">
        <v>1.07</v>
      </c>
      <c r="E115" s="9">
        <v>0.85</v>
      </c>
      <c r="F115" s="9">
        <v>0.91</v>
      </c>
      <c r="G115" s="9">
        <v>0.77</v>
      </c>
      <c r="H115" s="6">
        <v>5</v>
      </c>
      <c r="I115" s="7" t="s">
        <v>68</v>
      </c>
      <c r="J115" s="9">
        <v>0.71</v>
      </c>
      <c r="K115" t="str">
        <f>VLOOKUP(A115,MonthlyMetricFullData!A:D,2,FALSE)</f>
        <v>Distinguished</v>
      </c>
      <c r="L115" t="str">
        <f>IF(VLOOKUP(A115,MonthlyMetricFullData!A:E,5,FALSE)&lt;30,"Adjunct","Professional")</f>
        <v>Professional</v>
      </c>
      <c r="M115" t="str">
        <f>VLOOKUP(A115,MonthlyMetricFullData!A:D,3,FALSE)</f>
        <v>Annelies de Groot</v>
      </c>
    </row>
    <row r="116" spans="1:13" x14ac:dyDescent="0.2">
      <c r="A116" s="6" t="s">
        <v>65</v>
      </c>
      <c r="B116" s="6" t="s">
        <v>25</v>
      </c>
      <c r="C116" s="9">
        <v>0.82</v>
      </c>
      <c r="D116" s="9">
        <v>1.1000000000000001</v>
      </c>
      <c r="E116" s="9">
        <v>0.87</v>
      </c>
      <c r="F116" s="9">
        <v>0.91</v>
      </c>
      <c r="G116" s="9">
        <v>0.92</v>
      </c>
      <c r="H116" s="6">
        <v>5</v>
      </c>
      <c r="I116" s="7" t="s">
        <v>66</v>
      </c>
      <c r="J116" s="9">
        <v>0.86</v>
      </c>
      <c r="K116" t="str">
        <f>VLOOKUP(A116,MonthlyMetricFullData!A:D,2,FALSE)</f>
        <v>Distinguished</v>
      </c>
      <c r="L116" t="str">
        <f>IF(VLOOKUP(A116,MonthlyMetricFullData!A:E,5,FALSE)&lt;30,"Adjunct","Professional")</f>
        <v>Professional</v>
      </c>
      <c r="M116" t="str">
        <f>VLOOKUP(A116,MonthlyMetricFullData!A:D,3,FALSE)</f>
        <v>Annelies de Groot</v>
      </c>
    </row>
    <row r="117" spans="1:13" x14ac:dyDescent="0.2">
      <c r="A117" s="6" t="s">
        <v>65</v>
      </c>
      <c r="B117" s="6" t="s">
        <v>26</v>
      </c>
      <c r="C117" s="9">
        <v>0.88</v>
      </c>
      <c r="D117" s="9">
        <v>1.06</v>
      </c>
      <c r="E117" s="9">
        <v>0.86</v>
      </c>
      <c r="F117" s="9">
        <v>0.94</v>
      </c>
      <c r="G117" s="9">
        <v>1</v>
      </c>
      <c r="H117" s="6">
        <v>4</v>
      </c>
      <c r="I117" s="7" t="s">
        <v>69</v>
      </c>
      <c r="J117" s="9">
        <v>0.63</v>
      </c>
      <c r="K117" t="str">
        <f>VLOOKUP(A117,MonthlyMetricFullData!A:D,2,FALSE)</f>
        <v>Distinguished</v>
      </c>
      <c r="L117" t="str">
        <f>IF(VLOOKUP(A117,MonthlyMetricFullData!A:E,5,FALSE)&lt;30,"Adjunct","Professional")</f>
        <v>Professional</v>
      </c>
      <c r="M117" t="str">
        <f>VLOOKUP(A117,MonthlyMetricFullData!A:D,3,FALSE)</f>
        <v>Annelies de Groot</v>
      </c>
    </row>
    <row r="118" spans="1:13" x14ac:dyDescent="0.2">
      <c r="A118" s="6" t="s">
        <v>70</v>
      </c>
      <c r="B118" s="6" t="s">
        <v>29</v>
      </c>
      <c r="C118" s="9">
        <v>0.52080000000000004</v>
      </c>
      <c r="D118" s="9">
        <v>1.1216999999999999</v>
      </c>
      <c r="E118" s="9">
        <v>1</v>
      </c>
      <c r="F118" s="9">
        <v>0.891891891891891</v>
      </c>
      <c r="G118" s="9">
        <v>0.22222222222222199</v>
      </c>
      <c r="H118" s="6">
        <v>0</v>
      </c>
      <c r="I118" s="7" t="s">
        <v>18</v>
      </c>
      <c r="J118" s="45">
        <v>0</v>
      </c>
      <c r="K118" t="str">
        <f>VLOOKUP(A118,MonthlyMetricFullData!A:D,2,FALSE)</f>
        <v>Premium</v>
      </c>
      <c r="L118" t="str">
        <f>IF(VLOOKUP(A118,MonthlyMetricFullData!A:E,5,FALSE)&lt;30,"Adjunct","Professional")</f>
        <v>Professional</v>
      </c>
      <c r="M118" t="str">
        <f>VLOOKUP(A118,MonthlyMetricFullData!A:D,3,FALSE)</f>
        <v>Geoff St. Marie</v>
      </c>
    </row>
    <row r="119" spans="1:13" x14ac:dyDescent="0.2">
      <c r="A119" s="6" t="s">
        <v>70</v>
      </c>
      <c r="B119" s="6" t="s">
        <v>14</v>
      </c>
      <c r="C119" s="9">
        <v>0.32079999999999997</v>
      </c>
      <c r="D119" s="9">
        <v>1.0876999999999999</v>
      </c>
      <c r="E119" s="9">
        <v>1</v>
      </c>
      <c r="F119" s="9">
        <v>0.82608695652173902</v>
      </c>
      <c r="G119" s="9">
        <v>0.14285714285714199</v>
      </c>
      <c r="H119" s="6">
        <v>1</v>
      </c>
      <c r="I119" s="7" t="s">
        <v>33</v>
      </c>
      <c r="J119" s="9">
        <v>0</v>
      </c>
      <c r="K119" t="str">
        <f>VLOOKUP(A119,MonthlyMetricFullData!A:D,2,FALSE)</f>
        <v>Premium</v>
      </c>
      <c r="L119" t="str">
        <f>IF(VLOOKUP(A119,MonthlyMetricFullData!A:E,5,FALSE)&lt;30,"Adjunct","Professional")</f>
        <v>Professional</v>
      </c>
      <c r="M119" t="str">
        <f>VLOOKUP(A119,MonthlyMetricFullData!A:D,3,FALSE)</f>
        <v>Geoff St. Marie</v>
      </c>
    </row>
    <row r="120" spans="1:13" x14ac:dyDescent="0.2">
      <c r="A120" s="6" t="s">
        <v>70</v>
      </c>
      <c r="B120" s="6" t="s">
        <v>16</v>
      </c>
      <c r="C120" s="9">
        <v>0.49</v>
      </c>
      <c r="D120" s="9">
        <v>1.18</v>
      </c>
      <c r="E120" s="9">
        <v>1</v>
      </c>
      <c r="F120" s="9">
        <v>1</v>
      </c>
      <c r="G120" s="9">
        <v>0.33</v>
      </c>
      <c r="H120" s="6">
        <v>1</v>
      </c>
      <c r="I120" s="10" t="s">
        <v>60</v>
      </c>
      <c r="J120" s="9">
        <v>0</v>
      </c>
      <c r="K120" t="str">
        <f>VLOOKUP(A120,MonthlyMetricFullData!A:D,2,FALSE)</f>
        <v>Premium</v>
      </c>
      <c r="L120" t="str">
        <f>IF(VLOOKUP(A120,MonthlyMetricFullData!A:E,5,FALSE)&lt;30,"Adjunct","Professional")</f>
        <v>Professional</v>
      </c>
      <c r="M120" t="str">
        <f>VLOOKUP(A120,MonthlyMetricFullData!A:D,3,FALSE)</f>
        <v>Geoff St. Marie</v>
      </c>
    </row>
    <row r="121" spans="1:13" x14ac:dyDescent="0.2">
      <c r="A121" s="6" t="s">
        <v>70</v>
      </c>
      <c r="B121" s="6" t="s">
        <v>31</v>
      </c>
      <c r="C121" s="9">
        <v>0.26</v>
      </c>
      <c r="D121" s="9">
        <v>0.88</v>
      </c>
      <c r="E121" s="9">
        <v>1</v>
      </c>
      <c r="F121" s="9">
        <v>0.94</v>
      </c>
      <c r="G121" s="9">
        <v>0.7</v>
      </c>
      <c r="H121" s="6">
        <v>2</v>
      </c>
      <c r="I121" s="7"/>
      <c r="J121" s="9"/>
      <c r="K121" t="str">
        <f>VLOOKUP(A121,MonthlyMetricFullData!A:D,2,FALSE)</f>
        <v>Premium</v>
      </c>
      <c r="L121" t="str">
        <f>IF(VLOOKUP(A121,MonthlyMetricFullData!A:E,5,FALSE)&lt;30,"Adjunct","Professional")</f>
        <v>Professional</v>
      </c>
      <c r="M121" t="str">
        <f>VLOOKUP(A121,MonthlyMetricFullData!A:D,3,FALSE)</f>
        <v>Geoff St. Marie</v>
      </c>
    </row>
    <row r="122" spans="1:13" x14ac:dyDescent="0.2">
      <c r="A122" s="6" t="s">
        <v>70</v>
      </c>
      <c r="B122" s="6" t="s">
        <v>32</v>
      </c>
      <c r="C122" s="9">
        <v>0.28749999999999998</v>
      </c>
      <c r="D122" s="9">
        <v>0.88319999999999999</v>
      </c>
      <c r="E122" s="9">
        <v>1</v>
      </c>
      <c r="F122" s="9">
        <v>0.875</v>
      </c>
      <c r="G122" s="9">
        <v>0.85714285700000004</v>
      </c>
      <c r="H122" s="6">
        <v>0</v>
      </c>
      <c r="I122" s="7" t="s">
        <v>71</v>
      </c>
      <c r="J122" s="9">
        <v>0</v>
      </c>
      <c r="K122" t="str">
        <f>VLOOKUP(A122,MonthlyMetricFullData!A:D,2,FALSE)</f>
        <v>Premium</v>
      </c>
      <c r="L122" t="str">
        <f>IF(VLOOKUP(A122,MonthlyMetricFullData!A:E,5,FALSE)&lt;30,"Adjunct","Professional")</f>
        <v>Professional</v>
      </c>
      <c r="M122" t="str">
        <f>VLOOKUP(A122,MonthlyMetricFullData!A:D,3,FALSE)</f>
        <v>Geoff St. Marie</v>
      </c>
    </row>
    <row r="123" spans="1:13" x14ac:dyDescent="0.2">
      <c r="A123" s="6" t="s">
        <v>70</v>
      </c>
      <c r="B123" s="6" t="s">
        <v>17</v>
      </c>
      <c r="C123" s="9">
        <v>0.73</v>
      </c>
      <c r="D123" s="9">
        <v>1.1399999999999999</v>
      </c>
      <c r="E123" s="9">
        <v>1</v>
      </c>
      <c r="F123" s="9">
        <v>0.79</v>
      </c>
      <c r="G123" s="9">
        <v>0.08</v>
      </c>
      <c r="H123" s="6">
        <v>2</v>
      </c>
      <c r="I123" s="46" t="s">
        <v>71</v>
      </c>
      <c r="J123" s="11">
        <v>0</v>
      </c>
      <c r="K123" t="str">
        <f>VLOOKUP(A123,MonthlyMetricFullData!A:D,2,FALSE)</f>
        <v>Premium</v>
      </c>
      <c r="L123" t="str">
        <f>IF(VLOOKUP(A123,MonthlyMetricFullData!A:E,5,FALSE)&lt;30,"Adjunct","Professional")</f>
        <v>Professional</v>
      </c>
      <c r="M123" t="str">
        <f>VLOOKUP(A123,MonthlyMetricFullData!A:D,3,FALSE)</f>
        <v>Geoff St. Marie</v>
      </c>
    </row>
    <row r="124" spans="1:13" x14ac:dyDescent="0.2">
      <c r="A124" s="6" t="s">
        <v>70</v>
      </c>
      <c r="B124" s="6" t="s">
        <v>19</v>
      </c>
      <c r="C124" s="6">
        <v>0.54169999999999996</v>
      </c>
      <c r="D124" s="6">
        <v>1.1562999999999899</v>
      </c>
      <c r="E124" s="6">
        <v>1</v>
      </c>
      <c r="F124" s="6">
        <v>0.91900000000000004</v>
      </c>
      <c r="G124" s="6">
        <v>0.25</v>
      </c>
      <c r="H124" s="6">
        <v>4</v>
      </c>
      <c r="J124" s="53"/>
      <c r="K124" t="str">
        <f>VLOOKUP(A124,MonthlyMetricFullData!A:D,2,FALSE)</f>
        <v>Premium</v>
      </c>
      <c r="L124" t="str">
        <f>IF(VLOOKUP(A124,MonthlyMetricFullData!A:E,5,FALSE)&lt;30,"Adjunct","Professional")</f>
        <v>Professional</v>
      </c>
      <c r="M124" t="str">
        <f>VLOOKUP(A124,MonthlyMetricFullData!A:D,3,FALSE)</f>
        <v>Geoff St. Marie</v>
      </c>
    </row>
    <row r="125" spans="1:13" x14ac:dyDescent="0.2">
      <c r="A125" s="6" t="s">
        <v>70</v>
      </c>
      <c r="B125" s="6" t="s">
        <v>21</v>
      </c>
      <c r="C125" s="9">
        <v>0.92</v>
      </c>
      <c r="D125" s="9">
        <v>1.33</v>
      </c>
      <c r="E125" s="9">
        <v>1</v>
      </c>
      <c r="F125" s="9">
        <v>0.98</v>
      </c>
      <c r="G125" s="9">
        <v>0.5</v>
      </c>
      <c r="H125" s="6">
        <v>2</v>
      </c>
      <c r="I125" s="7">
        <v>0</v>
      </c>
      <c r="J125" s="9">
        <f>I125</f>
        <v>0</v>
      </c>
      <c r="K125" t="str">
        <f>VLOOKUP(A125,MonthlyMetricFullData!A:D,2,FALSE)</f>
        <v>Premium</v>
      </c>
      <c r="L125" t="str">
        <f>IF(VLOOKUP(A125,MonthlyMetricFullData!A:E,5,FALSE)&lt;30,"Adjunct","Professional")</f>
        <v>Professional</v>
      </c>
      <c r="M125" t="str">
        <f>VLOOKUP(A125,MonthlyMetricFullData!A:D,3,FALSE)</f>
        <v>Geoff St. Marie</v>
      </c>
    </row>
    <row r="126" spans="1:13" x14ac:dyDescent="0.2">
      <c r="A126" s="6" t="s">
        <v>70</v>
      </c>
      <c r="B126" s="6" t="s">
        <v>22</v>
      </c>
      <c r="C126" s="9">
        <v>0.56000000000000005</v>
      </c>
      <c r="D126" s="9">
        <v>1.4</v>
      </c>
      <c r="E126" s="9">
        <v>1</v>
      </c>
      <c r="F126" s="9">
        <v>0.92</v>
      </c>
      <c r="G126" s="9">
        <v>0.43</v>
      </c>
      <c r="H126" s="6">
        <v>2</v>
      </c>
      <c r="I126" s="7">
        <v>0</v>
      </c>
      <c r="J126" s="9">
        <f>I126</f>
        <v>0</v>
      </c>
      <c r="K126" t="str">
        <f>VLOOKUP(A126,MonthlyMetricFullData!A:D,2,FALSE)</f>
        <v>Premium</v>
      </c>
      <c r="L126" t="str">
        <f>IF(VLOOKUP(A126,MonthlyMetricFullData!A:E,5,FALSE)&lt;30,"Adjunct","Professional")</f>
        <v>Professional</v>
      </c>
      <c r="M126" t="str">
        <f>VLOOKUP(A126,MonthlyMetricFullData!A:D,3,FALSE)</f>
        <v>Geoff St. Marie</v>
      </c>
    </row>
    <row r="127" spans="1:13" x14ac:dyDescent="0.2">
      <c r="A127" s="6" t="s">
        <v>70</v>
      </c>
      <c r="B127" s="6" t="s">
        <v>24</v>
      </c>
      <c r="C127" s="9">
        <v>0.51</v>
      </c>
      <c r="D127" s="9">
        <v>1.36</v>
      </c>
      <c r="E127" s="9">
        <v>1</v>
      </c>
      <c r="F127" s="9">
        <v>0.94</v>
      </c>
      <c r="G127" s="9">
        <v>0.53</v>
      </c>
      <c r="H127" s="6">
        <v>2</v>
      </c>
      <c r="J127" s="9"/>
      <c r="K127" t="str">
        <f>VLOOKUP(A127,MonthlyMetricFullData!A:D,2,FALSE)</f>
        <v>Premium</v>
      </c>
      <c r="L127" t="str">
        <f>IF(VLOOKUP(A127,MonthlyMetricFullData!A:E,5,FALSE)&lt;30,"Adjunct","Professional")</f>
        <v>Professional</v>
      </c>
      <c r="M127" t="str">
        <f>VLOOKUP(A127,MonthlyMetricFullData!A:D,3,FALSE)</f>
        <v>Geoff St. Marie</v>
      </c>
    </row>
    <row r="128" spans="1:13" x14ac:dyDescent="0.2">
      <c r="A128" s="6" t="s">
        <v>70</v>
      </c>
      <c r="B128" s="6" t="s">
        <v>25</v>
      </c>
      <c r="C128" s="9">
        <v>0.72</v>
      </c>
      <c r="D128" s="9">
        <v>1.1100000000000001</v>
      </c>
      <c r="E128" s="9">
        <v>1</v>
      </c>
      <c r="F128" s="9">
        <v>0.75</v>
      </c>
      <c r="G128" s="9">
        <v>0.15</v>
      </c>
      <c r="H128" s="6">
        <v>1</v>
      </c>
      <c r="I128" s="7" t="s">
        <v>71</v>
      </c>
      <c r="J128" s="9">
        <v>0</v>
      </c>
      <c r="K128" t="str">
        <f>VLOOKUP(A128,MonthlyMetricFullData!A:D,2,FALSE)</f>
        <v>Premium</v>
      </c>
      <c r="L128" t="str">
        <f>IF(VLOOKUP(A128,MonthlyMetricFullData!A:E,5,FALSE)&lt;30,"Adjunct","Professional")</f>
        <v>Professional</v>
      </c>
      <c r="M128" t="str">
        <f>VLOOKUP(A128,MonthlyMetricFullData!A:D,3,FALSE)</f>
        <v>Geoff St. Marie</v>
      </c>
    </row>
    <row r="129" spans="1:13" x14ac:dyDescent="0.2">
      <c r="A129" s="6" t="s">
        <v>70</v>
      </c>
      <c r="B129" s="6" t="s">
        <v>26</v>
      </c>
      <c r="C129" s="9">
        <v>0.56999999999999995</v>
      </c>
      <c r="D129" s="9">
        <v>1.17</v>
      </c>
      <c r="E129" s="9">
        <v>1</v>
      </c>
      <c r="F129" s="9">
        <v>0.86</v>
      </c>
      <c r="G129" s="9">
        <v>0</v>
      </c>
      <c r="H129" s="6">
        <v>1</v>
      </c>
      <c r="I129" s="7" t="s">
        <v>33</v>
      </c>
      <c r="J129" s="9">
        <v>0</v>
      </c>
      <c r="K129" t="str">
        <f>VLOOKUP(A129,MonthlyMetricFullData!A:D,2,FALSE)</f>
        <v>Premium</v>
      </c>
      <c r="L129" t="str">
        <f>IF(VLOOKUP(A129,MonthlyMetricFullData!A:E,5,FALSE)&lt;30,"Adjunct","Professional")</f>
        <v>Professional</v>
      </c>
      <c r="M129" t="str">
        <f>VLOOKUP(A129,MonthlyMetricFullData!A:D,3,FALSE)</f>
        <v>Geoff St. Marie</v>
      </c>
    </row>
    <row r="130" spans="1:13" x14ac:dyDescent="0.2">
      <c r="A130" s="6" t="s">
        <v>72</v>
      </c>
      <c r="B130" s="6" t="s">
        <v>29</v>
      </c>
      <c r="C130" s="9">
        <v>0.86250000000000004</v>
      </c>
      <c r="D130" s="9">
        <v>1.0229999999999999</v>
      </c>
      <c r="E130" s="9">
        <v>0.9375</v>
      </c>
      <c r="F130" s="9">
        <v>1</v>
      </c>
      <c r="G130" s="9">
        <v>0</v>
      </c>
      <c r="H130" s="6">
        <v>2</v>
      </c>
      <c r="I130" s="7" t="s">
        <v>73</v>
      </c>
      <c r="J130" s="45">
        <v>0.13</v>
      </c>
      <c r="K130" t="str">
        <f>VLOOKUP(A130,MonthlyMetricFullData!A:D,2,FALSE)</f>
        <v>Distinguished</v>
      </c>
      <c r="L130" t="str">
        <f>IF(VLOOKUP(A130,MonthlyMetricFullData!A:E,5,FALSE)&lt;30,"Adjunct","Professional")</f>
        <v>Professional</v>
      </c>
      <c r="M130" t="str">
        <f>VLOOKUP(A130,MonthlyMetricFullData!A:D,3,FALSE)</f>
        <v>Ela Cross</v>
      </c>
    </row>
    <row r="131" spans="1:13" x14ac:dyDescent="0.2">
      <c r="A131" s="6" t="s">
        <v>72</v>
      </c>
      <c r="B131" s="6" t="s">
        <v>31</v>
      </c>
      <c r="C131" s="9">
        <v>0</v>
      </c>
      <c r="D131" s="9">
        <v>0</v>
      </c>
      <c r="E131" s="9">
        <v>0</v>
      </c>
      <c r="F131" s="9">
        <v>0</v>
      </c>
      <c r="G131" s="9">
        <v>0</v>
      </c>
      <c r="H131" s="6">
        <v>0</v>
      </c>
      <c r="I131" s="7"/>
      <c r="J131" s="9"/>
      <c r="K131" t="str">
        <f>VLOOKUP(A131,MonthlyMetricFullData!A:D,2,FALSE)</f>
        <v>Distinguished</v>
      </c>
      <c r="L131" t="str">
        <f>IF(VLOOKUP(A131,MonthlyMetricFullData!A:E,5,FALSE)&lt;30,"Adjunct","Professional")</f>
        <v>Professional</v>
      </c>
      <c r="M131" t="str">
        <f>VLOOKUP(A131,MonthlyMetricFullData!A:D,3,FALSE)</f>
        <v>Ela Cross</v>
      </c>
    </row>
    <row r="132" spans="1:13" x14ac:dyDescent="0.2">
      <c r="A132" s="6" t="s">
        <v>72</v>
      </c>
      <c r="B132" s="6" t="s">
        <v>32</v>
      </c>
      <c r="C132" s="9">
        <v>0.22500000000000001</v>
      </c>
      <c r="D132" s="9">
        <v>0.49340000000000001</v>
      </c>
      <c r="E132" s="9">
        <v>0</v>
      </c>
      <c r="F132" s="9">
        <v>0.42105263199999998</v>
      </c>
      <c r="G132" s="9">
        <v>0</v>
      </c>
      <c r="H132" s="6">
        <v>0</v>
      </c>
      <c r="I132" s="7">
        <v>0.33333333333333331</v>
      </c>
      <c r="J132" s="9">
        <f>I132</f>
        <v>0.33333333333333331</v>
      </c>
      <c r="K132" t="str">
        <f>VLOOKUP(A132,MonthlyMetricFullData!A:D,2,FALSE)</f>
        <v>Distinguished</v>
      </c>
      <c r="L132" t="str">
        <f>IF(VLOOKUP(A132,MonthlyMetricFullData!A:E,5,FALSE)&lt;30,"Adjunct","Professional")</f>
        <v>Professional</v>
      </c>
      <c r="M132" t="str">
        <f>VLOOKUP(A132,MonthlyMetricFullData!A:D,3,FALSE)</f>
        <v>Ela Cross</v>
      </c>
    </row>
    <row r="133" spans="1:13" x14ac:dyDescent="0.2">
      <c r="A133" s="6" t="s">
        <v>72</v>
      </c>
      <c r="B133" s="6" t="s">
        <v>17</v>
      </c>
      <c r="C133" s="9">
        <v>0.9</v>
      </c>
      <c r="D133" s="9">
        <v>1.07</v>
      </c>
      <c r="E133" s="9">
        <v>0.76</v>
      </c>
      <c r="F133" s="9">
        <v>1</v>
      </c>
      <c r="G133" s="9">
        <v>0</v>
      </c>
      <c r="H133" s="6">
        <v>1</v>
      </c>
      <c r="I133" s="46" t="s">
        <v>51</v>
      </c>
      <c r="J133" s="11">
        <v>0</v>
      </c>
      <c r="K133" t="str">
        <f>VLOOKUP(A133,MonthlyMetricFullData!A:D,2,FALSE)</f>
        <v>Distinguished</v>
      </c>
      <c r="L133" t="str">
        <f>IF(VLOOKUP(A133,MonthlyMetricFullData!A:E,5,FALSE)&lt;30,"Adjunct","Professional")</f>
        <v>Professional</v>
      </c>
      <c r="M133" t="str">
        <f>VLOOKUP(A133,MonthlyMetricFullData!A:D,3,FALSE)</f>
        <v>Ela Cross</v>
      </c>
    </row>
    <row r="134" spans="1:13" x14ac:dyDescent="0.2">
      <c r="A134" s="6" t="s">
        <v>72</v>
      </c>
      <c r="B134" s="6" t="s">
        <v>19</v>
      </c>
      <c r="C134" s="6">
        <v>0.8417</v>
      </c>
      <c r="D134" s="6">
        <v>1.0263</v>
      </c>
      <c r="E134" s="6">
        <v>0.96842105263157796</v>
      </c>
      <c r="F134" s="6">
        <v>0.73199999999999998</v>
      </c>
      <c r="G134" s="6">
        <v>0.23529411764705799</v>
      </c>
      <c r="H134" s="6">
        <v>3</v>
      </c>
      <c r="I134" s="6" t="s">
        <v>74</v>
      </c>
      <c r="J134" s="53">
        <v>0.33</v>
      </c>
      <c r="K134" t="str">
        <f>VLOOKUP(A134,MonthlyMetricFullData!A:D,2,FALSE)</f>
        <v>Distinguished</v>
      </c>
      <c r="L134" t="str">
        <f>IF(VLOOKUP(A134,MonthlyMetricFullData!A:E,5,FALSE)&lt;30,"Adjunct","Professional")</f>
        <v>Professional</v>
      </c>
      <c r="M134" t="str">
        <f>VLOOKUP(A134,MonthlyMetricFullData!A:D,3,FALSE)</f>
        <v>Ela Cross</v>
      </c>
    </row>
    <row r="135" spans="1:13" x14ac:dyDescent="0.2">
      <c r="A135" s="6" t="s">
        <v>75</v>
      </c>
      <c r="B135" s="6" t="s">
        <v>29</v>
      </c>
      <c r="C135" s="9">
        <v>0.74170000000000003</v>
      </c>
      <c r="D135" s="9">
        <v>1.2749999999999999</v>
      </c>
      <c r="E135" s="9">
        <v>0.97701149425287304</v>
      </c>
      <c r="F135" s="9">
        <v>0.98333333333333295</v>
      </c>
      <c r="G135" s="9">
        <v>1</v>
      </c>
      <c r="H135" s="6">
        <v>1</v>
      </c>
      <c r="I135" s="7" t="s">
        <v>63</v>
      </c>
      <c r="J135" s="45">
        <v>1</v>
      </c>
      <c r="K135" t="str">
        <f>VLOOKUP(A135,MonthlyMetricFullData!A:D,2,FALSE)</f>
        <v>Distinguished</v>
      </c>
      <c r="L135" t="str">
        <f>IF(VLOOKUP(A135,MonthlyMetricFullData!A:E,5,FALSE)&lt;30,"Adjunct","Professional")</f>
        <v>Professional</v>
      </c>
      <c r="M135" t="str">
        <f>VLOOKUP(A135,MonthlyMetricFullData!A:D,3,FALSE)</f>
        <v>Kristin Haase-Alvey</v>
      </c>
    </row>
    <row r="136" spans="1:13" x14ac:dyDescent="0.2">
      <c r="A136" s="6" t="s">
        <v>75</v>
      </c>
      <c r="B136" s="6" t="s">
        <v>14</v>
      </c>
      <c r="C136" s="9">
        <v>0.5958</v>
      </c>
      <c r="D136" s="9">
        <v>1.1349</v>
      </c>
      <c r="E136" s="9">
        <v>0.97142857142857097</v>
      </c>
      <c r="F136" s="9">
        <v>0.69565217391304301</v>
      </c>
      <c r="G136" s="9">
        <v>1</v>
      </c>
      <c r="H136" s="6">
        <v>0</v>
      </c>
      <c r="I136" s="7" t="s">
        <v>76</v>
      </c>
      <c r="J136" s="9">
        <v>1</v>
      </c>
      <c r="K136" t="str">
        <f>VLOOKUP(A136,MonthlyMetricFullData!A:D,2,FALSE)</f>
        <v>Distinguished</v>
      </c>
      <c r="L136" t="str">
        <f>IF(VLOOKUP(A136,MonthlyMetricFullData!A:E,5,FALSE)&lt;30,"Adjunct","Professional")</f>
        <v>Professional</v>
      </c>
      <c r="M136" t="str">
        <f>VLOOKUP(A136,MonthlyMetricFullData!A:D,3,FALSE)</f>
        <v>Kristin Haase-Alvey</v>
      </c>
    </row>
    <row r="137" spans="1:13" x14ac:dyDescent="0.2">
      <c r="A137" s="6" t="s">
        <v>75</v>
      </c>
      <c r="B137" s="6" t="s">
        <v>16</v>
      </c>
      <c r="C137" s="9">
        <v>0.56000000000000005</v>
      </c>
      <c r="D137" s="9">
        <v>1.01</v>
      </c>
      <c r="E137" s="9">
        <v>1</v>
      </c>
      <c r="F137" s="9">
        <v>0.84</v>
      </c>
      <c r="G137" s="9">
        <v>0.89</v>
      </c>
      <c r="H137" s="6">
        <v>2</v>
      </c>
      <c r="I137" s="10">
        <v>45690</v>
      </c>
      <c r="J137" s="9">
        <v>1</v>
      </c>
      <c r="K137" t="str">
        <f>VLOOKUP(A137,MonthlyMetricFullData!A:D,2,FALSE)</f>
        <v>Distinguished</v>
      </c>
      <c r="L137" t="str">
        <f>IF(VLOOKUP(A137,MonthlyMetricFullData!A:E,5,FALSE)&lt;30,"Adjunct","Professional")</f>
        <v>Professional</v>
      </c>
      <c r="M137" t="str">
        <f>VLOOKUP(A137,MonthlyMetricFullData!A:D,3,FALSE)</f>
        <v>Kristin Haase-Alvey</v>
      </c>
    </row>
    <row r="138" spans="1:13" x14ac:dyDescent="0.2">
      <c r="A138" s="6" t="s">
        <v>75</v>
      </c>
      <c r="B138" s="6" t="s">
        <v>31</v>
      </c>
      <c r="C138" s="9">
        <v>0.32</v>
      </c>
      <c r="D138" s="9">
        <v>0.86</v>
      </c>
      <c r="E138" s="9">
        <v>0.97</v>
      </c>
      <c r="F138" s="9">
        <v>0.7</v>
      </c>
      <c r="G138" s="9">
        <v>1</v>
      </c>
      <c r="H138" s="6">
        <v>0</v>
      </c>
      <c r="I138" s="7">
        <v>1</v>
      </c>
      <c r="J138" s="9">
        <v>1</v>
      </c>
      <c r="K138" t="str">
        <f>VLOOKUP(A138,MonthlyMetricFullData!A:D,2,FALSE)</f>
        <v>Distinguished</v>
      </c>
      <c r="L138" t="str">
        <f>IF(VLOOKUP(A138,MonthlyMetricFullData!A:E,5,FALSE)&lt;30,"Adjunct","Professional")</f>
        <v>Professional</v>
      </c>
      <c r="M138" t="str">
        <f>VLOOKUP(A138,MonthlyMetricFullData!A:D,3,FALSE)</f>
        <v>Kristin Haase-Alvey</v>
      </c>
    </row>
    <row r="139" spans="1:13" x14ac:dyDescent="0.2">
      <c r="A139" s="6" t="s">
        <v>75</v>
      </c>
      <c r="B139" s="6" t="s">
        <v>32</v>
      </c>
      <c r="C139" s="9">
        <v>0.47920000000000001</v>
      </c>
      <c r="D139" s="9">
        <v>1.1266</v>
      </c>
      <c r="E139" s="9">
        <v>1</v>
      </c>
      <c r="F139" s="9">
        <v>0.97619047599999997</v>
      </c>
      <c r="G139" s="9">
        <v>1</v>
      </c>
      <c r="H139" s="6">
        <v>1</v>
      </c>
      <c r="I139" s="7">
        <v>0.75</v>
      </c>
      <c r="J139" s="9">
        <f>I139</f>
        <v>0.75</v>
      </c>
      <c r="K139" t="str">
        <f>VLOOKUP(A139,MonthlyMetricFullData!A:D,2,FALSE)</f>
        <v>Distinguished</v>
      </c>
      <c r="L139" t="str">
        <f>IF(VLOOKUP(A139,MonthlyMetricFullData!A:E,5,FALSE)&lt;30,"Adjunct","Professional")</f>
        <v>Professional</v>
      </c>
      <c r="M139" t="str">
        <f>VLOOKUP(A139,MonthlyMetricFullData!A:D,3,FALSE)</f>
        <v>Kristin Haase-Alvey</v>
      </c>
    </row>
    <row r="140" spans="1:13" x14ac:dyDescent="0.2">
      <c r="A140" s="6" t="s">
        <v>75</v>
      </c>
      <c r="B140" s="6" t="s">
        <v>17</v>
      </c>
      <c r="C140" s="9">
        <v>0.62</v>
      </c>
      <c r="D140" s="9">
        <v>1.21</v>
      </c>
      <c r="E140" s="9">
        <v>0.97</v>
      </c>
      <c r="F140" s="9">
        <v>0.92</v>
      </c>
      <c r="G140" s="9">
        <v>1</v>
      </c>
      <c r="H140" s="6">
        <v>0</v>
      </c>
      <c r="I140" s="46" t="s">
        <v>18</v>
      </c>
      <c r="J140" s="11">
        <v>0</v>
      </c>
      <c r="K140" t="str">
        <f>VLOOKUP(A140,MonthlyMetricFullData!A:D,2,FALSE)</f>
        <v>Distinguished</v>
      </c>
      <c r="L140" t="str">
        <f>IF(VLOOKUP(A140,MonthlyMetricFullData!A:E,5,FALSE)&lt;30,"Adjunct","Professional")</f>
        <v>Professional</v>
      </c>
      <c r="M140" t="str">
        <f>VLOOKUP(A140,MonthlyMetricFullData!A:D,3,FALSE)</f>
        <v>Kristin Haase-Alvey</v>
      </c>
    </row>
    <row r="141" spans="1:13" x14ac:dyDescent="0.2">
      <c r="A141" s="6" t="s">
        <v>75</v>
      </c>
      <c r="B141" s="6" t="s">
        <v>19</v>
      </c>
      <c r="C141" s="6">
        <v>0.50829999999999997</v>
      </c>
      <c r="D141" s="6">
        <v>1.2937999999999901</v>
      </c>
      <c r="E141" s="6">
        <v>0.94915254237288105</v>
      </c>
      <c r="F141" s="6">
        <v>0.90900000000000003</v>
      </c>
      <c r="G141" s="6">
        <v>1</v>
      </c>
      <c r="H141" s="6">
        <v>4</v>
      </c>
      <c r="J141" s="53"/>
      <c r="K141" t="str">
        <f>VLOOKUP(A141,MonthlyMetricFullData!A:D,2,FALSE)</f>
        <v>Distinguished</v>
      </c>
      <c r="L141" t="str">
        <f>IF(VLOOKUP(A141,MonthlyMetricFullData!A:E,5,FALSE)&lt;30,"Adjunct","Professional")</f>
        <v>Professional</v>
      </c>
      <c r="M141" t="str">
        <f>VLOOKUP(A141,MonthlyMetricFullData!A:D,3,FALSE)</f>
        <v>Kristin Haase-Alvey</v>
      </c>
    </row>
    <row r="142" spans="1:13" x14ac:dyDescent="0.2">
      <c r="A142" s="6" t="s">
        <v>75</v>
      </c>
      <c r="B142" s="6" t="s">
        <v>21</v>
      </c>
      <c r="C142" s="9">
        <v>0.69</v>
      </c>
      <c r="D142" s="9">
        <v>0.93</v>
      </c>
      <c r="E142" s="9">
        <v>0.98</v>
      </c>
      <c r="F142" s="9">
        <v>1</v>
      </c>
      <c r="G142" s="9">
        <v>0.73</v>
      </c>
      <c r="H142" s="6">
        <v>6</v>
      </c>
      <c r="I142" s="7">
        <v>1</v>
      </c>
      <c r="J142" s="9">
        <f>I142</f>
        <v>1</v>
      </c>
      <c r="K142" t="str">
        <f>VLOOKUP(A142,MonthlyMetricFullData!A:D,2,FALSE)</f>
        <v>Distinguished</v>
      </c>
      <c r="L142" t="str">
        <f>IF(VLOOKUP(A142,MonthlyMetricFullData!A:E,5,FALSE)&lt;30,"Adjunct","Professional")</f>
        <v>Professional</v>
      </c>
      <c r="M142" t="str">
        <f>VLOOKUP(A142,MonthlyMetricFullData!A:D,3,FALSE)</f>
        <v>Kristin Haase-Alvey</v>
      </c>
    </row>
    <row r="143" spans="1:13" x14ac:dyDescent="0.2">
      <c r="A143" s="6" t="s">
        <v>75</v>
      </c>
      <c r="B143" s="6" t="s">
        <v>22</v>
      </c>
      <c r="C143" s="9">
        <v>0.74</v>
      </c>
      <c r="D143" s="9">
        <v>1.03</v>
      </c>
      <c r="E143" s="9">
        <v>0.96</v>
      </c>
      <c r="F143" s="9">
        <v>0.98</v>
      </c>
      <c r="G143" s="9">
        <v>0.83</v>
      </c>
      <c r="H143" s="6">
        <v>7</v>
      </c>
      <c r="I143" s="7">
        <v>1</v>
      </c>
      <c r="J143" s="9">
        <f>I143</f>
        <v>1</v>
      </c>
      <c r="K143" t="str">
        <f>VLOOKUP(A143,MonthlyMetricFullData!A:D,2,FALSE)</f>
        <v>Distinguished</v>
      </c>
      <c r="L143" t="str">
        <f>IF(VLOOKUP(A143,MonthlyMetricFullData!A:E,5,FALSE)&lt;30,"Adjunct","Professional")</f>
        <v>Professional</v>
      </c>
      <c r="M143" t="str">
        <f>VLOOKUP(A143,MonthlyMetricFullData!A:D,3,FALSE)</f>
        <v>Kristin Haase-Alvey</v>
      </c>
    </row>
    <row r="144" spans="1:13" x14ac:dyDescent="0.2">
      <c r="A144" s="6" t="s">
        <v>75</v>
      </c>
      <c r="B144" s="6" t="s">
        <v>24</v>
      </c>
      <c r="C144" s="9">
        <v>0.76</v>
      </c>
      <c r="D144" s="9">
        <v>0.91</v>
      </c>
      <c r="E144" s="9">
        <v>0.96</v>
      </c>
      <c r="F144" s="9">
        <v>0.97</v>
      </c>
      <c r="G144" s="9">
        <v>0.89</v>
      </c>
      <c r="H144" s="6">
        <v>3</v>
      </c>
      <c r="I144" s="7" t="s">
        <v>77</v>
      </c>
      <c r="J144" s="9">
        <v>0.8</v>
      </c>
      <c r="K144" t="str">
        <f>VLOOKUP(A144,MonthlyMetricFullData!A:D,2,FALSE)</f>
        <v>Distinguished</v>
      </c>
      <c r="L144" t="str">
        <f>IF(VLOOKUP(A144,MonthlyMetricFullData!A:E,5,FALSE)&lt;30,"Adjunct","Professional")</f>
        <v>Professional</v>
      </c>
      <c r="M144" t="str">
        <f>VLOOKUP(A144,MonthlyMetricFullData!A:D,3,FALSE)</f>
        <v>Kristin Haase-Alvey</v>
      </c>
    </row>
    <row r="145" spans="1:13" x14ac:dyDescent="0.2">
      <c r="A145" s="6" t="s">
        <v>75</v>
      </c>
      <c r="B145" s="6" t="s">
        <v>25</v>
      </c>
      <c r="C145" s="9">
        <v>0.82</v>
      </c>
      <c r="D145" s="9">
        <v>0.99</v>
      </c>
      <c r="E145" s="9">
        <v>0.98</v>
      </c>
      <c r="F145" s="9">
        <v>0.96</v>
      </c>
      <c r="G145" s="9">
        <v>1</v>
      </c>
      <c r="H145" s="6">
        <v>7</v>
      </c>
      <c r="I145" s="7" t="s">
        <v>52</v>
      </c>
      <c r="J145" s="9">
        <v>0.75</v>
      </c>
      <c r="K145" t="str">
        <f>VLOOKUP(A145,MonthlyMetricFullData!A:D,2,FALSE)</f>
        <v>Distinguished</v>
      </c>
      <c r="L145" t="str">
        <f>IF(VLOOKUP(A145,MonthlyMetricFullData!A:E,5,FALSE)&lt;30,"Adjunct","Professional")</f>
        <v>Professional</v>
      </c>
      <c r="M145" t="str">
        <f>VLOOKUP(A145,MonthlyMetricFullData!A:D,3,FALSE)</f>
        <v>Kristin Haase-Alvey</v>
      </c>
    </row>
    <row r="146" spans="1:13" x14ac:dyDescent="0.2">
      <c r="A146" s="6" t="s">
        <v>75</v>
      </c>
      <c r="B146" s="6" t="s">
        <v>26</v>
      </c>
      <c r="C146" s="9">
        <v>0.81</v>
      </c>
      <c r="D146" s="9">
        <v>1.06</v>
      </c>
      <c r="E146" s="9">
        <v>0.98</v>
      </c>
      <c r="F146" s="9">
        <v>0.84</v>
      </c>
      <c r="G146" s="9">
        <v>1</v>
      </c>
      <c r="H146" s="6">
        <v>11</v>
      </c>
      <c r="I146" s="7" t="s">
        <v>33</v>
      </c>
      <c r="J146" s="9">
        <v>0</v>
      </c>
      <c r="K146" t="str">
        <f>VLOOKUP(A146,MonthlyMetricFullData!A:D,2,FALSE)</f>
        <v>Distinguished</v>
      </c>
      <c r="L146" t="str">
        <f>IF(VLOOKUP(A146,MonthlyMetricFullData!A:E,5,FALSE)&lt;30,"Adjunct","Professional")</f>
        <v>Professional</v>
      </c>
      <c r="M146" t="str">
        <f>VLOOKUP(A146,MonthlyMetricFullData!A:D,3,FALSE)</f>
        <v>Kristin Haase-Alvey</v>
      </c>
    </row>
    <row r="147" spans="1:13" x14ac:dyDescent="0.2">
      <c r="A147" s="6" t="s">
        <v>78</v>
      </c>
      <c r="B147" s="6" t="s">
        <v>29</v>
      </c>
      <c r="C147" s="9">
        <v>0.9667</v>
      </c>
      <c r="D147" s="9">
        <v>0.99339999999999995</v>
      </c>
      <c r="E147" s="9">
        <v>0.99285714285714199</v>
      </c>
      <c r="F147" s="9">
        <v>0.93421052631578905</v>
      </c>
      <c r="G147" s="9">
        <v>0.5</v>
      </c>
      <c r="H147" s="6">
        <v>11</v>
      </c>
      <c r="I147" s="7" t="s">
        <v>79</v>
      </c>
      <c r="J147" s="45">
        <v>0.28999999999999998</v>
      </c>
      <c r="K147" t="str">
        <f>VLOOKUP(A147,MonthlyMetricFullData!A:D,2,FALSE)</f>
        <v>Distinguished</v>
      </c>
      <c r="L147" t="str">
        <f>IF(VLOOKUP(A147,MonthlyMetricFullData!A:E,5,FALSE)&lt;30,"Adjunct","Professional")</f>
        <v>Professional</v>
      </c>
      <c r="M147" t="str">
        <f>VLOOKUP(A147,MonthlyMetricFullData!A:D,3,FALSE)</f>
        <v>Ian Plamondon</v>
      </c>
    </row>
    <row r="148" spans="1:13" x14ac:dyDescent="0.2">
      <c r="A148" s="6" t="s">
        <v>78</v>
      </c>
      <c r="B148" s="6" t="s">
        <v>14</v>
      </c>
      <c r="C148" s="9">
        <v>1.0791999999999999</v>
      </c>
      <c r="D148" s="9">
        <v>1.0821999999999901</v>
      </c>
      <c r="E148" s="9">
        <v>0.986928104575163</v>
      </c>
      <c r="F148" s="9">
        <v>0.934782608695652</v>
      </c>
      <c r="G148" s="9">
        <v>0.266666666666666</v>
      </c>
      <c r="H148" s="6">
        <v>12</v>
      </c>
      <c r="I148" s="7" t="s">
        <v>80</v>
      </c>
      <c r="J148" s="9">
        <v>0.1</v>
      </c>
      <c r="K148" t="str">
        <f>VLOOKUP(A148,MonthlyMetricFullData!A:D,2,FALSE)</f>
        <v>Distinguished</v>
      </c>
      <c r="L148" t="str">
        <f>IF(VLOOKUP(A148,MonthlyMetricFullData!A:E,5,FALSE)&lt;30,"Adjunct","Professional")</f>
        <v>Professional</v>
      </c>
      <c r="M148" t="str">
        <f>VLOOKUP(A148,MonthlyMetricFullData!A:D,3,FALSE)</f>
        <v>Ian Plamondon</v>
      </c>
    </row>
    <row r="149" spans="1:13" x14ac:dyDescent="0.2">
      <c r="A149" s="6" t="s">
        <v>78</v>
      </c>
      <c r="B149" s="6" t="s">
        <v>16</v>
      </c>
      <c r="C149" s="9">
        <v>1.03</v>
      </c>
      <c r="D149" s="9">
        <v>0.98</v>
      </c>
      <c r="E149" s="9">
        <v>0.99</v>
      </c>
      <c r="F149" s="9">
        <v>0.97</v>
      </c>
      <c r="G149" s="9">
        <v>0.16</v>
      </c>
      <c r="H149" s="6">
        <v>17</v>
      </c>
      <c r="I149" s="10" t="s">
        <v>33</v>
      </c>
      <c r="J149" s="9">
        <v>0</v>
      </c>
      <c r="K149" t="str">
        <f>VLOOKUP(A149,MonthlyMetricFullData!A:D,2,FALSE)</f>
        <v>Distinguished</v>
      </c>
      <c r="L149" t="str">
        <f>IF(VLOOKUP(A149,MonthlyMetricFullData!A:E,5,FALSE)&lt;30,"Adjunct","Professional")</f>
        <v>Professional</v>
      </c>
      <c r="M149" t="str">
        <f>VLOOKUP(A149,MonthlyMetricFullData!A:D,3,FALSE)</f>
        <v>Ian Plamondon</v>
      </c>
    </row>
    <row r="150" spans="1:13" x14ac:dyDescent="0.2">
      <c r="A150" s="6" t="s">
        <v>78</v>
      </c>
      <c r="B150" s="6" t="s">
        <v>31</v>
      </c>
      <c r="C150" s="9">
        <v>0.78</v>
      </c>
      <c r="D150" s="9">
        <v>0.84</v>
      </c>
      <c r="E150" s="9">
        <v>0.97</v>
      </c>
      <c r="F150" s="9">
        <v>1</v>
      </c>
      <c r="G150" s="9">
        <v>0.18</v>
      </c>
      <c r="H150" s="6">
        <v>8</v>
      </c>
      <c r="I150" s="7"/>
      <c r="J150" s="9"/>
      <c r="K150" t="str">
        <f>VLOOKUP(A150,MonthlyMetricFullData!A:D,2,FALSE)</f>
        <v>Distinguished</v>
      </c>
      <c r="L150" t="str">
        <f>IF(VLOOKUP(A150,MonthlyMetricFullData!A:E,5,FALSE)&lt;30,"Adjunct","Professional")</f>
        <v>Professional</v>
      </c>
      <c r="M150" t="str">
        <f>VLOOKUP(A150,MonthlyMetricFullData!A:D,3,FALSE)</f>
        <v>Ian Plamondon</v>
      </c>
    </row>
    <row r="151" spans="1:13" x14ac:dyDescent="0.2">
      <c r="A151" s="6" t="s">
        <v>78</v>
      </c>
      <c r="B151" s="6" t="s">
        <v>32</v>
      </c>
      <c r="C151" s="9">
        <v>0.80420000000000003</v>
      </c>
      <c r="D151" s="9">
        <v>0.97699999999999998</v>
      </c>
      <c r="E151" s="9">
        <v>0.991304348</v>
      </c>
      <c r="F151" s="9">
        <v>0.98148148099999999</v>
      </c>
      <c r="G151" s="9">
        <v>0.375</v>
      </c>
      <c r="H151" s="6">
        <v>18</v>
      </c>
      <c r="I151" s="7">
        <v>0.75</v>
      </c>
      <c r="J151" s="9">
        <f>I151</f>
        <v>0.75</v>
      </c>
      <c r="K151" t="str">
        <f>VLOOKUP(A151,MonthlyMetricFullData!A:D,2,FALSE)</f>
        <v>Distinguished</v>
      </c>
      <c r="L151" t="str">
        <f>IF(VLOOKUP(A151,MonthlyMetricFullData!A:E,5,FALSE)&lt;30,"Adjunct","Professional")</f>
        <v>Professional</v>
      </c>
      <c r="M151" t="str">
        <f>VLOOKUP(A151,MonthlyMetricFullData!A:D,3,FALSE)</f>
        <v>Ian Plamondon</v>
      </c>
    </row>
    <row r="152" spans="1:13" x14ac:dyDescent="0.2">
      <c r="A152" s="6" t="s">
        <v>78</v>
      </c>
      <c r="B152" s="6" t="s">
        <v>17</v>
      </c>
      <c r="C152" s="9">
        <v>1.04</v>
      </c>
      <c r="D152" s="9">
        <v>1.05</v>
      </c>
      <c r="E152" s="9">
        <v>0.98</v>
      </c>
      <c r="F152" s="9">
        <v>0.95</v>
      </c>
      <c r="G152" s="9">
        <v>0.44</v>
      </c>
      <c r="H152" s="6">
        <v>17</v>
      </c>
      <c r="I152" s="46" t="s">
        <v>60</v>
      </c>
      <c r="J152" s="11">
        <v>0</v>
      </c>
      <c r="K152" t="str">
        <f>VLOOKUP(A152,MonthlyMetricFullData!A:D,2,FALSE)</f>
        <v>Distinguished</v>
      </c>
      <c r="L152" t="str">
        <f>IF(VLOOKUP(A152,MonthlyMetricFullData!A:E,5,FALSE)&lt;30,"Adjunct","Professional")</f>
        <v>Professional</v>
      </c>
      <c r="M152" t="str">
        <f>VLOOKUP(A152,MonthlyMetricFullData!A:D,3,FALSE)</f>
        <v>Ian Plamondon</v>
      </c>
    </row>
    <row r="153" spans="1:13" x14ac:dyDescent="0.2">
      <c r="A153" s="6" t="s">
        <v>78</v>
      </c>
      <c r="B153" s="6" t="s">
        <v>19</v>
      </c>
      <c r="C153" s="6">
        <v>0.81669999999999998</v>
      </c>
      <c r="D153" s="6">
        <v>1.028</v>
      </c>
      <c r="E153" s="6">
        <v>0.99038461538461497</v>
      </c>
      <c r="F153" s="6">
        <v>0.96899999999999997</v>
      </c>
      <c r="G153" s="6">
        <v>0.61111111111111105</v>
      </c>
      <c r="H153" s="6">
        <v>17</v>
      </c>
      <c r="J153" s="53"/>
      <c r="K153" t="str">
        <f>VLOOKUP(A153,MonthlyMetricFullData!A:D,2,FALSE)</f>
        <v>Distinguished</v>
      </c>
      <c r="L153" t="str">
        <f>IF(VLOOKUP(A153,MonthlyMetricFullData!A:E,5,FALSE)&lt;30,"Adjunct","Professional")</f>
        <v>Professional</v>
      </c>
      <c r="M153" t="str">
        <f>VLOOKUP(A153,MonthlyMetricFullData!A:D,3,FALSE)</f>
        <v>Ian Plamondon</v>
      </c>
    </row>
    <row r="154" spans="1:13" x14ac:dyDescent="0.2">
      <c r="A154" s="6" t="s">
        <v>78</v>
      </c>
      <c r="B154" s="6" t="s">
        <v>26</v>
      </c>
      <c r="C154" s="9">
        <v>0.88</v>
      </c>
      <c r="D154" s="9">
        <v>1.08</v>
      </c>
      <c r="E154" s="9">
        <v>0.99</v>
      </c>
      <c r="F154" s="9">
        <v>0.97</v>
      </c>
      <c r="G154" s="9">
        <v>0.17</v>
      </c>
      <c r="H154" s="6">
        <v>9</v>
      </c>
      <c r="I154" s="7" t="s">
        <v>81</v>
      </c>
      <c r="J154" s="9">
        <v>0</v>
      </c>
      <c r="K154" t="str">
        <f>VLOOKUP(A154,MonthlyMetricFullData!A:D,2,FALSE)</f>
        <v>Distinguished</v>
      </c>
      <c r="L154" t="str">
        <f>IF(VLOOKUP(A154,MonthlyMetricFullData!A:E,5,FALSE)&lt;30,"Adjunct","Professional")</f>
        <v>Professional</v>
      </c>
      <c r="M154" t="str">
        <f>VLOOKUP(A154,MonthlyMetricFullData!A:D,3,FALSE)</f>
        <v>Ian Plamondon</v>
      </c>
    </row>
    <row r="155" spans="1:13" x14ac:dyDescent="0.2">
      <c r="A155" s="6" t="s">
        <v>82</v>
      </c>
      <c r="B155" s="6" t="s">
        <v>29</v>
      </c>
      <c r="C155" s="9">
        <v>1.1457999999999999</v>
      </c>
      <c r="D155" s="9">
        <v>1.1216999999999999</v>
      </c>
      <c r="E155" s="9">
        <v>0.99180327868852403</v>
      </c>
      <c r="F155" s="9">
        <v>0.97802197802197799</v>
      </c>
      <c r="G155" s="9">
        <v>0.45454545454545398</v>
      </c>
      <c r="H155" s="6">
        <v>5</v>
      </c>
      <c r="I155" s="6" t="s">
        <v>53</v>
      </c>
      <c r="J155" s="45">
        <v>0.83</v>
      </c>
      <c r="K155" t="str">
        <f>VLOOKUP(A155,MonthlyMetricFullData!A:D,2,FALSE)</f>
        <v>Distinguished</v>
      </c>
      <c r="L155" t="str">
        <f>IF(VLOOKUP(A155,MonthlyMetricFullData!A:E,5,FALSE)&lt;30,"Adjunct","Professional")</f>
        <v>Professional</v>
      </c>
      <c r="M155" t="str">
        <f>VLOOKUP(A155,MonthlyMetricFullData!A:D,3,FALSE)</f>
        <v>Ian Plamondon</v>
      </c>
    </row>
    <row r="156" spans="1:13" x14ac:dyDescent="0.2">
      <c r="A156" s="6" t="s">
        <v>82</v>
      </c>
      <c r="B156" s="6" t="s">
        <v>14</v>
      </c>
      <c r="C156" s="9">
        <v>0.85419999999999996</v>
      </c>
      <c r="D156" s="9">
        <v>1.4242999999999999</v>
      </c>
      <c r="E156" s="9">
        <v>0.97701149425287304</v>
      </c>
      <c r="F156" s="9">
        <v>0.92857142857142805</v>
      </c>
      <c r="G156" s="9">
        <v>0.68</v>
      </c>
      <c r="H156" s="6">
        <v>2</v>
      </c>
      <c r="I156" s="7" t="s">
        <v>51</v>
      </c>
      <c r="J156" s="9">
        <v>0</v>
      </c>
      <c r="K156" t="str">
        <f>VLOOKUP(A156,MonthlyMetricFullData!A:D,2,FALSE)</f>
        <v>Distinguished</v>
      </c>
      <c r="L156" t="str">
        <f>IF(VLOOKUP(A156,MonthlyMetricFullData!A:E,5,FALSE)&lt;30,"Adjunct","Professional")</f>
        <v>Professional</v>
      </c>
      <c r="M156" t="str">
        <f>VLOOKUP(A156,MonthlyMetricFullData!A:D,3,FALSE)</f>
        <v>Ian Plamondon</v>
      </c>
    </row>
    <row r="157" spans="1:13" x14ac:dyDescent="0.2">
      <c r="A157" s="6" t="s">
        <v>82</v>
      </c>
      <c r="B157" s="6" t="s">
        <v>16</v>
      </c>
      <c r="C157" s="9">
        <v>0.87</v>
      </c>
      <c r="D157" s="9">
        <v>1.41</v>
      </c>
      <c r="E157" s="9">
        <v>0.99</v>
      </c>
      <c r="F157" s="9">
        <v>0.9</v>
      </c>
      <c r="G157" s="9">
        <v>0.67</v>
      </c>
      <c r="H157" s="6">
        <v>6</v>
      </c>
      <c r="I157" s="10">
        <v>45690</v>
      </c>
      <c r="J157" s="9">
        <v>1</v>
      </c>
      <c r="K157" t="str">
        <f>VLOOKUP(A157,MonthlyMetricFullData!A:D,2,FALSE)</f>
        <v>Distinguished</v>
      </c>
      <c r="L157" t="str">
        <f>IF(VLOOKUP(A157,MonthlyMetricFullData!A:E,5,FALSE)&lt;30,"Adjunct","Professional")</f>
        <v>Professional</v>
      </c>
      <c r="M157" t="str">
        <f>VLOOKUP(A157,MonthlyMetricFullData!A:D,3,FALSE)</f>
        <v>Ian Plamondon</v>
      </c>
    </row>
    <row r="158" spans="1:13" x14ac:dyDescent="0.2">
      <c r="A158" s="6" t="s">
        <v>82</v>
      </c>
      <c r="B158" s="6" t="s">
        <v>31</v>
      </c>
      <c r="C158" s="9">
        <v>0.74</v>
      </c>
      <c r="D158" s="9">
        <v>1.26</v>
      </c>
      <c r="E158" s="9">
        <v>0.95</v>
      </c>
      <c r="F158" s="9">
        <v>0.8</v>
      </c>
      <c r="G158" s="9">
        <v>0.76</v>
      </c>
      <c r="H158" s="6">
        <v>6</v>
      </c>
      <c r="I158" s="7"/>
      <c r="J158" s="9"/>
      <c r="K158" t="str">
        <f>VLOOKUP(A158,MonthlyMetricFullData!A:D,2,FALSE)</f>
        <v>Distinguished</v>
      </c>
      <c r="L158" t="str">
        <f>IF(VLOOKUP(A158,MonthlyMetricFullData!A:E,5,FALSE)&lt;30,"Adjunct","Professional")</f>
        <v>Professional</v>
      </c>
      <c r="M158" t="str">
        <f>VLOOKUP(A158,MonthlyMetricFullData!A:D,3,FALSE)</f>
        <v>Ian Plamondon</v>
      </c>
    </row>
    <row r="159" spans="1:13" x14ac:dyDescent="0.2">
      <c r="A159" s="6" t="s">
        <v>82</v>
      </c>
      <c r="B159" s="6" t="s">
        <v>32</v>
      </c>
      <c r="C159" s="9">
        <v>0.5958</v>
      </c>
      <c r="D159" s="9">
        <v>1.1052999999999999</v>
      </c>
      <c r="E159" s="9">
        <v>1</v>
      </c>
      <c r="F159" s="9">
        <v>0.97916666699999999</v>
      </c>
      <c r="G159" s="9">
        <v>0.75</v>
      </c>
      <c r="H159" s="6">
        <v>3</v>
      </c>
      <c r="I159" s="7">
        <v>0.4</v>
      </c>
      <c r="J159" s="9">
        <f>I159</f>
        <v>0.4</v>
      </c>
      <c r="K159" t="str">
        <f>VLOOKUP(A159,MonthlyMetricFullData!A:D,2,FALSE)</f>
        <v>Distinguished</v>
      </c>
      <c r="L159" t="str">
        <f>IF(VLOOKUP(A159,MonthlyMetricFullData!A:E,5,FALSE)&lt;30,"Adjunct","Professional")</f>
        <v>Professional</v>
      </c>
      <c r="M159" t="str">
        <f>VLOOKUP(A159,MonthlyMetricFullData!A:D,3,FALSE)</f>
        <v>Ian Plamondon</v>
      </c>
    </row>
    <row r="160" spans="1:13" x14ac:dyDescent="0.2">
      <c r="A160" s="6" t="s">
        <v>82</v>
      </c>
      <c r="B160" s="6" t="s">
        <v>17</v>
      </c>
      <c r="C160" s="9">
        <v>1.1499999999999999</v>
      </c>
      <c r="D160" s="9">
        <v>1.3</v>
      </c>
      <c r="E160" s="9">
        <v>0.98</v>
      </c>
      <c r="F160" s="9">
        <v>0.96</v>
      </c>
      <c r="G160" s="9">
        <v>0.59</v>
      </c>
      <c r="H160" s="6">
        <v>5</v>
      </c>
      <c r="I160" s="46" t="s">
        <v>18</v>
      </c>
      <c r="J160" s="11">
        <v>0</v>
      </c>
      <c r="K160" t="str">
        <f>VLOOKUP(A160,MonthlyMetricFullData!A:D,2,FALSE)</f>
        <v>Distinguished</v>
      </c>
      <c r="L160" t="str">
        <f>IF(VLOOKUP(A160,MonthlyMetricFullData!A:E,5,FALSE)&lt;30,"Adjunct","Professional")</f>
        <v>Professional</v>
      </c>
      <c r="M160" t="str">
        <f>VLOOKUP(A160,MonthlyMetricFullData!A:D,3,FALSE)</f>
        <v>Ian Plamondon</v>
      </c>
    </row>
    <row r="161" spans="1:13" x14ac:dyDescent="0.2">
      <c r="A161" s="6" t="s">
        <v>82</v>
      </c>
      <c r="B161" s="6" t="s">
        <v>19</v>
      </c>
      <c r="C161" s="6">
        <v>0.81669999999999998</v>
      </c>
      <c r="D161" s="6">
        <v>1.1349</v>
      </c>
      <c r="E161" s="6">
        <v>1</v>
      </c>
      <c r="F161" s="6">
        <v>1</v>
      </c>
      <c r="G161" s="6">
        <v>0.625</v>
      </c>
      <c r="H161" s="6">
        <v>8</v>
      </c>
      <c r="I161" s="6" t="s">
        <v>83</v>
      </c>
      <c r="J161" s="53">
        <v>0</v>
      </c>
      <c r="K161" t="str">
        <f>VLOOKUP(A161,MonthlyMetricFullData!A:D,2,FALSE)</f>
        <v>Distinguished</v>
      </c>
      <c r="L161" t="str">
        <f>IF(VLOOKUP(A161,MonthlyMetricFullData!A:E,5,FALSE)&lt;30,"Adjunct","Professional")</f>
        <v>Professional</v>
      </c>
      <c r="M161" t="str">
        <f>VLOOKUP(A161,MonthlyMetricFullData!A:D,3,FALSE)</f>
        <v>Ian Plamondon</v>
      </c>
    </row>
    <row r="162" spans="1:13" x14ac:dyDescent="0.2">
      <c r="A162" s="6" t="s">
        <v>82</v>
      </c>
      <c r="B162" s="6" t="s">
        <v>21</v>
      </c>
      <c r="C162" s="9">
        <v>0.95</v>
      </c>
      <c r="D162" s="9">
        <v>1.25</v>
      </c>
      <c r="E162" s="9">
        <v>0.97</v>
      </c>
      <c r="F162" s="9">
        <v>0.97</v>
      </c>
      <c r="G162" s="9">
        <v>0.82</v>
      </c>
      <c r="H162" s="6">
        <v>7</v>
      </c>
      <c r="I162" s="7" t="s">
        <v>68</v>
      </c>
      <c r="J162" s="9">
        <v>0.71</v>
      </c>
      <c r="K162" t="str">
        <f>VLOOKUP(A162,MonthlyMetricFullData!A:D,2,FALSE)</f>
        <v>Distinguished</v>
      </c>
      <c r="L162" t="str">
        <f>IF(VLOOKUP(A162,MonthlyMetricFullData!A:E,5,FALSE)&lt;30,"Adjunct","Professional")</f>
        <v>Professional</v>
      </c>
      <c r="M162" t="str">
        <f>VLOOKUP(A162,MonthlyMetricFullData!A:D,3,FALSE)</f>
        <v>Ian Plamondon</v>
      </c>
    </row>
    <row r="163" spans="1:13" x14ac:dyDescent="0.2">
      <c r="A163" s="6" t="s">
        <v>82</v>
      </c>
      <c r="B163" s="6" t="s">
        <v>22</v>
      </c>
      <c r="C163" s="9">
        <v>0.7</v>
      </c>
      <c r="D163" s="9">
        <v>1.38</v>
      </c>
      <c r="E163" s="9">
        <v>1</v>
      </c>
      <c r="F163" s="9">
        <v>1</v>
      </c>
      <c r="G163" s="9">
        <v>0.5</v>
      </c>
      <c r="H163" s="6" t="e">
        <v>#N/A</v>
      </c>
      <c r="I163" s="7">
        <v>1</v>
      </c>
      <c r="J163" s="9">
        <f>I163</f>
        <v>1</v>
      </c>
      <c r="K163" t="str">
        <f>VLOOKUP(A163,MonthlyMetricFullData!A:D,2,FALSE)</f>
        <v>Distinguished</v>
      </c>
      <c r="L163" t="str">
        <f>IF(VLOOKUP(A163,MonthlyMetricFullData!A:E,5,FALSE)&lt;30,"Adjunct","Professional")</f>
        <v>Professional</v>
      </c>
      <c r="M163" t="str">
        <f>VLOOKUP(A163,MonthlyMetricFullData!A:D,3,FALSE)</f>
        <v>Ian Plamondon</v>
      </c>
    </row>
    <row r="164" spans="1:13" x14ac:dyDescent="0.2">
      <c r="A164" s="6" t="s">
        <v>82</v>
      </c>
      <c r="B164" s="6" t="s">
        <v>24</v>
      </c>
      <c r="C164" s="9">
        <v>0.72</v>
      </c>
      <c r="D164" s="9">
        <v>1.36</v>
      </c>
      <c r="E164" s="9">
        <v>1</v>
      </c>
      <c r="F164" s="9">
        <v>0.96</v>
      </c>
      <c r="G164" s="9">
        <v>0.33</v>
      </c>
      <c r="H164" s="6">
        <v>5</v>
      </c>
      <c r="I164" s="7" t="s">
        <v>35</v>
      </c>
      <c r="J164" s="9">
        <v>0.5</v>
      </c>
      <c r="K164" t="str">
        <f>VLOOKUP(A164,MonthlyMetricFullData!A:D,2,FALSE)</f>
        <v>Distinguished</v>
      </c>
      <c r="L164" t="str">
        <f>IF(VLOOKUP(A164,MonthlyMetricFullData!A:E,5,FALSE)&lt;30,"Adjunct","Professional")</f>
        <v>Professional</v>
      </c>
      <c r="M164" t="str">
        <f>VLOOKUP(A164,MonthlyMetricFullData!A:D,3,FALSE)</f>
        <v>Ian Plamondon</v>
      </c>
    </row>
    <row r="165" spans="1:13" x14ac:dyDescent="0.2">
      <c r="A165" s="6" t="s">
        <v>82</v>
      </c>
      <c r="B165" s="6" t="s">
        <v>25</v>
      </c>
      <c r="C165" s="9">
        <v>0.84</v>
      </c>
      <c r="D165" s="9">
        <v>1.33</v>
      </c>
      <c r="E165" s="9">
        <v>0.99</v>
      </c>
      <c r="F165" s="9">
        <v>1</v>
      </c>
      <c r="G165" s="9">
        <v>0.74</v>
      </c>
      <c r="H165" s="6">
        <v>0</v>
      </c>
      <c r="I165" s="8"/>
      <c r="J165" s="9"/>
      <c r="K165" t="str">
        <f>VLOOKUP(A165,MonthlyMetricFullData!A:D,2,FALSE)</f>
        <v>Distinguished</v>
      </c>
      <c r="L165" t="str">
        <f>IF(VLOOKUP(A165,MonthlyMetricFullData!A:E,5,FALSE)&lt;30,"Adjunct","Professional")</f>
        <v>Professional</v>
      </c>
      <c r="M165" t="str">
        <f>VLOOKUP(A165,MonthlyMetricFullData!A:D,3,FALSE)</f>
        <v>Ian Plamondon</v>
      </c>
    </row>
    <row r="166" spans="1:13" x14ac:dyDescent="0.2">
      <c r="A166" s="6" t="s">
        <v>82</v>
      </c>
      <c r="B166" s="6" t="s">
        <v>26</v>
      </c>
      <c r="C166" s="9">
        <v>0.8</v>
      </c>
      <c r="D166" s="9">
        <v>1.46</v>
      </c>
      <c r="E166" s="9">
        <v>0.99</v>
      </c>
      <c r="F166" s="9">
        <v>0.87</v>
      </c>
      <c r="G166" s="9">
        <v>0.7</v>
      </c>
      <c r="H166" s="6">
        <v>4</v>
      </c>
      <c r="I166" s="7" t="s">
        <v>57</v>
      </c>
      <c r="J166" s="9">
        <v>0.25</v>
      </c>
      <c r="K166" t="str">
        <f>VLOOKUP(A166,MonthlyMetricFullData!A:D,2,FALSE)</f>
        <v>Distinguished</v>
      </c>
      <c r="L166" t="str">
        <f>IF(VLOOKUP(A166,MonthlyMetricFullData!A:E,5,FALSE)&lt;30,"Adjunct","Professional")</f>
        <v>Professional</v>
      </c>
      <c r="M166" t="str">
        <f>VLOOKUP(A166,MonthlyMetricFullData!A:D,3,FALSE)</f>
        <v>Ian Plamondon</v>
      </c>
    </row>
    <row r="167" spans="1:13" x14ac:dyDescent="0.2">
      <c r="A167" s="6" t="s">
        <v>84</v>
      </c>
      <c r="B167" s="6" t="s">
        <v>29</v>
      </c>
      <c r="C167" s="9">
        <v>0.74170000000000003</v>
      </c>
      <c r="D167" s="9">
        <v>1.0378000000000001</v>
      </c>
      <c r="E167" s="9">
        <v>0.938271604938271</v>
      </c>
      <c r="F167" s="9">
        <v>0.91489361702127603</v>
      </c>
      <c r="G167" s="9">
        <v>0.64285714285714202</v>
      </c>
      <c r="H167" s="6">
        <v>6</v>
      </c>
      <c r="I167" s="7" t="s">
        <v>33</v>
      </c>
      <c r="J167" s="45">
        <v>0</v>
      </c>
      <c r="K167" t="str">
        <f>VLOOKUP(A167,MonthlyMetricFullData!A:D,2,FALSE)</f>
        <v>Premium</v>
      </c>
      <c r="L167" t="str">
        <f>IF(VLOOKUP(A167,MonthlyMetricFullData!A:E,5,FALSE)&lt;30,"Adjunct","Professional")</f>
        <v>Professional</v>
      </c>
      <c r="M167" t="str">
        <f>VLOOKUP(A167,MonthlyMetricFullData!A:D,3,FALSE)</f>
        <v>Ela Cross</v>
      </c>
    </row>
    <row r="168" spans="1:13" x14ac:dyDescent="0.2">
      <c r="A168" s="6" t="s">
        <v>84</v>
      </c>
      <c r="B168" s="6" t="s">
        <v>14</v>
      </c>
      <c r="C168" s="9">
        <v>0.6</v>
      </c>
      <c r="D168" s="9">
        <v>1.0920999999999901</v>
      </c>
      <c r="E168" s="9">
        <v>0.92647058823529405</v>
      </c>
      <c r="F168" s="9">
        <v>0.84090909090909005</v>
      </c>
      <c r="G168" s="9">
        <v>0.9375</v>
      </c>
      <c r="H168" s="6">
        <v>4</v>
      </c>
      <c r="I168" s="7" t="s">
        <v>34</v>
      </c>
      <c r="J168" s="9">
        <v>0.5</v>
      </c>
      <c r="K168" t="str">
        <f>VLOOKUP(A168,MonthlyMetricFullData!A:D,2,FALSE)</f>
        <v>Premium</v>
      </c>
      <c r="L168" t="str">
        <f>IF(VLOOKUP(A168,MonthlyMetricFullData!A:E,5,FALSE)&lt;30,"Adjunct","Professional")</f>
        <v>Professional</v>
      </c>
      <c r="M168" t="str">
        <f>VLOOKUP(A168,MonthlyMetricFullData!A:D,3,FALSE)</f>
        <v>Ela Cross</v>
      </c>
    </row>
    <row r="169" spans="1:13" x14ac:dyDescent="0.2">
      <c r="A169" s="6" t="s">
        <v>84</v>
      </c>
      <c r="B169" s="6" t="s">
        <v>16</v>
      </c>
      <c r="C169" s="9">
        <v>0.48</v>
      </c>
      <c r="D169" s="9">
        <v>0.89</v>
      </c>
      <c r="E169" s="9">
        <v>0.94</v>
      </c>
      <c r="F169" s="9">
        <v>0.97</v>
      </c>
      <c r="G169" s="9">
        <v>0.79</v>
      </c>
      <c r="H169" s="6">
        <v>3</v>
      </c>
      <c r="I169" s="10">
        <v>45658</v>
      </c>
      <c r="J169" s="9">
        <v>1</v>
      </c>
      <c r="K169" t="str">
        <f>VLOOKUP(A169,MonthlyMetricFullData!A:D,2,FALSE)</f>
        <v>Premium</v>
      </c>
      <c r="L169" t="str">
        <f>IF(VLOOKUP(A169,MonthlyMetricFullData!A:E,5,FALSE)&lt;30,"Adjunct","Professional")</f>
        <v>Professional</v>
      </c>
      <c r="M169" t="str">
        <f>VLOOKUP(A169,MonthlyMetricFullData!A:D,3,FALSE)</f>
        <v>Ela Cross</v>
      </c>
    </row>
    <row r="170" spans="1:13" x14ac:dyDescent="0.2">
      <c r="A170" s="6" t="s">
        <v>84</v>
      </c>
      <c r="B170" s="6" t="s">
        <v>31</v>
      </c>
      <c r="C170" s="9">
        <v>0.48</v>
      </c>
      <c r="D170" s="9">
        <v>1</v>
      </c>
      <c r="E170" s="9">
        <v>1</v>
      </c>
      <c r="F170" s="9">
        <v>0.94</v>
      </c>
      <c r="G170" s="9">
        <v>0.8</v>
      </c>
      <c r="H170" s="6">
        <v>1</v>
      </c>
      <c r="I170" s="7"/>
      <c r="J170" s="9"/>
      <c r="K170" t="str">
        <f>VLOOKUP(A170,MonthlyMetricFullData!A:D,2,FALSE)</f>
        <v>Premium</v>
      </c>
      <c r="L170" t="str">
        <f>IF(VLOOKUP(A170,MonthlyMetricFullData!A:E,5,FALSE)&lt;30,"Adjunct","Professional")</f>
        <v>Professional</v>
      </c>
      <c r="M170" t="str">
        <f>VLOOKUP(A170,MonthlyMetricFullData!A:D,3,FALSE)</f>
        <v>Ela Cross</v>
      </c>
    </row>
    <row r="171" spans="1:13" x14ac:dyDescent="0.2">
      <c r="A171" s="6" t="s">
        <v>84</v>
      </c>
      <c r="B171" s="6" t="s">
        <v>32</v>
      </c>
      <c r="C171" s="9">
        <v>0.21249999999999999</v>
      </c>
      <c r="D171" s="9">
        <v>1.1382000000000001</v>
      </c>
      <c r="E171" s="9">
        <v>0.91304347799999996</v>
      </c>
      <c r="F171" s="9">
        <v>1</v>
      </c>
      <c r="G171" s="9">
        <v>0.55555555599999995</v>
      </c>
      <c r="H171" s="6">
        <v>2</v>
      </c>
      <c r="I171" s="7">
        <v>1</v>
      </c>
      <c r="J171" s="9">
        <f>I171</f>
        <v>1</v>
      </c>
      <c r="K171" t="str">
        <f>VLOOKUP(A171,MonthlyMetricFullData!A:D,2,FALSE)</f>
        <v>Premium</v>
      </c>
      <c r="L171" t="str">
        <f>IF(VLOOKUP(A171,MonthlyMetricFullData!A:E,5,FALSE)&lt;30,"Adjunct","Professional")</f>
        <v>Professional</v>
      </c>
      <c r="M171" t="str">
        <f>VLOOKUP(A171,MonthlyMetricFullData!A:D,3,FALSE)</f>
        <v>Ela Cross</v>
      </c>
    </row>
    <row r="172" spans="1:13" x14ac:dyDescent="0.2">
      <c r="A172" s="6" t="s">
        <v>84</v>
      </c>
      <c r="B172" s="6" t="s">
        <v>17</v>
      </c>
      <c r="C172" s="9">
        <v>0.54</v>
      </c>
      <c r="D172" s="9">
        <v>0.99</v>
      </c>
      <c r="E172" s="9">
        <v>0.92</v>
      </c>
      <c r="F172" s="9">
        <v>0.76</v>
      </c>
      <c r="G172" s="9">
        <v>0.93</v>
      </c>
      <c r="H172" s="6">
        <v>3</v>
      </c>
      <c r="I172" s="46" t="s">
        <v>60</v>
      </c>
      <c r="J172" s="11">
        <v>0</v>
      </c>
      <c r="K172" t="str">
        <f>VLOOKUP(A172,MonthlyMetricFullData!A:D,2,FALSE)</f>
        <v>Premium</v>
      </c>
      <c r="L172" t="str">
        <f>IF(VLOOKUP(A172,MonthlyMetricFullData!A:E,5,FALSE)&lt;30,"Adjunct","Professional")</f>
        <v>Professional</v>
      </c>
      <c r="M172" t="str">
        <f>VLOOKUP(A172,MonthlyMetricFullData!A:D,3,FALSE)</f>
        <v>Ela Cross</v>
      </c>
    </row>
    <row r="173" spans="1:13" x14ac:dyDescent="0.2">
      <c r="A173" s="6" t="s">
        <v>84</v>
      </c>
      <c r="B173" s="6" t="s">
        <v>19</v>
      </c>
      <c r="C173" s="6">
        <v>0.63749999999999996</v>
      </c>
      <c r="D173" s="6">
        <v>0.95889999999999997</v>
      </c>
      <c r="E173" s="6">
        <v>0.94285714285714195</v>
      </c>
      <c r="F173" s="6">
        <v>0.56799999999999995</v>
      </c>
      <c r="G173" s="6">
        <v>0.84615384615384603</v>
      </c>
      <c r="H173" s="6">
        <v>8</v>
      </c>
      <c r="J173" s="53"/>
      <c r="K173" t="str">
        <f>VLOOKUP(A173,MonthlyMetricFullData!A:D,2,FALSE)</f>
        <v>Premium</v>
      </c>
      <c r="L173" t="str">
        <f>IF(VLOOKUP(A173,MonthlyMetricFullData!A:E,5,FALSE)&lt;30,"Adjunct","Professional")</f>
        <v>Professional</v>
      </c>
      <c r="M173" t="str">
        <f>VLOOKUP(A173,MonthlyMetricFullData!A:D,3,FALSE)</f>
        <v>Ela Cross</v>
      </c>
    </row>
    <row r="174" spans="1:13" x14ac:dyDescent="0.2">
      <c r="A174" s="6" t="s">
        <v>84</v>
      </c>
      <c r="B174" s="6" t="s">
        <v>21</v>
      </c>
      <c r="C174" s="9">
        <v>0.56999999999999995</v>
      </c>
      <c r="D174" s="9">
        <v>0.9</v>
      </c>
      <c r="E174" s="9">
        <v>0.95</v>
      </c>
      <c r="F174" s="9">
        <v>0.92</v>
      </c>
      <c r="G174" s="9">
        <v>0.71</v>
      </c>
      <c r="H174" s="6" t="e">
        <v>#N/A</v>
      </c>
      <c r="I174" s="7">
        <v>1</v>
      </c>
      <c r="J174" s="9">
        <f>I174</f>
        <v>1</v>
      </c>
      <c r="K174" t="str">
        <f>VLOOKUP(A174,MonthlyMetricFullData!A:D,2,FALSE)</f>
        <v>Premium</v>
      </c>
      <c r="L174" t="str">
        <f>IF(VLOOKUP(A174,MonthlyMetricFullData!A:E,5,FALSE)&lt;30,"Adjunct","Professional")</f>
        <v>Professional</v>
      </c>
      <c r="M174" t="str">
        <f>VLOOKUP(A174,MonthlyMetricFullData!A:D,3,FALSE)</f>
        <v>Ela Cross</v>
      </c>
    </row>
    <row r="175" spans="1:13" x14ac:dyDescent="0.2">
      <c r="A175" s="6" t="s">
        <v>84</v>
      </c>
      <c r="B175" s="6" t="s">
        <v>22</v>
      </c>
      <c r="C175" s="9">
        <v>0.26</v>
      </c>
      <c r="D175" s="9">
        <v>0.85</v>
      </c>
      <c r="E175" s="9">
        <v>0.95</v>
      </c>
      <c r="F175" s="9">
        <v>0.94</v>
      </c>
      <c r="G175" s="9">
        <v>0.67</v>
      </c>
      <c r="H175" s="6">
        <v>2</v>
      </c>
      <c r="I175" s="7" t="s">
        <v>35</v>
      </c>
      <c r="J175" s="9">
        <v>0.5</v>
      </c>
      <c r="K175" t="str">
        <f>VLOOKUP(A175,MonthlyMetricFullData!A:D,2,FALSE)</f>
        <v>Premium</v>
      </c>
      <c r="L175" t="str">
        <f>IF(VLOOKUP(A175,MonthlyMetricFullData!A:E,5,FALSE)&lt;30,"Adjunct","Professional")</f>
        <v>Professional</v>
      </c>
      <c r="M175" t="str">
        <f>VLOOKUP(A175,MonthlyMetricFullData!A:D,3,FALSE)</f>
        <v>Ela Cross</v>
      </c>
    </row>
    <row r="176" spans="1:13" x14ac:dyDescent="0.2">
      <c r="A176" s="6" t="s">
        <v>84</v>
      </c>
      <c r="B176" s="6" t="s">
        <v>24</v>
      </c>
      <c r="C176" s="9">
        <v>0.56999999999999995</v>
      </c>
      <c r="D176" s="9">
        <v>1.03</v>
      </c>
      <c r="E176" s="9">
        <v>0.98</v>
      </c>
      <c r="F176" s="9">
        <v>1</v>
      </c>
      <c r="G176" s="9">
        <v>0.71</v>
      </c>
      <c r="H176" s="6">
        <v>3</v>
      </c>
      <c r="I176" s="7">
        <v>1</v>
      </c>
      <c r="J176" s="9">
        <f>I176</f>
        <v>1</v>
      </c>
      <c r="K176" t="str">
        <f>VLOOKUP(A176,MonthlyMetricFullData!A:D,2,FALSE)</f>
        <v>Premium</v>
      </c>
      <c r="L176" t="str">
        <f>IF(VLOOKUP(A176,MonthlyMetricFullData!A:E,5,FALSE)&lt;30,"Adjunct","Professional")</f>
        <v>Professional</v>
      </c>
      <c r="M176" t="str">
        <f>VLOOKUP(A176,MonthlyMetricFullData!A:D,3,FALSE)</f>
        <v>Ela Cross</v>
      </c>
    </row>
    <row r="177" spans="1:13" x14ac:dyDescent="0.2">
      <c r="A177" s="6" t="s">
        <v>84</v>
      </c>
      <c r="B177" s="6" t="s">
        <v>25</v>
      </c>
      <c r="C177" s="9">
        <v>0.78</v>
      </c>
      <c r="D177" s="9">
        <v>1.01</v>
      </c>
      <c r="E177" s="9">
        <v>0.99</v>
      </c>
      <c r="F177" s="9">
        <v>0.88</v>
      </c>
      <c r="G177" s="9">
        <v>0.85</v>
      </c>
      <c r="H177" s="6">
        <v>0</v>
      </c>
      <c r="I177" s="7" t="s">
        <v>34</v>
      </c>
      <c r="J177" s="9">
        <v>0.5</v>
      </c>
      <c r="K177" t="str">
        <f>VLOOKUP(A177,MonthlyMetricFullData!A:D,2,FALSE)</f>
        <v>Premium</v>
      </c>
      <c r="L177" t="str">
        <f>IF(VLOOKUP(A177,MonthlyMetricFullData!A:E,5,FALSE)&lt;30,"Adjunct","Professional")</f>
        <v>Professional</v>
      </c>
      <c r="M177" t="str">
        <f>VLOOKUP(A177,MonthlyMetricFullData!A:D,3,FALSE)</f>
        <v>Ela Cross</v>
      </c>
    </row>
    <row r="178" spans="1:13" x14ac:dyDescent="0.2">
      <c r="A178" s="6" t="s">
        <v>84</v>
      </c>
      <c r="B178" s="6" t="s">
        <v>26</v>
      </c>
      <c r="C178" s="9">
        <v>0.56999999999999995</v>
      </c>
      <c r="D178" s="9">
        <v>1.06</v>
      </c>
      <c r="E178" s="9">
        <v>0.98</v>
      </c>
      <c r="F178" s="9">
        <v>0.84</v>
      </c>
      <c r="G178" s="9">
        <v>0.64</v>
      </c>
      <c r="H178" s="6">
        <v>3</v>
      </c>
      <c r="I178" s="7" t="s">
        <v>36</v>
      </c>
      <c r="J178" s="9">
        <v>0.33</v>
      </c>
      <c r="K178" t="str">
        <f>VLOOKUP(A178,MonthlyMetricFullData!A:D,2,FALSE)</f>
        <v>Premium</v>
      </c>
      <c r="L178" t="str">
        <f>IF(VLOOKUP(A178,MonthlyMetricFullData!A:E,5,FALSE)&lt;30,"Adjunct","Professional")</f>
        <v>Professional</v>
      </c>
      <c r="M178" t="str">
        <f>VLOOKUP(A178,MonthlyMetricFullData!A:D,3,FALSE)</f>
        <v>Ela Cross</v>
      </c>
    </row>
    <row r="179" spans="1:13" x14ac:dyDescent="0.2">
      <c r="A179" s="6" t="s">
        <v>85</v>
      </c>
      <c r="B179" s="6" t="s">
        <v>29</v>
      </c>
      <c r="C179" s="9">
        <v>0</v>
      </c>
      <c r="D179" s="9">
        <v>0.27960000000000002</v>
      </c>
      <c r="E179" s="9">
        <v>0</v>
      </c>
      <c r="F179" s="9">
        <v>0</v>
      </c>
      <c r="G179" s="9">
        <v>0</v>
      </c>
      <c r="H179" s="6">
        <v>0</v>
      </c>
      <c r="I179" s="7" t="s">
        <v>18</v>
      </c>
      <c r="J179" s="45">
        <v>0</v>
      </c>
      <c r="K179" t="str">
        <f>VLOOKUP(A179,MonthlyMetricFullData!A:D,2,FALSE)</f>
        <v>Distinguished</v>
      </c>
      <c r="L179" t="str">
        <f>IF(VLOOKUP(A179,MonthlyMetricFullData!A:E,5,FALSE)&lt;30,"Adjunct","Professional")</f>
        <v>Professional</v>
      </c>
      <c r="M179" t="str">
        <f>VLOOKUP(A179,MonthlyMetricFullData!A:D,3,FALSE)</f>
        <v>Ian Plamondon</v>
      </c>
    </row>
    <row r="180" spans="1:13" x14ac:dyDescent="0.2">
      <c r="A180" s="6" t="s">
        <v>85</v>
      </c>
      <c r="B180" s="6" t="s">
        <v>17</v>
      </c>
      <c r="C180" s="9">
        <v>0.62</v>
      </c>
      <c r="D180" s="9">
        <v>0.96</v>
      </c>
      <c r="E180" s="9">
        <v>1</v>
      </c>
      <c r="F180" s="9">
        <v>0.98</v>
      </c>
      <c r="G180" s="9">
        <v>0</v>
      </c>
      <c r="H180" s="6">
        <v>1</v>
      </c>
      <c r="I180" s="46" t="s">
        <v>86</v>
      </c>
      <c r="J180" s="11">
        <f>12/13</f>
        <v>0.92307692307692313</v>
      </c>
      <c r="K180" t="str">
        <f>VLOOKUP(A180,MonthlyMetricFullData!A:D,2,FALSE)</f>
        <v>Distinguished</v>
      </c>
      <c r="L180" t="str">
        <f>IF(VLOOKUP(A180,MonthlyMetricFullData!A:E,5,FALSE)&lt;30,"Adjunct","Professional")</f>
        <v>Professional</v>
      </c>
      <c r="M180" t="str">
        <f>VLOOKUP(A180,MonthlyMetricFullData!A:D,3,FALSE)</f>
        <v>Ian Plamondon</v>
      </c>
    </row>
    <row r="181" spans="1:13" x14ac:dyDescent="0.2">
      <c r="A181" s="6" t="s">
        <v>85</v>
      </c>
      <c r="B181" s="6" t="s">
        <v>19</v>
      </c>
      <c r="C181" s="6">
        <v>0.9375</v>
      </c>
      <c r="D181" s="6">
        <v>1.0690999999999999</v>
      </c>
      <c r="E181" s="6">
        <v>0.990291262135922</v>
      </c>
      <c r="F181" s="6">
        <v>0.66200000000000003</v>
      </c>
      <c r="G181" s="6">
        <v>0.53846153846153799</v>
      </c>
      <c r="H181" s="6">
        <v>3</v>
      </c>
      <c r="I181" s="6" t="s">
        <v>87</v>
      </c>
      <c r="J181" s="53">
        <v>0.71</v>
      </c>
      <c r="K181" t="str">
        <f>VLOOKUP(A181,MonthlyMetricFullData!A:D,2,FALSE)</f>
        <v>Distinguished</v>
      </c>
      <c r="L181" t="str">
        <f>IF(VLOOKUP(A181,MonthlyMetricFullData!A:E,5,FALSE)&lt;30,"Adjunct","Professional")</f>
        <v>Professional</v>
      </c>
      <c r="M181" t="str">
        <f>VLOOKUP(A181,MonthlyMetricFullData!A:D,3,FALSE)</f>
        <v>Ian Plamondon</v>
      </c>
    </row>
    <row r="182" spans="1:13" x14ac:dyDescent="0.2">
      <c r="A182" s="6" t="s">
        <v>88</v>
      </c>
      <c r="B182" s="6" t="s">
        <v>21</v>
      </c>
      <c r="C182" s="9">
        <v>0.79</v>
      </c>
      <c r="D182" s="9">
        <v>0.98</v>
      </c>
      <c r="E182" s="9">
        <v>1</v>
      </c>
      <c r="F182" s="9">
        <v>1</v>
      </c>
      <c r="G182" s="9">
        <v>0.82</v>
      </c>
      <c r="H182" s="6">
        <v>4</v>
      </c>
      <c r="I182" s="7">
        <v>1</v>
      </c>
      <c r="J182" s="9">
        <f>I182</f>
        <v>1</v>
      </c>
      <c r="K182" t="e">
        <f>VLOOKUP(A182,MonthlyMetricFullData!A:D,2,FALSE)</f>
        <v>#N/A</v>
      </c>
      <c r="L182" t="e">
        <f>IF(VLOOKUP(A182,MonthlyMetricFullData!A:E,5,FALSE)&lt;30,"Adjunct","Professional")</f>
        <v>#N/A</v>
      </c>
      <c r="M182" t="e">
        <f>VLOOKUP(A182,MonthlyMetricFullData!A:D,3,FALSE)</f>
        <v>#N/A</v>
      </c>
    </row>
    <row r="183" spans="1:13" x14ac:dyDescent="0.2">
      <c r="A183" s="6" t="s">
        <v>88</v>
      </c>
      <c r="B183" s="6" t="s">
        <v>22</v>
      </c>
      <c r="C183" s="9">
        <v>0.62</v>
      </c>
      <c r="D183" s="9">
        <v>1.04</v>
      </c>
      <c r="E183" s="9">
        <v>1</v>
      </c>
      <c r="F183" s="9">
        <v>1</v>
      </c>
      <c r="G183" s="9">
        <v>0.77</v>
      </c>
      <c r="H183" s="6">
        <v>2</v>
      </c>
      <c r="I183" s="7" t="s">
        <v>89</v>
      </c>
      <c r="J183" s="9">
        <v>0.86</v>
      </c>
      <c r="K183" t="e">
        <f>VLOOKUP(A183,MonthlyMetricFullData!A:D,2,FALSE)</f>
        <v>#N/A</v>
      </c>
      <c r="L183" t="e">
        <f>IF(VLOOKUP(A183,MonthlyMetricFullData!A:E,5,FALSE)&lt;30,"Adjunct","Professional")</f>
        <v>#N/A</v>
      </c>
      <c r="M183" t="e">
        <f>VLOOKUP(A183,MonthlyMetricFullData!A:D,3,FALSE)</f>
        <v>#N/A</v>
      </c>
    </row>
    <row r="184" spans="1:13" x14ac:dyDescent="0.2">
      <c r="A184" s="6" t="s">
        <v>88</v>
      </c>
      <c r="B184" s="6" t="s">
        <v>24</v>
      </c>
      <c r="C184" s="9">
        <v>0.87</v>
      </c>
      <c r="D184" s="9">
        <v>1.03</v>
      </c>
      <c r="E184" s="9">
        <v>0.99</v>
      </c>
      <c r="F184" s="9">
        <v>1</v>
      </c>
      <c r="G184" s="9">
        <v>0.8</v>
      </c>
      <c r="H184" s="6">
        <v>9</v>
      </c>
      <c r="I184" s="7" t="s">
        <v>77</v>
      </c>
      <c r="J184" s="9">
        <v>0.8</v>
      </c>
      <c r="K184" t="e">
        <f>VLOOKUP(A184,MonthlyMetricFullData!A:D,2,FALSE)</f>
        <v>#N/A</v>
      </c>
      <c r="L184" t="e">
        <f>IF(VLOOKUP(A184,MonthlyMetricFullData!A:E,5,FALSE)&lt;30,"Adjunct","Professional")</f>
        <v>#N/A</v>
      </c>
      <c r="M184" t="e">
        <f>VLOOKUP(A184,MonthlyMetricFullData!A:D,3,FALSE)</f>
        <v>#N/A</v>
      </c>
    </row>
    <row r="185" spans="1:13" x14ac:dyDescent="0.2">
      <c r="A185" s="6" t="s">
        <v>88</v>
      </c>
      <c r="B185" s="6" t="s">
        <v>25</v>
      </c>
      <c r="C185" s="9">
        <v>0.81</v>
      </c>
      <c r="D185" s="9">
        <v>1.03</v>
      </c>
      <c r="E185" s="9">
        <v>1</v>
      </c>
      <c r="F185" s="9">
        <v>1</v>
      </c>
      <c r="G185" s="9">
        <v>0.7</v>
      </c>
      <c r="H185" s="6">
        <v>1</v>
      </c>
      <c r="I185" s="7" t="s">
        <v>27</v>
      </c>
      <c r="J185" s="9">
        <v>1</v>
      </c>
      <c r="K185" t="e">
        <f>VLOOKUP(A185,MonthlyMetricFullData!A:D,2,FALSE)</f>
        <v>#N/A</v>
      </c>
      <c r="L185" t="e">
        <f>IF(VLOOKUP(A185,MonthlyMetricFullData!A:E,5,FALSE)&lt;30,"Adjunct","Professional")</f>
        <v>#N/A</v>
      </c>
      <c r="M185" t="e">
        <f>VLOOKUP(A185,MonthlyMetricFullData!A:D,3,FALSE)</f>
        <v>#N/A</v>
      </c>
    </row>
    <row r="186" spans="1:13" x14ac:dyDescent="0.2">
      <c r="A186" s="6" t="s">
        <v>88</v>
      </c>
      <c r="B186" s="6" t="s">
        <v>26</v>
      </c>
      <c r="C186" s="9">
        <v>0.65</v>
      </c>
      <c r="D186" s="9">
        <v>1</v>
      </c>
      <c r="E186" s="9">
        <v>1</v>
      </c>
      <c r="F186" s="9">
        <v>0.98</v>
      </c>
      <c r="G186" s="9">
        <v>0.73</v>
      </c>
      <c r="H186" s="6">
        <v>1</v>
      </c>
      <c r="I186" s="7" t="s">
        <v>33</v>
      </c>
      <c r="J186" s="9">
        <v>0</v>
      </c>
      <c r="K186" t="e">
        <f>VLOOKUP(A186,MonthlyMetricFullData!A:D,2,FALSE)</f>
        <v>#N/A</v>
      </c>
      <c r="L186" t="e">
        <f>IF(VLOOKUP(A186,MonthlyMetricFullData!A:E,5,FALSE)&lt;30,"Adjunct","Professional")</f>
        <v>#N/A</v>
      </c>
      <c r="M186" t="e">
        <f>VLOOKUP(A186,MonthlyMetricFullData!A:D,3,FALSE)</f>
        <v>#N/A</v>
      </c>
    </row>
    <row r="187" spans="1:13" x14ac:dyDescent="0.2">
      <c r="A187" s="6" t="s">
        <v>90</v>
      </c>
      <c r="B187" s="6" t="s">
        <v>29</v>
      </c>
      <c r="C187" s="9">
        <v>0.75</v>
      </c>
      <c r="D187" s="9">
        <v>1</v>
      </c>
      <c r="E187" s="9">
        <v>1</v>
      </c>
      <c r="F187" s="9">
        <v>1</v>
      </c>
      <c r="G187" s="9">
        <v>1</v>
      </c>
      <c r="H187" s="6">
        <v>1</v>
      </c>
      <c r="I187" s="7" t="s">
        <v>18</v>
      </c>
      <c r="J187" s="45">
        <v>0</v>
      </c>
      <c r="K187" t="str">
        <f>VLOOKUP(A187,MonthlyMetricFullData!A:D,2,FALSE)</f>
        <v>Distinguished</v>
      </c>
      <c r="L187" t="str">
        <f>IF(VLOOKUP(A187,MonthlyMetricFullData!A:E,5,FALSE)&lt;30,"Adjunct","Professional")</f>
        <v>Adjunct</v>
      </c>
      <c r="M187" t="str">
        <f>VLOOKUP(A187,MonthlyMetricFullData!A:D,3,FALSE)</f>
        <v>Kristin Haase-Alvey</v>
      </c>
    </row>
    <row r="188" spans="1:13" x14ac:dyDescent="0.2">
      <c r="A188" s="6" t="s">
        <v>90</v>
      </c>
      <c r="B188" s="6" t="s">
        <v>14</v>
      </c>
      <c r="C188" s="9">
        <v>0.625</v>
      </c>
      <c r="D188" s="9">
        <v>1.0039</v>
      </c>
      <c r="E188" s="9">
        <v>1</v>
      </c>
      <c r="F188" s="9">
        <v>1</v>
      </c>
      <c r="G188" s="9">
        <v>0.66666666666666596</v>
      </c>
      <c r="H188" s="6">
        <v>0</v>
      </c>
      <c r="I188" s="7" t="s">
        <v>27</v>
      </c>
      <c r="J188" s="9">
        <v>1</v>
      </c>
      <c r="K188" t="str">
        <f>VLOOKUP(A188,MonthlyMetricFullData!A:D,2,FALSE)</f>
        <v>Distinguished</v>
      </c>
      <c r="L188" t="str">
        <f>IF(VLOOKUP(A188,MonthlyMetricFullData!A:E,5,FALSE)&lt;30,"Adjunct","Professional")</f>
        <v>Adjunct</v>
      </c>
      <c r="M188" t="str">
        <f>VLOOKUP(A188,MonthlyMetricFullData!A:D,3,FALSE)</f>
        <v>Kristin Haase-Alvey</v>
      </c>
    </row>
    <row r="189" spans="1:13" x14ac:dyDescent="0.2">
      <c r="A189" s="6" t="s">
        <v>90</v>
      </c>
      <c r="B189" s="6" t="s">
        <v>16</v>
      </c>
      <c r="C189" s="9">
        <v>0.46</v>
      </c>
      <c r="D189" s="9">
        <v>0.88</v>
      </c>
      <c r="E189" s="9">
        <v>1</v>
      </c>
      <c r="F189" s="9">
        <v>1</v>
      </c>
      <c r="G189" s="9">
        <v>1</v>
      </c>
      <c r="H189" s="6">
        <v>1</v>
      </c>
      <c r="I189" s="10">
        <v>45658</v>
      </c>
      <c r="J189" s="9">
        <v>1</v>
      </c>
      <c r="K189" t="str">
        <f>VLOOKUP(A189,MonthlyMetricFullData!A:D,2,FALSE)</f>
        <v>Distinguished</v>
      </c>
      <c r="L189" t="str">
        <f>IF(VLOOKUP(A189,MonthlyMetricFullData!A:E,5,FALSE)&lt;30,"Adjunct","Professional")</f>
        <v>Adjunct</v>
      </c>
      <c r="M189" t="str">
        <f>VLOOKUP(A189,MonthlyMetricFullData!A:D,3,FALSE)</f>
        <v>Kristin Haase-Alvey</v>
      </c>
    </row>
    <row r="190" spans="1:13" x14ac:dyDescent="0.2">
      <c r="A190" s="6" t="s">
        <v>90</v>
      </c>
      <c r="B190" s="6" t="s">
        <v>31</v>
      </c>
      <c r="C190" s="9">
        <v>0.35</v>
      </c>
      <c r="D190" s="9">
        <v>0.88</v>
      </c>
      <c r="E190" s="9">
        <v>1</v>
      </c>
      <c r="F190" s="9">
        <v>1</v>
      </c>
      <c r="G190" s="9">
        <v>1</v>
      </c>
      <c r="H190" s="6">
        <v>3</v>
      </c>
      <c r="I190" s="7"/>
      <c r="J190" s="9"/>
      <c r="K190" t="str">
        <f>VLOOKUP(A190,MonthlyMetricFullData!A:D,2,FALSE)</f>
        <v>Distinguished</v>
      </c>
      <c r="L190" t="str">
        <f>IF(VLOOKUP(A190,MonthlyMetricFullData!A:E,5,FALSE)&lt;30,"Adjunct","Professional")</f>
        <v>Adjunct</v>
      </c>
      <c r="M190" t="str">
        <f>VLOOKUP(A190,MonthlyMetricFullData!A:D,3,FALSE)</f>
        <v>Kristin Haase-Alvey</v>
      </c>
    </row>
    <row r="191" spans="1:13" x14ac:dyDescent="0.2">
      <c r="A191" s="6" t="s">
        <v>90</v>
      </c>
      <c r="B191" s="6" t="s">
        <v>32</v>
      </c>
      <c r="C191" s="9">
        <v>0.57289999999999996</v>
      </c>
      <c r="D191" s="9">
        <v>0.9375</v>
      </c>
      <c r="E191" s="9">
        <v>1</v>
      </c>
      <c r="F191" s="9">
        <v>1</v>
      </c>
      <c r="G191" s="9">
        <v>0.8</v>
      </c>
      <c r="H191" s="6">
        <v>0</v>
      </c>
      <c r="I191" s="7">
        <v>1</v>
      </c>
      <c r="J191" s="9">
        <f>I191</f>
        <v>1</v>
      </c>
      <c r="K191" t="str">
        <f>VLOOKUP(A191,MonthlyMetricFullData!A:D,2,FALSE)</f>
        <v>Distinguished</v>
      </c>
      <c r="L191" t="str">
        <f>IF(VLOOKUP(A191,MonthlyMetricFullData!A:E,5,FALSE)&lt;30,"Adjunct","Professional")</f>
        <v>Adjunct</v>
      </c>
      <c r="M191" t="str">
        <f>VLOOKUP(A191,MonthlyMetricFullData!A:D,3,FALSE)</f>
        <v>Kristin Haase-Alvey</v>
      </c>
    </row>
    <row r="192" spans="1:13" x14ac:dyDescent="0.2">
      <c r="A192" s="6" t="s">
        <v>90</v>
      </c>
      <c r="B192" s="6" t="s">
        <v>17</v>
      </c>
      <c r="C192" s="9">
        <v>0.88</v>
      </c>
      <c r="D192" s="9">
        <v>0.95</v>
      </c>
      <c r="E192" s="9">
        <v>1</v>
      </c>
      <c r="F192" s="9">
        <v>1</v>
      </c>
      <c r="G192" s="9">
        <v>1</v>
      </c>
      <c r="H192" s="6">
        <v>0</v>
      </c>
      <c r="I192" s="46" t="s">
        <v>18</v>
      </c>
      <c r="J192" s="11">
        <v>0</v>
      </c>
      <c r="K192" t="str">
        <f>VLOOKUP(A192,MonthlyMetricFullData!A:D,2,FALSE)</f>
        <v>Distinguished</v>
      </c>
      <c r="L192" t="str">
        <f>IF(VLOOKUP(A192,MonthlyMetricFullData!A:E,5,FALSE)&lt;30,"Adjunct","Professional")</f>
        <v>Adjunct</v>
      </c>
      <c r="M192" t="str">
        <f>VLOOKUP(A192,MonthlyMetricFullData!A:D,3,FALSE)</f>
        <v>Kristin Haase-Alvey</v>
      </c>
    </row>
    <row r="193" spans="1:13" x14ac:dyDescent="0.2">
      <c r="A193" s="6" t="s">
        <v>90</v>
      </c>
      <c r="B193" s="6" t="s">
        <v>19</v>
      </c>
      <c r="C193" s="6">
        <v>0.53129999999999999</v>
      </c>
      <c r="D193" s="6">
        <v>1</v>
      </c>
      <c r="E193" s="6">
        <v>1</v>
      </c>
      <c r="F193" s="6">
        <v>1</v>
      </c>
      <c r="G193" s="6">
        <v>0.85714285714285698</v>
      </c>
      <c r="H193" s="6">
        <v>3</v>
      </c>
      <c r="J193" s="53"/>
      <c r="K193" t="str">
        <f>VLOOKUP(A193,MonthlyMetricFullData!A:D,2,FALSE)</f>
        <v>Distinguished</v>
      </c>
      <c r="L193" t="str">
        <f>IF(VLOOKUP(A193,MonthlyMetricFullData!A:E,5,FALSE)&lt;30,"Adjunct","Professional")</f>
        <v>Adjunct</v>
      </c>
      <c r="M193" t="str">
        <f>VLOOKUP(A193,MonthlyMetricFullData!A:D,3,FALSE)</f>
        <v>Kristin Haase-Alvey</v>
      </c>
    </row>
    <row r="194" spans="1:13" x14ac:dyDescent="0.2">
      <c r="A194" s="6" t="s">
        <v>90</v>
      </c>
      <c r="B194" s="6" t="s">
        <v>21</v>
      </c>
      <c r="C194" s="9">
        <v>1</v>
      </c>
      <c r="D194" s="9">
        <v>1.22</v>
      </c>
      <c r="E194" s="9">
        <v>1</v>
      </c>
      <c r="F194" s="9">
        <v>1</v>
      </c>
      <c r="G194" s="9">
        <v>0.71</v>
      </c>
      <c r="H194" s="6">
        <v>4</v>
      </c>
      <c r="I194" s="7">
        <v>1</v>
      </c>
      <c r="J194" s="9">
        <f>I194</f>
        <v>1</v>
      </c>
      <c r="K194" t="str">
        <f>VLOOKUP(A194,MonthlyMetricFullData!A:D,2,FALSE)</f>
        <v>Distinguished</v>
      </c>
      <c r="L194" t="str">
        <f>IF(VLOOKUP(A194,MonthlyMetricFullData!A:E,5,FALSE)&lt;30,"Adjunct","Professional")</f>
        <v>Adjunct</v>
      </c>
      <c r="M194" t="str">
        <f>VLOOKUP(A194,MonthlyMetricFullData!A:D,3,FALSE)</f>
        <v>Kristin Haase-Alvey</v>
      </c>
    </row>
    <row r="195" spans="1:13" x14ac:dyDescent="0.2">
      <c r="A195" s="6" t="s">
        <v>90</v>
      </c>
      <c r="B195" s="6" t="s">
        <v>22</v>
      </c>
      <c r="C195" s="9">
        <v>0.26</v>
      </c>
      <c r="D195" s="9">
        <v>0.98</v>
      </c>
      <c r="E195" s="9">
        <v>1</v>
      </c>
      <c r="F195" s="9">
        <v>1</v>
      </c>
      <c r="G195" s="9">
        <v>0.89</v>
      </c>
      <c r="H195" s="6" t="e">
        <v>#N/A</v>
      </c>
      <c r="I195" s="7">
        <v>1</v>
      </c>
      <c r="J195" s="9">
        <f>I195</f>
        <v>1</v>
      </c>
      <c r="K195" t="str">
        <f>VLOOKUP(A195,MonthlyMetricFullData!A:D,2,FALSE)</f>
        <v>Distinguished</v>
      </c>
      <c r="L195" t="str">
        <f>IF(VLOOKUP(A195,MonthlyMetricFullData!A:E,5,FALSE)&lt;30,"Adjunct","Professional")</f>
        <v>Adjunct</v>
      </c>
      <c r="M195" t="str">
        <f>VLOOKUP(A195,MonthlyMetricFullData!A:D,3,FALSE)</f>
        <v>Kristin Haase-Alvey</v>
      </c>
    </row>
    <row r="196" spans="1:13" x14ac:dyDescent="0.2">
      <c r="A196" s="6" t="s">
        <v>90</v>
      </c>
      <c r="B196" s="6" t="s">
        <v>24</v>
      </c>
      <c r="C196" s="9">
        <v>0.45</v>
      </c>
      <c r="D196" s="9">
        <v>1.08</v>
      </c>
      <c r="E196" s="9">
        <v>1</v>
      </c>
      <c r="F196" s="9">
        <v>1</v>
      </c>
      <c r="G196" s="9">
        <v>0.82</v>
      </c>
      <c r="H196" s="6">
        <v>1</v>
      </c>
      <c r="I196" s="7">
        <v>1</v>
      </c>
      <c r="J196" s="9">
        <f>I196</f>
        <v>1</v>
      </c>
      <c r="K196" t="str">
        <f>VLOOKUP(A196,MonthlyMetricFullData!A:D,2,FALSE)</f>
        <v>Distinguished</v>
      </c>
      <c r="L196" t="str">
        <f>IF(VLOOKUP(A196,MonthlyMetricFullData!A:E,5,FALSE)&lt;30,"Adjunct","Professional")</f>
        <v>Adjunct</v>
      </c>
      <c r="M196" t="str">
        <f>VLOOKUP(A196,MonthlyMetricFullData!A:D,3,FALSE)</f>
        <v>Kristin Haase-Alvey</v>
      </c>
    </row>
    <row r="197" spans="1:13" x14ac:dyDescent="0.2">
      <c r="A197" s="6" t="s">
        <v>90</v>
      </c>
      <c r="B197" s="6" t="s">
        <v>25</v>
      </c>
      <c r="C197" s="9">
        <v>0.81</v>
      </c>
      <c r="D197" s="9">
        <v>0.97</v>
      </c>
      <c r="E197" s="9">
        <v>1</v>
      </c>
      <c r="F197" s="9">
        <v>1</v>
      </c>
      <c r="G197" s="9">
        <v>0.56000000000000005</v>
      </c>
      <c r="H197" s="6">
        <v>5</v>
      </c>
      <c r="I197" s="8"/>
      <c r="J197" s="9"/>
      <c r="K197" t="str">
        <f>VLOOKUP(A197,MonthlyMetricFullData!A:D,2,FALSE)</f>
        <v>Distinguished</v>
      </c>
      <c r="L197" t="str">
        <f>IF(VLOOKUP(A197,MonthlyMetricFullData!A:E,5,FALSE)&lt;30,"Adjunct","Professional")</f>
        <v>Adjunct</v>
      </c>
      <c r="M197" t="str">
        <f>VLOOKUP(A197,MonthlyMetricFullData!A:D,3,FALSE)</f>
        <v>Kristin Haase-Alvey</v>
      </c>
    </row>
    <row r="198" spans="1:13" x14ac:dyDescent="0.2">
      <c r="A198" s="6" t="s">
        <v>90</v>
      </c>
      <c r="B198" s="6" t="s">
        <v>26</v>
      </c>
      <c r="C198" s="9">
        <v>0.79</v>
      </c>
      <c r="D198" s="9">
        <v>1</v>
      </c>
      <c r="E198" s="9">
        <v>1</v>
      </c>
      <c r="F198" s="9">
        <v>0.97</v>
      </c>
      <c r="G198" s="9">
        <v>0.55000000000000004</v>
      </c>
      <c r="H198" s="6">
        <v>3</v>
      </c>
      <c r="I198" s="8"/>
      <c r="J198" s="9"/>
      <c r="K198" t="str">
        <f>VLOOKUP(A198,MonthlyMetricFullData!A:D,2,FALSE)</f>
        <v>Distinguished</v>
      </c>
      <c r="L198" t="str">
        <f>IF(VLOOKUP(A198,MonthlyMetricFullData!A:E,5,FALSE)&lt;30,"Adjunct","Professional")</f>
        <v>Adjunct</v>
      </c>
      <c r="M198" t="str">
        <f>VLOOKUP(A198,MonthlyMetricFullData!A:D,3,FALSE)</f>
        <v>Kristin Haase-Alvey</v>
      </c>
    </row>
    <row r="199" spans="1:13" x14ac:dyDescent="0.2">
      <c r="A199" s="6" t="s">
        <v>91</v>
      </c>
      <c r="B199" s="6" t="s">
        <v>17</v>
      </c>
      <c r="C199" s="9">
        <v>0</v>
      </c>
      <c r="D199" s="9">
        <v>0.59</v>
      </c>
      <c r="E199" s="9">
        <v>0</v>
      </c>
      <c r="F199" s="9">
        <v>0</v>
      </c>
      <c r="G199" s="9">
        <v>0</v>
      </c>
      <c r="H199" s="6">
        <v>0</v>
      </c>
      <c r="I199" s="46" t="s">
        <v>18</v>
      </c>
      <c r="J199" s="11">
        <v>0</v>
      </c>
      <c r="K199" t="str">
        <f>VLOOKUP(A199,MonthlyMetricFullData!A:D,2,FALSE)</f>
        <v>Distinguished</v>
      </c>
      <c r="L199" t="str">
        <f>IF(VLOOKUP(A199,MonthlyMetricFullData!A:E,5,FALSE)&lt;30,"Adjunct","Professional")</f>
        <v>Professional</v>
      </c>
      <c r="M199" t="str">
        <f>VLOOKUP(A199,MonthlyMetricFullData!A:D,3,FALSE)</f>
        <v>Ela Cross</v>
      </c>
    </row>
    <row r="200" spans="1:13" x14ac:dyDescent="0.2">
      <c r="A200" s="6" t="s">
        <v>91</v>
      </c>
      <c r="B200" s="6" t="s">
        <v>19</v>
      </c>
      <c r="C200" s="6">
        <v>0.8417</v>
      </c>
      <c r="D200" s="6">
        <v>1.0575999999999901</v>
      </c>
      <c r="E200" s="6">
        <v>1</v>
      </c>
      <c r="F200" s="6">
        <v>0.95599999999999996</v>
      </c>
      <c r="G200" s="6">
        <v>0</v>
      </c>
      <c r="H200" s="6">
        <v>8</v>
      </c>
      <c r="I200" s="6" t="s">
        <v>92</v>
      </c>
      <c r="J200" s="53">
        <v>0.8</v>
      </c>
      <c r="K200" t="str">
        <f>VLOOKUP(A200,MonthlyMetricFullData!A:D,2,FALSE)</f>
        <v>Distinguished</v>
      </c>
      <c r="L200" t="str">
        <f>IF(VLOOKUP(A200,MonthlyMetricFullData!A:E,5,FALSE)&lt;30,"Adjunct","Professional")</f>
        <v>Professional</v>
      </c>
      <c r="M200" t="str">
        <f>VLOOKUP(A200,MonthlyMetricFullData!A:D,3,FALSE)</f>
        <v>Ela Cross</v>
      </c>
    </row>
    <row r="201" spans="1:13" x14ac:dyDescent="0.2">
      <c r="A201" s="6" t="s">
        <v>93</v>
      </c>
      <c r="B201" s="6" t="s">
        <v>29</v>
      </c>
      <c r="C201" s="9">
        <v>0.1714</v>
      </c>
      <c r="D201" s="9">
        <v>0.64099999999999902</v>
      </c>
      <c r="E201" s="9">
        <v>0.95454545454545403</v>
      </c>
      <c r="F201" s="9">
        <v>0.8125</v>
      </c>
      <c r="G201" s="9">
        <v>0</v>
      </c>
      <c r="H201" s="6">
        <v>1</v>
      </c>
      <c r="I201" s="7" t="s">
        <v>94</v>
      </c>
      <c r="J201" s="45">
        <v>0.8</v>
      </c>
      <c r="K201" t="str">
        <f>VLOOKUP(A201,MonthlyMetricFullData!A:D,2,FALSE)</f>
        <v>Distinguished</v>
      </c>
      <c r="L201" t="str">
        <f>IF(VLOOKUP(A201,MonthlyMetricFullData!A:E,5,FALSE)&lt;30,"Adjunct","Professional")</f>
        <v>Professional</v>
      </c>
      <c r="M201" t="str">
        <f>VLOOKUP(A201,MonthlyMetricFullData!A:D,3,FALSE)</f>
        <v>Ela Cross</v>
      </c>
    </row>
    <row r="202" spans="1:13" x14ac:dyDescent="0.2">
      <c r="A202" s="6" t="s">
        <v>93</v>
      </c>
      <c r="B202" s="6" t="s">
        <v>32</v>
      </c>
      <c r="C202" s="9">
        <v>0</v>
      </c>
      <c r="D202" s="9">
        <v>0</v>
      </c>
      <c r="E202" s="9">
        <v>0</v>
      </c>
      <c r="F202" s="9">
        <v>0</v>
      </c>
      <c r="G202" s="9">
        <v>0</v>
      </c>
      <c r="H202" s="6">
        <v>0</v>
      </c>
      <c r="I202" s="7" t="s">
        <v>18</v>
      </c>
      <c r="J202" s="9">
        <v>0</v>
      </c>
      <c r="K202" t="str">
        <f>VLOOKUP(A202,MonthlyMetricFullData!A:D,2,FALSE)</f>
        <v>Distinguished</v>
      </c>
      <c r="L202" t="str">
        <f>IF(VLOOKUP(A202,MonthlyMetricFullData!A:E,5,FALSE)&lt;30,"Adjunct","Professional")</f>
        <v>Professional</v>
      </c>
      <c r="M202" t="str">
        <f>VLOOKUP(A202,MonthlyMetricFullData!A:D,3,FALSE)</f>
        <v>Ela Cross</v>
      </c>
    </row>
    <row r="203" spans="1:13" x14ac:dyDescent="0.2">
      <c r="A203" s="6" t="s">
        <v>93</v>
      </c>
      <c r="B203" s="6" t="s">
        <v>17</v>
      </c>
      <c r="C203" s="9">
        <v>0.97</v>
      </c>
      <c r="D203" s="9">
        <v>1.01</v>
      </c>
      <c r="E203" s="9">
        <v>0.97</v>
      </c>
      <c r="F203" s="9">
        <v>0.97</v>
      </c>
      <c r="G203" s="9">
        <v>0.22</v>
      </c>
      <c r="H203" s="6">
        <v>6</v>
      </c>
      <c r="I203" s="46" t="s">
        <v>95</v>
      </c>
      <c r="J203" s="11">
        <f>10/15</f>
        <v>0.66666666666666663</v>
      </c>
      <c r="K203" t="str">
        <f>VLOOKUP(A203,MonthlyMetricFullData!A:D,2,FALSE)</f>
        <v>Distinguished</v>
      </c>
      <c r="L203" t="str">
        <f>IF(VLOOKUP(A203,MonthlyMetricFullData!A:E,5,FALSE)&lt;30,"Adjunct","Professional")</f>
        <v>Professional</v>
      </c>
      <c r="M203" t="str">
        <f>VLOOKUP(A203,MonthlyMetricFullData!A:D,3,FALSE)</f>
        <v>Ela Cross</v>
      </c>
    </row>
    <row r="204" spans="1:13" x14ac:dyDescent="0.2">
      <c r="A204" s="6" t="s">
        <v>93</v>
      </c>
      <c r="B204" s="6" t="s">
        <v>19</v>
      </c>
      <c r="C204" s="6">
        <v>0.95709999999999995</v>
      </c>
      <c r="D204" s="6">
        <v>0.87939999999999996</v>
      </c>
      <c r="E204" s="6">
        <v>0.99236641221374</v>
      </c>
      <c r="F204" s="6">
        <v>0.97599999999999998</v>
      </c>
      <c r="G204" s="6">
        <v>0.42105263157894701</v>
      </c>
      <c r="H204" s="6">
        <v>12</v>
      </c>
      <c r="I204" s="6" t="s">
        <v>27</v>
      </c>
      <c r="J204" s="53">
        <v>1</v>
      </c>
      <c r="K204" t="str">
        <f>VLOOKUP(A204,MonthlyMetricFullData!A:D,2,FALSE)</f>
        <v>Distinguished</v>
      </c>
      <c r="L204" t="str">
        <f>IF(VLOOKUP(A204,MonthlyMetricFullData!A:E,5,FALSE)&lt;30,"Adjunct","Professional")</f>
        <v>Professional</v>
      </c>
      <c r="M204" t="str">
        <f>VLOOKUP(A204,MonthlyMetricFullData!A:D,3,FALSE)</f>
        <v>Ela Cross</v>
      </c>
    </row>
    <row r="205" spans="1:13" x14ac:dyDescent="0.2">
      <c r="A205" s="6" t="s">
        <v>96</v>
      </c>
      <c r="B205" s="6" t="s">
        <v>29</v>
      </c>
      <c r="C205" s="9">
        <v>1.0291999999999999</v>
      </c>
      <c r="D205" s="9">
        <v>1.6875</v>
      </c>
      <c r="E205" s="9">
        <v>1</v>
      </c>
      <c r="F205" s="9">
        <v>1</v>
      </c>
      <c r="G205" s="9">
        <v>0.85</v>
      </c>
      <c r="H205" s="6">
        <v>1</v>
      </c>
      <c r="I205" s="7" t="s">
        <v>48</v>
      </c>
      <c r="J205" s="45">
        <v>1</v>
      </c>
      <c r="K205" t="str">
        <f>VLOOKUP(A205,MonthlyMetricFullData!A:D,2,FALSE)</f>
        <v>Distinguished</v>
      </c>
      <c r="L205" t="str">
        <f>IF(VLOOKUP(A205,MonthlyMetricFullData!A:E,5,FALSE)&lt;30,"Adjunct","Professional")</f>
        <v>Professional</v>
      </c>
      <c r="M205" t="str">
        <f>VLOOKUP(A205,MonthlyMetricFullData!A:D,3,FALSE)</f>
        <v>Ian Plamondon</v>
      </c>
    </row>
    <row r="206" spans="1:13" x14ac:dyDescent="0.2">
      <c r="A206" s="6" t="s">
        <v>96</v>
      </c>
      <c r="B206" s="6" t="s">
        <v>14</v>
      </c>
      <c r="C206" s="9">
        <v>0.66469999999999996</v>
      </c>
      <c r="D206" s="9">
        <v>1.7071999999999901</v>
      </c>
      <c r="E206" s="9">
        <v>0.98684210526315697</v>
      </c>
      <c r="F206" s="9">
        <v>1</v>
      </c>
      <c r="G206" s="9">
        <v>0.9375</v>
      </c>
      <c r="H206" s="6">
        <v>3</v>
      </c>
      <c r="I206" s="7" t="s">
        <v>52</v>
      </c>
      <c r="J206" s="9">
        <v>0.75</v>
      </c>
      <c r="K206" t="str">
        <f>VLOOKUP(A206,MonthlyMetricFullData!A:D,2,FALSE)</f>
        <v>Distinguished</v>
      </c>
      <c r="L206" t="str">
        <f>IF(VLOOKUP(A206,MonthlyMetricFullData!A:E,5,FALSE)&lt;30,"Adjunct","Professional")</f>
        <v>Professional</v>
      </c>
      <c r="M206" t="str">
        <f>VLOOKUP(A206,MonthlyMetricFullData!A:D,3,FALSE)</f>
        <v>Ian Plamondon</v>
      </c>
    </row>
    <row r="207" spans="1:13" x14ac:dyDescent="0.2">
      <c r="A207" s="6" t="s">
        <v>96</v>
      </c>
      <c r="B207" s="6" t="s">
        <v>16</v>
      </c>
      <c r="C207" s="9">
        <v>0.82</v>
      </c>
      <c r="D207" s="9">
        <v>1.62</v>
      </c>
      <c r="E207" s="9">
        <v>0.96</v>
      </c>
      <c r="F207" s="9">
        <v>1</v>
      </c>
      <c r="G207" s="9">
        <v>0.87</v>
      </c>
      <c r="H207" s="6">
        <v>5</v>
      </c>
      <c r="I207" s="10">
        <v>45845</v>
      </c>
      <c r="J207" s="9">
        <v>1</v>
      </c>
      <c r="K207" t="str">
        <f>VLOOKUP(A207,MonthlyMetricFullData!A:D,2,FALSE)</f>
        <v>Distinguished</v>
      </c>
      <c r="L207" t="str">
        <f>IF(VLOOKUP(A207,MonthlyMetricFullData!A:E,5,FALSE)&lt;30,"Adjunct","Professional")</f>
        <v>Professional</v>
      </c>
      <c r="M207" t="str">
        <f>VLOOKUP(A207,MonthlyMetricFullData!A:D,3,FALSE)</f>
        <v>Ian Plamondon</v>
      </c>
    </row>
    <row r="208" spans="1:13" x14ac:dyDescent="0.2">
      <c r="A208" s="6" t="s">
        <v>96</v>
      </c>
      <c r="B208" s="6" t="s">
        <v>31</v>
      </c>
      <c r="C208" s="9">
        <v>0.63</v>
      </c>
      <c r="D208" s="9">
        <v>1.54</v>
      </c>
      <c r="E208" s="9">
        <v>1</v>
      </c>
      <c r="F208" s="9">
        <v>1</v>
      </c>
      <c r="G208" s="9">
        <v>0.94</v>
      </c>
      <c r="H208" s="6">
        <v>0</v>
      </c>
      <c r="I208" s="7">
        <v>0.8571428571428571</v>
      </c>
      <c r="J208" s="9">
        <f>6/7</f>
        <v>0.8571428571428571</v>
      </c>
      <c r="K208" t="str">
        <f>VLOOKUP(A208,MonthlyMetricFullData!A:D,2,FALSE)</f>
        <v>Distinguished</v>
      </c>
      <c r="L208" t="str">
        <f>IF(VLOOKUP(A208,MonthlyMetricFullData!A:E,5,FALSE)&lt;30,"Adjunct","Professional")</f>
        <v>Professional</v>
      </c>
      <c r="M208" t="str">
        <f>VLOOKUP(A208,MonthlyMetricFullData!A:D,3,FALSE)</f>
        <v>Ian Plamondon</v>
      </c>
    </row>
    <row r="209" spans="1:13" x14ac:dyDescent="0.2">
      <c r="A209" s="6" t="s">
        <v>96</v>
      </c>
      <c r="B209" s="6" t="s">
        <v>32</v>
      </c>
      <c r="C209" s="9">
        <v>0.72919999999999996</v>
      </c>
      <c r="D209" s="9">
        <v>1.7089000000000001</v>
      </c>
      <c r="E209" s="9">
        <v>0.98823529399999999</v>
      </c>
      <c r="F209" s="9">
        <v>1</v>
      </c>
      <c r="G209" s="9">
        <v>0.92307692299999999</v>
      </c>
      <c r="H209" s="6">
        <v>2</v>
      </c>
      <c r="I209" s="7">
        <v>1</v>
      </c>
      <c r="J209" s="9">
        <f>I209</f>
        <v>1</v>
      </c>
      <c r="K209" t="str">
        <f>VLOOKUP(A209,MonthlyMetricFullData!A:D,2,FALSE)</f>
        <v>Distinguished</v>
      </c>
      <c r="L209" t="str">
        <f>IF(VLOOKUP(A209,MonthlyMetricFullData!A:E,5,FALSE)&lt;30,"Adjunct","Professional")</f>
        <v>Professional</v>
      </c>
      <c r="M209" t="str">
        <f>VLOOKUP(A209,MonthlyMetricFullData!A:D,3,FALSE)</f>
        <v>Ian Plamondon</v>
      </c>
    </row>
    <row r="210" spans="1:13" x14ac:dyDescent="0.2">
      <c r="A210" s="6" t="s">
        <v>96</v>
      </c>
      <c r="B210" s="6" t="s">
        <v>17</v>
      </c>
      <c r="C210" s="9">
        <v>1.1000000000000001</v>
      </c>
      <c r="D210" s="9">
        <v>1.64</v>
      </c>
      <c r="E210" s="9">
        <v>0.94</v>
      </c>
      <c r="F210" s="9">
        <v>1</v>
      </c>
      <c r="G210" s="9">
        <v>0.88</v>
      </c>
      <c r="H210" s="6">
        <v>2</v>
      </c>
      <c r="I210" s="46" t="s">
        <v>58</v>
      </c>
      <c r="J210" s="11">
        <v>1</v>
      </c>
      <c r="K210" t="str">
        <f>VLOOKUP(A210,MonthlyMetricFullData!A:D,2,FALSE)</f>
        <v>Distinguished</v>
      </c>
      <c r="L210" t="str">
        <f>IF(VLOOKUP(A210,MonthlyMetricFullData!A:E,5,FALSE)&lt;30,"Adjunct","Professional")</f>
        <v>Professional</v>
      </c>
      <c r="M210" t="str">
        <f>VLOOKUP(A210,MonthlyMetricFullData!A:D,3,FALSE)</f>
        <v>Ian Plamondon</v>
      </c>
    </row>
    <row r="211" spans="1:13" x14ac:dyDescent="0.2">
      <c r="A211" s="6" t="s">
        <v>96</v>
      </c>
      <c r="B211" s="6" t="s">
        <v>19</v>
      </c>
      <c r="C211" s="6">
        <v>0.83330000000000004</v>
      </c>
      <c r="D211" s="6">
        <v>1.6644999999999901</v>
      </c>
      <c r="E211" s="6">
        <v>0.98863636363636298</v>
      </c>
      <c r="F211" s="6">
        <v>1</v>
      </c>
      <c r="G211" s="6">
        <v>1</v>
      </c>
      <c r="H211" s="6">
        <v>5</v>
      </c>
      <c r="I211" s="6" t="s">
        <v>48</v>
      </c>
      <c r="J211" s="53">
        <v>1</v>
      </c>
      <c r="K211" t="str">
        <f>VLOOKUP(A211,MonthlyMetricFullData!A:D,2,FALSE)</f>
        <v>Distinguished</v>
      </c>
      <c r="L211" t="str">
        <f>IF(VLOOKUP(A211,MonthlyMetricFullData!A:E,5,FALSE)&lt;30,"Adjunct","Professional")</f>
        <v>Professional</v>
      </c>
      <c r="M211" t="str">
        <f>VLOOKUP(A211,MonthlyMetricFullData!A:D,3,FALSE)</f>
        <v>Ian Plamondon</v>
      </c>
    </row>
    <row r="212" spans="1:13" x14ac:dyDescent="0.2">
      <c r="A212" s="6" t="s">
        <v>96</v>
      </c>
      <c r="B212" s="6" t="s">
        <v>21</v>
      </c>
      <c r="C212" s="9">
        <v>0.65</v>
      </c>
      <c r="D212" s="9">
        <v>1.69</v>
      </c>
      <c r="E212" s="9">
        <v>1</v>
      </c>
      <c r="F212" s="9">
        <v>1</v>
      </c>
      <c r="G212" s="9">
        <v>1</v>
      </c>
      <c r="H212" s="6">
        <v>4</v>
      </c>
      <c r="I212" s="7" t="s">
        <v>77</v>
      </c>
      <c r="J212" s="9">
        <v>0.8</v>
      </c>
      <c r="K212" t="str">
        <f>VLOOKUP(A212,MonthlyMetricFullData!A:D,2,FALSE)</f>
        <v>Distinguished</v>
      </c>
      <c r="L212" t="str">
        <f>IF(VLOOKUP(A212,MonthlyMetricFullData!A:E,5,FALSE)&lt;30,"Adjunct","Professional")</f>
        <v>Professional</v>
      </c>
      <c r="M212" t="str">
        <f>VLOOKUP(A212,MonthlyMetricFullData!A:D,3,FALSE)</f>
        <v>Ian Plamondon</v>
      </c>
    </row>
    <row r="213" spans="1:13" x14ac:dyDescent="0.2">
      <c r="A213" s="6" t="s">
        <v>96</v>
      </c>
      <c r="B213" s="6" t="s">
        <v>22</v>
      </c>
      <c r="C213" s="9">
        <v>0.59</v>
      </c>
      <c r="D213" s="9">
        <v>1.68</v>
      </c>
      <c r="E213" s="9">
        <v>0.99</v>
      </c>
      <c r="F213" s="9">
        <v>1</v>
      </c>
      <c r="G213" s="9">
        <v>0.81</v>
      </c>
      <c r="H213" s="6">
        <v>2</v>
      </c>
      <c r="I213" s="7">
        <v>1</v>
      </c>
      <c r="J213" s="9">
        <f>I213</f>
        <v>1</v>
      </c>
      <c r="K213" t="str">
        <f>VLOOKUP(A213,MonthlyMetricFullData!A:D,2,FALSE)</f>
        <v>Distinguished</v>
      </c>
      <c r="L213" t="str">
        <f>IF(VLOOKUP(A213,MonthlyMetricFullData!A:E,5,FALSE)&lt;30,"Adjunct","Professional")</f>
        <v>Professional</v>
      </c>
      <c r="M213" t="str">
        <f>VLOOKUP(A213,MonthlyMetricFullData!A:D,3,FALSE)</f>
        <v>Ian Plamondon</v>
      </c>
    </row>
    <row r="214" spans="1:13" x14ac:dyDescent="0.2">
      <c r="A214" s="6" t="s">
        <v>96</v>
      </c>
      <c r="B214" s="6" t="s">
        <v>24</v>
      </c>
      <c r="C214" s="9">
        <v>1.02</v>
      </c>
      <c r="D214" s="9">
        <v>1.68</v>
      </c>
      <c r="E214" s="9">
        <v>0.96</v>
      </c>
      <c r="F214" s="9">
        <v>1</v>
      </c>
      <c r="G214" s="9">
        <v>0.75</v>
      </c>
      <c r="H214" s="6">
        <v>1</v>
      </c>
      <c r="I214" s="7">
        <v>1</v>
      </c>
      <c r="J214" s="9">
        <f>I214</f>
        <v>1</v>
      </c>
      <c r="K214" t="str">
        <f>VLOOKUP(A214,MonthlyMetricFullData!A:D,2,FALSE)</f>
        <v>Distinguished</v>
      </c>
      <c r="L214" t="str">
        <f>IF(VLOOKUP(A214,MonthlyMetricFullData!A:E,5,FALSE)&lt;30,"Adjunct","Professional")</f>
        <v>Professional</v>
      </c>
      <c r="M214" t="str">
        <f>VLOOKUP(A214,MonthlyMetricFullData!A:D,3,FALSE)</f>
        <v>Ian Plamondon</v>
      </c>
    </row>
    <row r="215" spans="1:13" x14ac:dyDescent="0.2">
      <c r="A215" s="6" t="s">
        <v>96</v>
      </c>
      <c r="B215" s="6" t="s">
        <v>25</v>
      </c>
      <c r="C215" s="9">
        <v>0.67</v>
      </c>
      <c r="D215" s="9">
        <v>1.59</v>
      </c>
      <c r="E215" s="9">
        <v>0.98</v>
      </c>
      <c r="F215" s="9">
        <v>0.97</v>
      </c>
      <c r="G215" s="9">
        <v>1</v>
      </c>
      <c r="H215" s="6">
        <v>1</v>
      </c>
      <c r="I215" s="7" t="s">
        <v>27</v>
      </c>
      <c r="J215" s="9">
        <v>1</v>
      </c>
      <c r="K215" t="str">
        <f>VLOOKUP(A215,MonthlyMetricFullData!A:D,2,FALSE)</f>
        <v>Distinguished</v>
      </c>
      <c r="L215" t="str">
        <f>IF(VLOOKUP(A215,MonthlyMetricFullData!A:E,5,FALSE)&lt;30,"Adjunct","Professional")</f>
        <v>Professional</v>
      </c>
      <c r="M215" t="str">
        <f>VLOOKUP(A215,MonthlyMetricFullData!A:D,3,FALSE)</f>
        <v>Ian Plamondon</v>
      </c>
    </row>
    <row r="216" spans="1:13" x14ac:dyDescent="0.2">
      <c r="A216" s="6" t="s">
        <v>96</v>
      </c>
      <c r="B216" s="6" t="s">
        <v>26</v>
      </c>
      <c r="C216" s="9">
        <v>0.62</v>
      </c>
      <c r="D216" s="9">
        <v>1.75</v>
      </c>
      <c r="E216" s="9">
        <v>0.97</v>
      </c>
      <c r="F216" s="9">
        <v>1</v>
      </c>
      <c r="G216" s="9">
        <v>0.83</v>
      </c>
      <c r="H216" s="6">
        <v>2</v>
      </c>
      <c r="I216" s="7" t="s">
        <v>48</v>
      </c>
      <c r="J216" s="9">
        <v>1</v>
      </c>
      <c r="K216" t="str">
        <f>VLOOKUP(A216,MonthlyMetricFullData!A:D,2,FALSE)</f>
        <v>Distinguished</v>
      </c>
      <c r="L216" t="str">
        <f>IF(VLOOKUP(A216,MonthlyMetricFullData!A:E,5,FALSE)&lt;30,"Adjunct","Professional")</f>
        <v>Professional</v>
      </c>
      <c r="M216" t="str">
        <f>VLOOKUP(A216,MonthlyMetricFullData!A:D,3,FALSE)</f>
        <v>Ian Plamondon</v>
      </c>
    </row>
    <row r="217" spans="1:13" x14ac:dyDescent="0.2">
      <c r="A217" s="6" t="s">
        <v>97</v>
      </c>
      <c r="B217" s="6" t="s">
        <v>14</v>
      </c>
      <c r="C217" s="9">
        <v>0.69379999999999997</v>
      </c>
      <c r="D217" s="9">
        <v>0.97399999999999998</v>
      </c>
      <c r="E217" s="9">
        <v>1</v>
      </c>
      <c r="F217" s="9">
        <v>1</v>
      </c>
      <c r="G217" s="9">
        <v>0.8</v>
      </c>
      <c r="H217" s="6">
        <v>1</v>
      </c>
      <c r="I217" s="7" t="s">
        <v>63</v>
      </c>
      <c r="J217" s="9">
        <v>1</v>
      </c>
      <c r="K217" t="e">
        <f>VLOOKUP(A217,MonthlyMetricFullData!A:D,2,FALSE)</f>
        <v>#N/A</v>
      </c>
      <c r="L217" t="e">
        <f>IF(VLOOKUP(A217,MonthlyMetricFullData!A:E,5,FALSE)&lt;30,"Adjunct","Professional")</f>
        <v>#N/A</v>
      </c>
      <c r="M217" t="e">
        <f>VLOOKUP(A217,MonthlyMetricFullData!A:D,3,FALSE)</f>
        <v>#N/A</v>
      </c>
    </row>
    <row r="218" spans="1:13" x14ac:dyDescent="0.2">
      <c r="A218" s="6" t="s">
        <v>97</v>
      </c>
      <c r="B218" s="6" t="s">
        <v>16</v>
      </c>
      <c r="C218" s="9">
        <v>0.69</v>
      </c>
      <c r="D218" s="9">
        <v>0.93</v>
      </c>
      <c r="E218" s="9">
        <v>1</v>
      </c>
      <c r="F218" s="9">
        <v>1</v>
      </c>
      <c r="G218" s="9">
        <v>0.36</v>
      </c>
      <c r="H218" s="6">
        <v>3</v>
      </c>
      <c r="I218" s="10"/>
      <c r="J218" s="9"/>
      <c r="K218" t="e">
        <f>VLOOKUP(A218,MonthlyMetricFullData!A:D,2,FALSE)</f>
        <v>#N/A</v>
      </c>
      <c r="L218" t="e">
        <f>IF(VLOOKUP(A218,MonthlyMetricFullData!A:E,5,FALSE)&lt;30,"Adjunct","Professional")</f>
        <v>#N/A</v>
      </c>
      <c r="M218" t="e">
        <f>VLOOKUP(A218,MonthlyMetricFullData!A:D,3,FALSE)</f>
        <v>#N/A</v>
      </c>
    </row>
    <row r="219" spans="1:13" x14ac:dyDescent="0.2">
      <c r="A219" s="6" t="s">
        <v>97</v>
      </c>
      <c r="B219" s="6" t="s">
        <v>31</v>
      </c>
      <c r="C219" s="9">
        <v>0.39</v>
      </c>
      <c r="D219" s="9">
        <v>0.91</v>
      </c>
      <c r="E219" s="9">
        <v>1</v>
      </c>
      <c r="F219" s="9">
        <v>1</v>
      </c>
      <c r="G219" s="9">
        <v>0.82</v>
      </c>
      <c r="H219" s="6">
        <v>2</v>
      </c>
      <c r="I219" s="7">
        <v>1</v>
      </c>
      <c r="J219" s="9">
        <v>1</v>
      </c>
      <c r="K219" t="e">
        <f>VLOOKUP(A219,MonthlyMetricFullData!A:D,2,FALSE)</f>
        <v>#N/A</v>
      </c>
      <c r="L219" t="e">
        <f>IF(VLOOKUP(A219,MonthlyMetricFullData!A:E,5,FALSE)&lt;30,"Adjunct","Professional")</f>
        <v>#N/A</v>
      </c>
      <c r="M219" t="e">
        <f>VLOOKUP(A219,MonthlyMetricFullData!A:D,3,FALSE)</f>
        <v>#N/A</v>
      </c>
    </row>
    <row r="220" spans="1:13" x14ac:dyDescent="0.2">
      <c r="A220" s="6" t="s">
        <v>97</v>
      </c>
      <c r="B220" s="6" t="s">
        <v>21</v>
      </c>
      <c r="C220" s="9">
        <v>0.25</v>
      </c>
      <c r="D220" s="9">
        <v>0.6</v>
      </c>
      <c r="E220" s="9">
        <v>1</v>
      </c>
      <c r="F220" s="9">
        <v>1</v>
      </c>
      <c r="G220" s="9">
        <v>0.56000000000000005</v>
      </c>
      <c r="H220" s="6" t="e">
        <v>#N/A</v>
      </c>
      <c r="J220" s="9"/>
      <c r="K220" t="e">
        <f>VLOOKUP(A220,MonthlyMetricFullData!A:D,2,FALSE)</f>
        <v>#N/A</v>
      </c>
      <c r="L220" t="e">
        <f>IF(VLOOKUP(A220,MonthlyMetricFullData!A:E,5,FALSE)&lt;30,"Adjunct","Professional")</f>
        <v>#N/A</v>
      </c>
      <c r="M220" t="e">
        <f>VLOOKUP(A220,MonthlyMetricFullData!A:D,3,FALSE)</f>
        <v>#N/A</v>
      </c>
    </row>
    <row r="221" spans="1:13" x14ac:dyDescent="0.2">
      <c r="A221" s="6" t="s">
        <v>97</v>
      </c>
      <c r="B221" s="6" t="s">
        <v>22</v>
      </c>
      <c r="C221" s="9">
        <v>0.23</v>
      </c>
      <c r="D221" s="9">
        <v>0.99</v>
      </c>
      <c r="E221" s="9">
        <v>1</v>
      </c>
      <c r="F221" s="9">
        <v>1</v>
      </c>
      <c r="G221" s="9">
        <v>0.8</v>
      </c>
      <c r="H221" s="6" t="e">
        <v>#N/A</v>
      </c>
      <c r="J221" s="9"/>
      <c r="K221" t="e">
        <f>VLOOKUP(A221,MonthlyMetricFullData!A:D,2,FALSE)</f>
        <v>#N/A</v>
      </c>
      <c r="L221" t="e">
        <f>IF(VLOOKUP(A221,MonthlyMetricFullData!A:E,5,FALSE)&lt;30,"Adjunct","Professional")</f>
        <v>#N/A</v>
      </c>
      <c r="M221" t="e">
        <f>VLOOKUP(A221,MonthlyMetricFullData!A:D,3,FALSE)</f>
        <v>#N/A</v>
      </c>
    </row>
    <row r="222" spans="1:13" x14ac:dyDescent="0.2">
      <c r="A222" s="6" t="s">
        <v>97</v>
      </c>
      <c r="B222" s="6" t="s">
        <v>24</v>
      </c>
      <c r="C222" s="9">
        <v>0.33</v>
      </c>
      <c r="D222" s="9">
        <v>1</v>
      </c>
      <c r="E222" s="9">
        <v>1</v>
      </c>
      <c r="F222" s="9">
        <v>1</v>
      </c>
      <c r="G222" s="9">
        <v>0.77</v>
      </c>
      <c r="H222" s="6" t="e">
        <v>#N/A</v>
      </c>
      <c r="I222" s="7">
        <v>1</v>
      </c>
      <c r="J222" s="9">
        <f>I222</f>
        <v>1</v>
      </c>
      <c r="K222" t="e">
        <f>VLOOKUP(A222,MonthlyMetricFullData!A:D,2,FALSE)</f>
        <v>#N/A</v>
      </c>
      <c r="L222" t="e">
        <f>IF(VLOOKUP(A222,MonthlyMetricFullData!A:E,5,FALSE)&lt;30,"Adjunct","Professional")</f>
        <v>#N/A</v>
      </c>
      <c r="M222" t="e">
        <f>VLOOKUP(A222,MonthlyMetricFullData!A:D,3,FALSE)</f>
        <v>#N/A</v>
      </c>
    </row>
    <row r="223" spans="1:13" x14ac:dyDescent="0.2">
      <c r="A223" s="6" t="s">
        <v>97</v>
      </c>
      <c r="B223" s="6" t="s">
        <v>25</v>
      </c>
      <c r="C223" s="9">
        <v>0.88</v>
      </c>
      <c r="D223" s="9">
        <v>1.03</v>
      </c>
      <c r="E223" s="9">
        <v>1</v>
      </c>
      <c r="F223" s="9">
        <v>0.95</v>
      </c>
      <c r="G223" s="9">
        <v>0.64</v>
      </c>
      <c r="H223" s="6">
        <v>3</v>
      </c>
      <c r="I223" s="7" t="s">
        <v>63</v>
      </c>
      <c r="J223" s="9">
        <v>1</v>
      </c>
      <c r="K223" t="e">
        <f>VLOOKUP(A223,MonthlyMetricFullData!A:D,2,FALSE)</f>
        <v>#N/A</v>
      </c>
      <c r="L223" t="e">
        <f>IF(VLOOKUP(A223,MonthlyMetricFullData!A:E,5,FALSE)&lt;30,"Adjunct","Professional")</f>
        <v>#N/A</v>
      </c>
      <c r="M223" t="e">
        <f>VLOOKUP(A223,MonthlyMetricFullData!A:D,3,FALSE)</f>
        <v>#N/A</v>
      </c>
    </row>
    <row r="224" spans="1:13" x14ac:dyDescent="0.2">
      <c r="A224" s="6" t="s">
        <v>97</v>
      </c>
      <c r="B224" s="6" t="s">
        <v>26</v>
      </c>
      <c r="C224" s="9">
        <v>0.37</v>
      </c>
      <c r="D224" s="9">
        <v>1.01</v>
      </c>
      <c r="E224" s="9">
        <v>1</v>
      </c>
      <c r="F224" s="9">
        <v>1</v>
      </c>
      <c r="G224" s="9">
        <v>0.6</v>
      </c>
      <c r="H224" s="6">
        <v>1</v>
      </c>
      <c r="I224" s="8"/>
      <c r="J224" s="9"/>
      <c r="K224" t="e">
        <f>VLOOKUP(A224,MonthlyMetricFullData!A:D,2,FALSE)</f>
        <v>#N/A</v>
      </c>
      <c r="L224" t="e">
        <f>IF(VLOOKUP(A224,MonthlyMetricFullData!A:E,5,FALSE)&lt;30,"Adjunct","Professional")</f>
        <v>#N/A</v>
      </c>
      <c r="M224" t="e">
        <f>VLOOKUP(A224,MonthlyMetricFullData!A:D,3,FALSE)</f>
        <v>#N/A</v>
      </c>
    </row>
    <row r="225" spans="1:13" x14ac:dyDescent="0.2">
      <c r="A225" s="6" t="s">
        <v>98</v>
      </c>
      <c r="B225" s="6" t="s">
        <v>14</v>
      </c>
      <c r="C225" s="9">
        <v>0.78749999999999998</v>
      </c>
      <c r="D225" s="9">
        <v>0.89139999999999997</v>
      </c>
      <c r="E225" s="9">
        <v>0.98412698412698396</v>
      </c>
      <c r="F225" s="9">
        <v>0.835443037974683</v>
      </c>
      <c r="G225" s="9">
        <v>0.33333333333333298</v>
      </c>
      <c r="H225" s="6">
        <v>12</v>
      </c>
      <c r="I225" s="7" t="s">
        <v>60</v>
      </c>
      <c r="J225" s="9">
        <v>0</v>
      </c>
      <c r="K225" t="e">
        <f>VLOOKUP(A225,MonthlyMetricFullData!A:D,2,FALSE)</f>
        <v>#N/A</v>
      </c>
      <c r="L225" t="e">
        <f>IF(VLOOKUP(A225,MonthlyMetricFullData!A:E,5,FALSE)&lt;30,"Adjunct","Professional")</f>
        <v>#N/A</v>
      </c>
      <c r="M225" t="e">
        <f>VLOOKUP(A225,MonthlyMetricFullData!A:D,3,FALSE)</f>
        <v>#N/A</v>
      </c>
    </row>
    <row r="226" spans="1:13" x14ac:dyDescent="0.2">
      <c r="A226" s="6" t="s">
        <v>98</v>
      </c>
      <c r="B226" s="6" t="s">
        <v>16</v>
      </c>
      <c r="C226" s="9">
        <v>0.96</v>
      </c>
      <c r="D226" s="9">
        <v>1.02</v>
      </c>
      <c r="E226" s="9">
        <v>0.99</v>
      </c>
      <c r="F226" s="9">
        <v>1</v>
      </c>
      <c r="G226" s="9">
        <v>0.28999999999999998</v>
      </c>
      <c r="H226" s="6">
        <v>8</v>
      </c>
      <c r="I226" s="10"/>
      <c r="J226" s="9"/>
      <c r="K226" t="e">
        <f>VLOOKUP(A226,MonthlyMetricFullData!A:D,2,FALSE)</f>
        <v>#N/A</v>
      </c>
      <c r="L226" t="e">
        <f>IF(VLOOKUP(A226,MonthlyMetricFullData!A:E,5,FALSE)&lt;30,"Adjunct","Professional")</f>
        <v>#N/A</v>
      </c>
      <c r="M226" t="e">
        <f>VLOOKUP(A226,MonthlyMetricFullData!A:D,3,FALSE)</f>
        <v>#N/A</v>
      </c>
    </row>
    <row r="227" spans="1:13" x14ac:dyDescent="0.2">
      <c r="A227" s="6" t="s">
        <v>98</v>
      </c>
      <c r="B227" s="6" t="s">
        <v>21</v>
      </c>
      <c r="C227" s="9">
        <v>0.17</v>
      </c>
      <c r="D227" s="9">
        <v>0.2</v>
      </c>
      <c r="E227" s="9">
        <v>1</v>
      </c>
      <c r="F227" s="9">
        <v>0.92</v>
      </c>
      <c r="G227" s="9">
        <v>0.28999999999999998</v>
      </c>
      <c r="H227" s="6">
        <v>3</v>
      </c>
      <c r="J227" s="9"/>
      <c r="K227" t="e">
        <f>VLOOKUP(A227,MonthlyMetricFullData!A:D,2,FALSE)</f>
        <v>#N/A</v>
      </c>
      <c r="L227" t="e">
        <f>IF(VLOOKUP(A227,MonthlyMetricFullData!A:E,5,FALSE)&lt;30,"Adjunct","Professional")</f>
        <v>#N/A</v>
      </c>
      <c r="M227" t="e">
        <f>VLOOKUP(A227,MonthlyMetricFullData!A:D,3,FALSE)</f>
        <v>#N/A</v>
      </c>
    </row>
    <row r="228" spans="1:13" x14ac:dyDescent="0.2">
      <c r="A228" s="6" t="s">
        <v>98</v>
      </c>
      <c r="B228" s="6" t="s">
        <v>22</v>
      </c>
      <c r="C228" s="9">
        <v>0.45</v>
      </c>
      <c r="D228" s="9">
        <v>0.92</v>
      </c>
      <c r="E228" s="9">
        <v>1</v>
      </c>
      <c r="F228" s="9">
        <v>0.78</v>
      </c>
      <c r="G228" s="9">
        <v>0.38</v>
      </c>
      <c r="H228" s="6">
        <v>6</v>
      </c>
      <c r="I228" s="7">
        <v>0</v>
      </c>
      <c r="J228" s="9">
        <f>I228</f>
        <v>0</v>
      </c>
      <c r="K228" t="e">
        <f>VLOOKUP(A228,MonthlyMetricFullData!A:D,2,FALSE)</f>
        <v>#N/A</v>
      </c>
      <c r="L228" t="e">
        <f>IF(VLOOKUP(A228,MonthlyMetricFullData!A:E,5,FALSE)&lt;30,"Adjunct","Professional")</f>
        <v>#N/A</v>
      </c>
      <c r="M228" t="e">
        <f>VLOOKUP(A228,MonthlyMetricFullData!A:D,3,FALSE)</f>
        <v>#N/A</v>
      </c>
    </row>
    <row r="229" spans="1:13" x14ac:dyDescent="0.2">
      <c r="A229" s="6" t="s">
        <v>98</v>
      </c>
      <c r="B229" s="6" t="s">
        <v>24</v>
      </c>
      <c r="C229" s="9">
        <v>0.75</v>
      </c>
      <c r="D229" s="9">
        <v>1.07</v>
      </c>
      <c r="E229" s="9">
        <v>1</v>
      </c>
      <c r="F229" s="9">
        <v>0.72</v>
      </c>
      <c r="G229" s="9">
        <v>0.33</v>
      </c>
      <c r="H229" s="6">
        <v>5</v>
      </c>
      <c r="I229" s="7">
        <v>0</v>
      </c>
      <c r="J229" s="9">
        <f>I229</f>
        <v>0</v>
      </c>
      <c r="K229" t="e">
        <f>VLOOKUP(A229,MonthlyMetricFullData!A:D,2,FALSE)</f>
        <v>#N/A</v>
      </c>
      <c r="L229" t="e">
        <f>IF(VLOOKUP(A229,MonthlyMetricFullData!A:E,5,FALSE)&lt;30,"Adjunct","Professional")</f>
        <v>#N/A</v>
      </c>
      <c r="M229" t="e">
        <f>VLOOKUP(A229,MonthlyMetricFullData!A:D,3,FALSE)</f>
        <v>#N/A</v>
      </c>
    </row>
    <row r="230" spans="1:13" x14ac:dyDescent="0.2">
      <c r="A230" s="6" t="s">
        <v>98</v>
      </c>
      <c r="B230" s="6" t="s">
        <v>25</v>
      </c>
      <c r="C230" s="9">
        <v>0.85</v>
      </c>
      <c r="D230" s="9">
        <v>1.03</v>
      </c>
      <c r="E230" s="9">
        <v>1</v>
      </c>
      <c r="F230" s="9">
        <v>0.83</v>
      </c>
      <c r="G230" s="9">
        <v>0.13</v>
      </c>
      <c r="H230" s="6">
        <v>5</v>
      </c>
      <c r="I230" s="8"/>
      <c r="J230" s="9"/>
      <c r="K230" t="e">
        <f>VLOOKUP(A230,MonthlyMetricFullData!A:D,2,FALSE)</f>
        <v>#N/A</v>
      </c>
      <c r="L230" t="e">
        <f>IF(VLOOKUP(A230,MonthlyMetricFullData!A:E,5,FALSE)&lt;30,"Adjunct","Professional")</f>
        <v>#N/A</v>
      </c>
      <c r="M230" t="e">
        <f>VLOOKUP(A230,MonthlyMetricFullData!A:D,3,FALSE)</f>
        <v>#N/A</v>
      </c>
    </row>
    <row r="231" spans="1:13" x14ac:dyDescent="0.2">
      <c r="A231" s="6" t="s">
        <v>98</v>
      </c>
      <c r="B231" s="6" t="s">
        <v>26</v>
      </c>
      <c r="C231" s="9">
        <v>0.94</v>
      </c>
      <c r="D231" s="9">
        <v>1.07</v>
      </c>
      <c r="E231" s="9">
        <v>0.99</v>
      </c>
      <c r="F231" s="9">
        <v>0.75</v>
      </c>
      <c r="G231" s="9">
        <v>0.13</v>
      </c>
      <c r="H231" s="6">
        <v>13</v>
      </c>
      <c r="I231" s="7" t="s">
        <v>81</v>
      </c>
      <c r="J231" s="9">
        <v>0</v>
      </c>
      <c r="K231" t="e">
        <f>VLOOKUP(A231,MonthlyMetricFullData!A:D,2,FALSE)</f>
        <v>#N/A</v>
      </c>
      <c r="L231" t="e">
        <f>IF(VLOOKUP(A231,MonthlyMetricFullData!A:E,5,FALSE)&lt;30,"Adjunct","Professional")</f>
        <v>#N/A</v>
      </c>
      <c r="M231" t="e">
        <f>VLOOKUP(A231,MonthlyMetricFullData!A:D,3,FALSE)</f>
        <v>#N/A</v>
      </c>
    </row>
    <row r="232" spans="1:13" x14ac:dyDescent="0.2">
      <c r="A232" s="6" t="s">
        <v>99</v>
      </c>
      <c r="B232" s="6" t="s">
        <v>29</v>
      </c>
      <c r="C232" s="9">
        <v>0.95539999999999903</v>
      </c>
      <c r="D232" s="9">
        <v>1.7195</v>
      </c>
      <c r="E232" s="9">
        <v>0.92592592592592504</v>
      </c>
      <c r="F232" s="9">
        <v>0.97590361445783103</v>
      </c>
      <c r="G232" s="9">
        <v>0.95454545454545403</v>
      </c>
      <c r="H232" s="6">
        <v>3</v>
      </c>
      <c r="I232" s="7" t="s">
        <v>52</v>
      </c>
      <c r="J232" s="45">
        <v>0.75</v>
      </c>
      <c r="K232" t="str">
        <f>VLOOKUP(A232,MonthlyMetricFullData!A:D,2,FALSE)</f>
        <v>Premium</v>
      </c>
      <c r="L232" t="str">
        <f>IF(VLOOKUP(A232,MonthlyMetricFullData!A:E,5,FALSE)&lt;30,"Adjunct","Professional")</f>
        <v>Professional</v>
      </c>
      <c r="M232" t="str">
        <f>VLOOKUP(A232,MonthlyMetricFullData!A:D,3,FALSE)</f>
        <v>Geoff St. Marie</v>
      </c>
    </row>
    <row r="233" spans="1:13" x14ac:dyDescent="0.2">
      <c r="A233" s="6" t="s">
        <v>99</v>
      </c>
      <c r="B233" s="6" t="s">
        <v>14</v>
      </c>
      <c r="C233" s="9">
        <v>1.1195999999999999</v>
      </c>
      <c r="D233" s="9">
        <v>1.516</v>
      </c>
      <c r="E233" s="9">
        <v>0.91666666666666596</v>
      </c>
      <c r="F233" s="9">
        <v>0.96551724137931005</v>
      </c>
      <c r="G233" s="9">
        <v>0.875</v>
      </c>
      <c r="H233" s="6">
        <v>7</v>
      </c>
      <c r="I233" s="7" t="s">
        <v>43</v>
      </c>
      <c r="J233" s="9">
        <v>0.6</v>
      </c>
      <c r="K233" t="str">
        <f>VLOOKUP(A233,MonthlyMetricFullData!A:D,2,FALSE)</f>
        <v>Premium</v>
      </c>
      <c r="L233" t="str">
        <f>IF(VLOOKUP(A233,MonthlyMetricFullData!A:E,5,FALSE)&lt;30,"Adjunct","Professional")</f>
        <v>Professional</v>
      </c>
      <c r="M233" t="str">
        <f>VLOOKUP(A233,MonthlyMetricFullData!A:D,3,FALSE)</f>
        <v>Geoff St. Marie</v>
      </c>
    </row>
    <row r="234" spans="1:13" x14ac:dyDescent="0.2">
      <c r="A234" s="6" t="s">
        <v>99</v>
      </c>
      <c r="B234" s="6" t="s">
        <v>16</v>
      </c>
      <c r="C234" s="9">
        <v>0.8</v>
      </c>
      <c r="D234" s="9">
        <v>1.24</v>
      </c>
      <c r="E234" s="9">
        <v>0.91</v>
      </c>
      <c r="F234" s="9">
        <v>0.89</v>
      </c>
      <c r="G234" s="9">
        <v>0.96</v>
      </c>
      <c r="H234" s="6">
        <v>14</v>
      </c>
      <c r="I234" s="10">
        <v>45691</v>
      </c>
      <c r="J234" s="11">
        <v>0.67</v>
      </c>
      <c r="K234" t="str">
        <f>VLOOKUP(A234,MonthlyMetricFullData!A:D,2,FALSE)</f>
        <v>Premium</v>
      </c>
      <c r="L234" t="str">
        <f>IF(VLOOKUP(A234,MonthlyMetricFullData!A:E,5,FALSE)&lt;30,"Adjunct","Professional")</f>
        <v>Professional</v>
      </c>
      <c r="M234" t="str">
        <f>VLOOKUP(A234,MonthlyMetricFullData!A:D,3,FALSE)</f>
        <v>Geoff St. Marie</v>
      </c>
    </row>
    <row r="235" spans="1:13" x14ac:dyDescent="0.2">
      <c r="A235" s="6" t="s">
        <v>99</v>
      </c>
      <c r="B235" s="6" t="s">
        <v>31</v>
      </c>
      <c r="C235" s="9">
        <v>0.77</v>
      </c>
      <c r="D235" s="9">
        <v>1.22</v>
      </c>
      <c r="E235" s="9">
        <v>0.91</v>
      </c>
      <c r="F235" s="9">
        <v>0.85</v>
      </c>
      <c r="G235" s="9">
        <v>0.96</v>
      </c>
      <c r="H235" s="6">
        <v>0</v>
      </c>
      <c r="I235" s="7">
        <v>1</v>
      </c>
      <c r="J235" s="9">
        <v>1</v>
      </c>
      <c r="K235" t="str">
        <f>VLOOKUP(A235,MonthlyMetricFullData!A:D,2,FALSE)</f>
        <v>Premium</v>
      </c>
      <c r="L235" t="str">
        <f>IF(VLOOKUP(A235,MonthlyMetricFullData!A:E,5,FALSE)&lt;30,"Adjunct","Professional")</f>
        <v>Professional</v>
      </c>
      <c r="M235" t="str">
        <f>VLOOKUP(A235,MonthlyMetricFullData!A:D,3,FALSE)</f>
        <v>Geoff St. Marie</v>
      </c>
    </row>
    <row r="236" spans="1:13" x14ac:dyDescent="0.2">
      <c r="A236" s="6" t="s">
        <v>99</v>
      </c>
      <c r="B236" s="6" t="s">
        <v>32</v>
      </c>
      <c r="C236" s="9">
        <v>0.66790000000000005</v>
      </c>
      <c r="D236" s="9">
        <v>1.5785</v>
      </c>
      <c r="E236" s="9">
        <v>0.88</v>
      </c>
      <c r="F236" s="9">
        <v>0.85</v>
      </c>
      <c r="G236" s="9">
        <v>0.94736842099999996</v>
      </c>
      <c r="H236" s="6">
        <v>1</v>
      </c>
      <c r="I236" s="7">
        <v>1</v>
      </c>
      <c r="J236" s="9">
        <f>I236</f>
        <v>1</v>
      </c>
      <c r="K236" t="str">
        <f>VLOOKUP(A236,MonthlyMetricFullData!A:D,2,FALSE)</f>
        <v>Premium</v>
      </c>
      <c r="L236" t="str">
        <f>IF(VLOOKUP(A236,MonthlyMetricFullData!A:E,5,FALSE)&lt;30,"Adjunct","Professional")</f>
        <v>Professional</v>
      </c>
      <c r="M236" t="str">
        <f>VLOOKUP(A236,MonthlyMetricFullData!A:D,3,FALSE)</f>
        <v>Geoff St. Marie</v>
      </c>
    </row>
    <row r="237" spans="1:13" x14ac:dyDescent="0.2">
      <c r="A237" s="6" t="s">
        <v>99</v>
      </c>
      <c r="B237" s="6" t="s">
        <v>17</v>
      </c>
      <c r="C237" s="9">
        <v>1.08</v>
      </c>
      <c r="D237" s="9">
        <v>1.46</v>
      </c>
      <c r="E237" s="9">
        <v>0.94</v>
      </c>
      <c r="F237" s="9">
        <v>0.98</v>
      </c>
      <c r="G237" s="9">
        <v>0.96</v>
      </c>
      <c r="H237" s="6">
        <v>1</v>
      </c>
      <c r="I237" s="46" t="s">
        <v>34</v>
      </c>
      <c r="J237" s="11">
        <v>0.5</v>
      </c>
      <c r="K237" t="str">
        <f>VLOOKUP(A237,MonthlyMetricFullData!A:D,2,FALSE)</f>
        <v>Premium</v>
      </c>
      <c r="L237" t="str">
        <f>IF(VLOOKUP(A237,MonthlyMetricFullData!A:E,5,FALSE)&lt;30,"Adjunct","Professional")</f>
        <v>Professional</v>
      </c>
      <c r="M237" t="str">
        <f>VLOOKUP(A237,MonthlyMetricFullData!A:D,3,FALSE)</f>
        <v>Geoff St. Marie</v>
      </c>
    </row>
    <row r="238" spans="1:13" x14ac:dyDescent="0.2">
      <c r="A238" s="6" t="s">
        <v>99</v>
      </c>
      <c r="B238" s="6" t="s">
        <v>19</v>
      </c>
      <c r="C238" s="6">
        <v>0.82499999999999996</v>
      </c>
      <c r="D238" s="6">
        <v>1.468</v>
      </c>
      <c r="E238" s="6">
        <v>0.92233009708737801</v>
      </c>
      <c r="F238" s="6">
        <v>0.63500000000000001</v>
      </c>
      <c r="G238" s="6">
        <v>0.95652173913043403</v>
      </c>
      <c r="H238" s="6">
        <v>1</v>
      </c>
      <c r="I238" s="6" t="s">
        <v>100</v>
      </c>
      <c r="J238" s="53">
        <v>0.4</v>
      </c>
      <c r="K238" t="str">
        <f>VLOOKUP(A238,MonthlyMetricFullData!A:D,2,FALSE)</f>
        <v>Premium</v>
      </c>
      <c r="L238" t="str">
        <f>IF(VLOOKUP(A238,MonthlyMetricFullData!A:E,5,FALSE)&lt;30,"Adjunct","Professional")</f>
        <v>Professional</v>
      </c>
      <c r="M238" t="str">
        <f>VLOOKUP(A238,MonthlyMetricFullData!A:D,3,FALSE)</f>
        <v>Geoff St. Marie</v>
      </c>
    </row>
    <row r="239" spans="1:13" x14ac:dyDescent="0.2">
      <c r="A239" s="6" t="s">
        <v>99</v>
      </c>
      <c r="B239" s="6" t="s">
        <v>21</v>
      </c>
      <c r="C239" s="9">
        <v>1.41</v>
      </c>
      <c r="D239" s="9">
        <v>1.52</v>
      </c>
      <c r="E239" s="9">
        <v>0.9</v>
      </c>
      <c r="F239" s="9">
        <v>0.89</v>
      </c>
      <c r="G239" s="9">
        <v>0.93</v>
      </c>
      <c r="H239" s="6">
        <v>2</v>
      </c>
      <c r="I239" s="7">
        <v>0</v>
      </c>
      <c r="J239" s="9">
        <f>I239</f>
        <v>0</v>
      </c>
      <c r="K239" t="str">
        <f>VLOOKUP(A239,MonthlyMetricFullData!A:D,2,FALSE)</f>
        <v>Premium</v>
      </c>
      <c r="L239" t="str">
        <f>IF(VLOOKUP(A239,MonthlyMetricFullData!A:E,5,FALSE)&lt;30,"Adjunct","Professional")</f>
        <v>Professional</v>
      </c>
      <c r="M239" t="str">
        <f>VLOOKUP(A239,MonthlyMetricFullData!A:D,3,FALSE)</f>
        <v>Geoff St. Marie</v>
      </c>
    </row>
    <row r="240" spans="1:13" x14ac:dyDescent="0.2">
      <c r="A240" s="6" t="s">
        <v>99</v>
      </c>
      <c r="B240" s="6" t="s">
        <v>22</v>
      </c>
      <c r="C240" s="9">
        <v>1.27</v>
      </c>
      <c r="D240" s="9">
        <v>1.41</v>
      </c>
      <c r="E240" s="9">
        <v>0.94</v>
      </c>
      <c r="F240" s="9">
        <v>0.97</v>
      </c>
      <c r="G240" s="9">
        <v>0.88</v>
      </c>
      <c r="H240" s="6">
        <v>4</v>
      </c>
      <c r="I240" s="7">
        <v>0</v>
      </c>
      <c r="J240" s="9">
        <f>I240</f>
        <v>0</v>
      </c>
      <c r="K240" t="str">
        <f>VLOOKUP(A240,MonthlyMetricFullData!A:D,2,FALSE)</f>
        <v>Premium</v>
      </c>
      <c r="L240" t="str">
        <f>IF(VLOOKUP(A240,MonthlyMetricFullData!A:E,5,FALSE)&lt;30,"Adjunct","Professional")</f>
        <v>Professional</v>
      </c>
      <c r="M240" t="str">
        <f>VLOOKUP(A240,MonthlyMetricFullData!A:D,3,FALSE)</f>
        <v>Geoff St. Marie</v>
      </c>
    </row>
    <row r="241" spans="1:13" x14ac:dyDescent="0.2">
      <c r="A241" s="6" t="s">
        <v>99</v>
      </c>
      <c r="B241" s="6" t="s">
        <v>24</v>
      </c>
      <c r="C241" s="9">
        <v>1.42</v>
      </c>
      <c r="D241" s="9">
        <v>1.19</v>
      </c>
      <c r="E241" s="9">
        <v>0.9</v>
      </c>
      <c r="F241" s="9">
        <v>0.94</v>
      </c>
      <c r="G241" s="9">
        <v>0.7</v>
      </c>
      <c r="H241" s="6">
        <v>2</v>
      </c>
      <c r="I241" s="7">
        <v>0</v>
      </c>
      <c r="J241" s="9">
        <f>I241</f>
        <v>0</v>
      </c>
      <c r="K241" t="str">
        <f>VLOOKUP(A241,MonthlyMetricFullData!A:D,2,FALSE)</f>
        <v>Premium</v>
      </c>
      <c r="L241" t="str">
        <f>IF(VLOOKUP(A241,MonthlyMetricFullData!A:E,5,FALSE)&lt;30,"Adjunct","Professional")</f>
        <v>Professional</v>
      </c>
      <c r="M241" t="str">
        <f>VLOOKUP(A241,MonthlyMetricFullData!A:D,3,FALSE)</f>
        <v>Geoff St. Marie</v>
      </c>
    </row>
    <row r="242" spans="1:13" x14ac:dyDescent="0.2">
      <c r="A242" s="6" t="s">
        <v>99</v>
      </c>
      <c r="B242" s="6" t="s">
        <v>25</v>
      </c>
      <c r="C242" s="9">
        <v>1.41</v>
      </c>
      <c r="D242" s="9">
        <v>1.34</v>
      </c>
      <c r="E242" s="9">
        <v>0.89</v>
      </c>
      <c r="F242" s="9">
        <v>0.94</v>
      </c>
      <c r="G242" s="9">
        <v>0.91</v>
      </c>
      <c r="H242" s="6">
        <v>4</v>
      </c>
      <c r="I242" s="7" t="s">
        <v>60</v>
      </c>
      <c r="J242" s="9">
        <v>0</v>
      </c>
      <c r="K242" t="str">
        <f>VLOOKUP(A242,MonthlyMetricFullData!A:D,2,FALSE)</f>
        <v>Premium</v>
      </c>
      <c r="L242" t="str">
        <f>IF(VLOOKUP(A242,MonthlyMetricFullData!A:E,5,FALSE)&lt;30,"Adjunct","Professional")</f>
        <v>Professional</v>
      </c>
      <c r="M242" t="str">
        <f>VLOOKUP(A242,MonthlyMetricFullData!A:D,3,FALSE)</f>
        <v>Geoff St. Marie</v>
      </c>
    </row>
    <row r="243" spans="1:13" x14ac:dyDescent="0.2">
      <c r="A243" s="6" t="s">
        <v>99</v>
      </c>
      <c r="B243" s="6" t="s">
        <v>26</v>
      </c>
      <c r="C243" s="9">
        <v>1.23</v>
      </c>
      <c r="D243" s="9">
        <v>1.38</v>
      </c>
      <c r="E243" s="9">
        <v>0.96</v>
      </c>
      <c r="F243" s="9">
        <v>0.94</v>
      </c>
      <c r="G243" s="9">
        <v>0.88</v>
      </c>
      <c r="H243" s="6">
        <v>2</v>
      </c>
      <c r="I243" s="7" t="s">
        <v>51</v>
      </c>
      <c r="J243" s="9">
        <v>0</v>
      </c>
      <c r="K243" t="str">
        <f>VLOOKUP(A243,MonthlyMetricFullData!A:D,2,FALSE)</f>
        <v>Premium</v>
      </c>
      <c r="L243" t="str">
        <f>IF(VLOOKUP(A243,MonthlyMetricFullData!A:E,5,FALSE)&lt;30,"Adjunct","Professional")</f>
        <v>Professional</v>
      </c>
      <c r="M243" t="str">
        <f>VLOOKUP(A243,MonthlyMetricFullData!A:D,3,FALSE)</f>
        <v>Geoff St. Marie</v>
      </c>
    </row>
    <row r="244" spans="1:13" x14ac:dyDescent="0.2">
      <c r="A244" s="6" t="s">
        <v>101</v>
      </c>
      <c r="B244" s="6" t="s">
        <v>29</v>
      </c>
      <c r="C244" s="9">
        <v>1.0312999999999899</v>
      </c>
      <c r="D244" s="9">
        <v>1.224</v>
      </c>
      <c r="E244" s="9">
        <v>0.97619047619047605</v>
      </c>
      <c r="F244" s="9">
        <v>0.828125</v>
      </c>
      <c r="G244" s="9">
        <v>0</v>
      </c>
      <c r="H244" s="6">
        <v>13</v>
      </c>
      <c r="I244" s="7" t="s">
        <v>46</v>
      </c>
      <c r="J244" s="45">
        <v>1</v>
      </c>
      <c r="K244" t="str">
        <f>VLOOKUP(A244,MonthlyMetricFullData!A:D,2,FALSE)</f>
        <v>Advanced</v>
      </c>
      <c r="L244" t="str">
        <f>IF(VLOOKUP(A244,MonthlyMetricFullData!A:E,5,FALSE)&lt;30,"Adjunct","Professional")</f>
        <v>Adjunct</v>
      </c>
      <c r="M244" t="str">
        <f>VLOOKUP(A244,MonthlyMetricFullData!A:D,3,FALSE)</f>
        <v>Geoff St. Marie</v>
      </c>
    </row>
    <row r="245" spans="1:13" x14ac:dyDescent="0.2">
      <c r="A245" s="6" t="s">
        <v>101</v>
      </c>
      <c r="B245" s="6" t="s">
        <v>31</v>
      </c>
      <c r="C245" s="9">
        <v>0</v>
      </c>
      <c r="D245" s="9">
        <v>0.57999999999999996</v>
      </c>
      <c r="E245" s="9">
        <v>0</v>
      </c>
      <c r="F245" s="9">
        <v>0</v>
      </c>
      <c r="G245" s="9">
        <v>0</v>
      </c>
      <c r="H245" s="6">
        <v>0</v>
      </c>
      <c r="I245" s="7"/>
      <c r="J245" s="9"/>
      <c r="K245" t="str">
        <f>VLOOKUP(A245,MonthlyMetricFullData!A:D,2,FALSE)</f>
        <v>Advanced</v>
      </c>
      <c r="L245" t="str">
        <f>IF(VLOOKUP(A245,MonthlyMetricFullData!A:E,5,FALSE)&lt;30,"Adjunct","Professional")</f>
        <v>Adjunct</v>
      </c>
      <c r="M245" t="str">
        <f>VLOOKUP(A245,MonthlyMetricFullData!A:D,3,FALSE)</f>
        <v>Geoff St. Marie</v>
      </c>
    </row>
    <row r="246" spans="1:13" x14ac:dyDescent="0.2">
      <c r="A246" s="6" t="s">
        <v>101</v>
      </c>
      <c r="B246" s="6" t="s">
        <v>32</v>
      </c>
      <c r="C246" s="9">
        <v>0.51880000000000004</v>
      </c>
      <c r="D246" s="9">
        <v>1.1172</v>
      </c>
      <c r="E246" s="9">
        <v>1</v>
      </c>
      <c r="F246" s="9">
        <v>0.44827586200000002</v>
      </c>
      <c r="G246" s="9">
        <v>0</v>
      </c>
      <c r="H246" s="6">
        <v>1</v>
      </c>
      <c r="I246" s="7">
        <v>0.5</v>
      </c>
      <c r="J246" s="9">
        <f>I246</f>
        <v>0.5</v>
      </c>
      <c r="K246" t="str">
        <f>VLOOKUP(A246,MonthlyMetricFullData!A:D,2,FALSE)</f>
        <v>Advanced</v>
      </c>
      <c r="L246" t="str">
        <f>IF(VLOOKUP(A246,MonthlyMetricFullData!A:E,5,FALSE)&lt;30,"Adjunct","Professional")</f>
        <v>Adjunct</v>
      </c>
      <c r="M246" t="str">
        <f>VLOOKUP(A246,MonthlyMetricFullData!A:D,3,FALSE)</f>
        <v>Geoff St. Marie</v>
      </c>
    </row>
    <row r="247" spans="1:13" x14ac:dyDescent="0.2">
      <c r="A247" s="6" t="s">
        <v>101</v>
      </c>
      <c r="B247" s="6" t="s">
        <v>17</v>
      </c>
      <c r="C247" s="9">
        <v>1.03</v>
      </c>
      <c r="D247" s="9">
        <v>1.2</v>
      </c>
      <c r="E247" s="9">
        <v>0.96</v>
      </c>
      <c r="F247" s="9">
        <v>0.59</v>
      </c>
      <c r="G247" s="9">
        <v>7.0000000000000007E-2</v>
      </c>
      <c r="H247" s="6">
        <v>7</v>
      </c>
      <c r="I247" s="46" t="s">
        <v>37</v>
      </c>
      <c r="J247" s="11">
        <v>0.67</v>
      </c>
      <c r="K247" t="str">
        <f>VLOOKUP(A247,MonthlyMetricFullData!A:D,2,FALSE)</f>
        <v>Advanced</v>
      </c>
      <c r="L247" t="str">
        <f>IF(VLOOKUP(A247,MonthlyMetricFullData!A:E,5,FALSE)&lt;30,"Adjunct","Professional")</f>
        <v>Adjunct</v>
      </c>
      <c r="M247" t="str">
        <f>VLOOKUP(A247,MonthlyMetricFullData!A:D,3,FALSE)</f>
        <v>Geoff St. Marie</v>
      </c>
    </row>
    <row r="248" spans="1:13" x14ac:dyDescent="0.2">
      <c r="A248" s="6" t="s">
        <v>101</v>
      </c>
      <c r="B248" s="6" t="s">
        <v>19</v>
      </c>
      <c r="C248" s="6">
        <v>0.97499999999999998</v>
      </c>
      <c r="D248" s="6">
        <v>1.2890999999999999</v>
      </c>
      <c r="E248" s="6">
        <v>1</v>
      </c>
      <c r="F248" s="6">
        <v>0.81499999999999995</v>
      </c>
      <c r="G248" s="6">
        <v>0.25</v>
      </c>
      <c r="H248" s="6">
        <v>9</v>
      </c>
      <c r="I248" s="6" t="s">
        <v>45</v>
      </c>
      <c r="J248" s="53">
        <v>0.67</v>
      </c>
      <c r="K248" t="str">
        <f>VLOOKUP(A248,MonthlyMetricFullData!A:D,2,FALSE)</f>
        <v>Advanced</v>
      </c>
      <c r="L248" t="str">
        <f>IF(VLOOKUP(A248,MonthlyMetricFullData!A:E,5,FALSE)&lt;30,"Adjunct","Professional")</f>
        <v>Adjunct</v>
      </c>
      <c r="M248" t="str">
        <f>VLOOKUP(A248,MonthlyMetricFullData!A:D,3,FALSE)</f>
        <v>Geoff St. Marie</v>
      </c>
    </row>
    <row r="249" spans="1:13" x14ac:dyDescent="0.2">
      <c r="A249" s="6" t="s">
        <v>102</v>
      </c>
      <c r="B249" s="6" t="s">
        <v>29</v>
      </c>
      <c r="C249" s="9">
        <v>0.1111</v>
      </c>
      <c r="D249" s="9">
        <v>0.77080000000000004</v>
      </c>
      <c r="E249" s="9">
        <v>1</v>
      </c>
      <c r="F249" s="9">
        <v>1</v>
      </c>
      <c r="G249" s="9">
        <v>0</v>
      </c>
      <c r="H249" s="6">
        <v>0</v>
      </c>
      <c r="I249" s="7" t="s">
        <v>60</v>
      </c>
      <c r="J249" s="45">
        <v>0</v>
      </c>
      <c r="K249" t="e">
        <f>VLOOKUP(A249,MonthlyMetricFullData!A:D,2,FALSE)</f>
        <v>#N/A</v>
      </c>
      <c r="L249" t="e">
        <f>IF(VLOOKUP(A249,MonthlyMetricFullData!A:E,5,FALSE)&lt;30,"Adjunct","Professional")</f>
        <v>#N/A</v>
      </c>
      <c r="M249" t="e">
        <f>VLOOKUP(A249,MonthlyMetricFullData!A:D,3,FALSE)</f>
        <v>#N/A</v>
      </c>
    </row>
    <row r="250" spans="1:13" x14ac:dyDescent="0.2">
      <c r="A250" s="6" t="s">
        <v>102</v>
      </c>
      <c r="B250" s="6" t="s">
        <v>17</v>
      </c>
      <c r="C250" s="9">
        <v>0.6</v>
      </c>
      <c r="D250" s="9">
        <v>0.84</v>
      </c>
      <c r="E250" s="9">
        <v>1</v>
      </c>
      <c r="F250" s="9">
        <v>1</v>
      </c>
      <c r="G250" s="9">
        <v>0</v>
      </c>
      <c r="H250" s="6">
        <v>2</v>
      </c>
      <c r="I250" s="46" t="s">
        <v>103</v>
      </c>
      <c r="J250" s="11">
        <v>0.2</v>
      </c>
      <c r="K250" t="e">
        <f>VLOOKUP(A250,MonthlyMetricFullData!A:D,2,FALSE)</f>
        <v>#N/A</v>
      </c>
      <c r="L250" t="e">
        <f>IF(VLOOKUP(A250,MonthlyMetricFullData!A:E,5,FALSE)&lt;30,"Adjunct","Professional")</f>
        <v>#N/A</v>
      </c>
      <c r="M250" t="e">
        <f>VLOOKUP(A250,MonthlyMetricFullData!A:D,3,FALSE)</f>
        <v>#N/A</v>
      </c>
    </row>
    <row r="251" spans="1:13" x14ac:dyDescent="0.2">
      <c r="A251" s="6" t="s">
        <v>102</v>
      </c>
      <c r="B251" s="6" t="s">
        <v>19</v>
      </c>
      <c r="C251" s="6">
        <v>0.77080000000000004</v>
      </c>
      <c r="D251" s="6">
        <v>1.0976999999999999</v>
      </c>
      <c r="E251" s="6">
        <v>0.83870967741935398</v>
      </c>
      <c r="F251" s="6">
        <v>0.95199999999999996</v>
      </c>
      <c r="G251" s="6">
        <v>0.4</v>
      </c>
      <c r="H251" s="6">
        <v>4</v>
      </c>
      <c r="I251" s="6" t="s">
        <v>71</v>
      </c>
      <c r="J251" s="53">
        <v>0</v>
      </c>
      <c r="K251" t="e">
        <f>VLOOKUP(A251,MonthlyMetricFullData!A:D,2,FALSE)</f>
        <v>#N/A</v>
      </c>
      <c r="L251" t="e">
        <f>IF(VLOOKUP(A251,MonthlyMetricFullData!A:E,5,FALSE)&lt;30,"Adjunct","Professional")</f>
        <v>#N/A</v>
      </c>
      <c r="M251" t="e">
        <f>VLOOKUP(A251,MonthlyMetricFullData!A:D,3,FALSE)</f>
        <v>#N/A</v>
      </c>
    </row>
    <row r="252" spans="1:13" x14ac:dyDescent="0.2">
      <c r="A252" s="6" t="s">
        <v>104</v>
      </c>
      <c r="B252" s="6" t="s">
        <v>29</v>
      </c>
      <c r="C252" s="9">
        <v>2.2187999999999999</v>
      </c>
      <c r="D252" s="9">
        <v>2.5156000000000001</v>
      </c>
      <c r="E252" s="9">
        <v>0.87378640776699001</v>
      </c>
      <c r="F252" s="9">
        <v>0.82089552238805896</v>
      </c>
      <c r="G252" s="9">
        <v>0.61111111111111105</v>
      </c>
      <c r="H252" s="6">
        <v>5</v>
      </c>
      <c r="I252" s="7" t="s">
        <v>36</v>
      </c>
      <c r="J252" s="45">
        <v>0.33</v>
      </c>
      <c r="K252" t="str">
        <f>VLOOKUP(A252,MonthlyMetricFullData!A:D,2,FALSE)</f>
        <v>Distinguished</v>
      </c>
      <c r="L252" t="str">
        <f>IF(VLOOKUP(A252,MonthlyMetricFullData!A:E,5,FALSE)&lt;30,"Adjunct","Professional")</f>
        <v>Adjunct</v>
      </c>
      <c r="M252" t="str">
        <f>VLOOKUP(A252,MonthlyMetricFullData!A:D,3,FALSE)</f>
        <v>Annelies de Groot</v>
      </c>
    </row>
    <row r="253" spans="1:13" x14ac:dyDescent="0.2">
      <c r="A253" s="6" t="s">
        <v>104</v>
      </c>
      <c r="B253" s="6" t="s">
        <v>14</v>
      </c>
      <c r="C253" s="9">
        <v>1.3697999999999999</v>
      </c>
      <c r="D253" s="9">
        <v>1.8280999999999901</v>
      </c>
      <c r="E253" s="9">
        <v>0.91935483870967705</v>
      </c>
      <c r="F253" s="9">
        <v>1</v>
      </c>
      <c r="G253" s="9">
        <v>0.5</v>
      </c>
      <c r="H253" s="6">
        <v>5</v>
      </c>
      <c r="I253" s="7" t="s">
        <v>105</v>
      </c>
      <c r="J253" s="9">
        <v>0.5</v>
      </c>
      <c r="K253" t="str">
        <f>VLOOKUP(A253,MonthlyMetricFullData!A:D,2,FALSE)</f>
        <v>Distinguished</v>
      </c>
      <c r="L253" t="str">
        <f>IF(VLOOKUP(A253,MonthlyMetricFullData!A:E,5,FALSE)&lt;30,"Adjunct","Professional")</f>
        <v>Adjunct</v>
      </c>
      <c r="M253" t="str">
        <f>VLOOKUP(A253,MonthlyMetricFullData!A:D,3,FALSE)</f>
        <v>Annelies de Groot</v>
      </c>
    </row>
    <row r="254" spans="1:13" x14ac:dyDescent="0.2">
      <c r="A254" s="6" t="s">
        <v>104</v>
      </c>
      <c r="B254" s="6" t="s">
        <v>16</v>
      </c>
      <c r="C254" s="9">
        <v>1.51</v>
      </c>
      <c r="D254" s="9">
        <v>2.13</v>
      </c>
      <c r="E254" s="9">
        <v>0.9</v>
      </c>
      <c r="F254" s="9">
        <v>0.86</v>
      </c>
      <c r="G254" s="9">
        <v>0.6</v>
      </c>
      <c r="H254" s="6">
        <v>5</v>
      </c>
      <c r="I254" s="10">
        <v>45721</v>
      </c>
      <c r="J254" s="11">
        <v>0.6</v>
      </c>
      <c r="K254" t="str">
        <f>VLOOKUP(A254,MonthlyMetricFullData!A:D,2,FALSE)</f>
        <v>Distinguished</v>
      </c>
      <c r="L254" t="str">
        <f>IF(VLOOKUP(A254,MonthlyMetricFullData!A:E,5,FALSE)&lt;30,"Adjunct","Professional")</f>
        <v>Adjunct</v>
      </c>
      <c r="M254" t="str">
        <f>VLOOKUP(A254,MonthlyMetricFullData!A:D,3,FALSE)</f>
        <v>Annelies de Groot</v>
      </c>
    </row>
    <row r="255" spans="1:13" x14ac:dyDescent="0.2">
      <c r="A255" s="6" t="s">
        <v>104</v>
      </c>
      <c r="B255" s="6" t="s">
        <v>31</v>
      </c>
      <c r="C255" s="9">
        <v>1.07</v>
      </c>
      <c r="D255" s="9">
        <v>1.54</v>
      </c>
      <c r="E255" s="9">
        <v>0.84</v>
      </c>
      <c r="F255" s="9">
        <v>1</v>
      </c>
      <c r="G255" s="9">
        <v>0.67</v>
      </c>
      <c r="H255" s="6">
        <v>8</v>
      </c>
      <c r="I255" s="7">
        <v>0.75</v>
      </c>
      <c r="J255" s="9">
        <v>0.75</v>
      </c>
      <c r="K255" t="str">
        <f>VLOOKUP(A255,MonthlyMetricFullData!A:D,2,FALSE)</f>
        <v>Distinguished</v>
      </c>
      <c r="L255" t="str">
        <f>IF(VLOOKUP(A255,MonthlyMetricFullData!A:E,5,FALSE)&lt;30,"Adjunct","Professional")</f>
        <v>Adjunct</v>
      </c>
      <c r="M255" t="str">
        <f>VLOOKUP(A255,MonthlyMetricFullData!A:D,3,FALSE)</f>
        <v>Annelies de Groot</v>
      </c>
    </row>
    <row r="256" spans="1:13" x14ac:dyDescent="0.2">
      <c r="A256" s="6" t="s">
        <v>104</v>
      </c>
      <c r="B256" s="6" t="s">
        <v>32</v>
      </c>
      <c r="C256" s="9">
        <v>1.8542000000000001</v>
      </c>
      <c r="D256" s="9">
        <v>2.2187999999999999</v>
      </c>
      <c r="E256" s="9">
        <v>0.92207792200000005</v>
      </c>
      <c r="F256" s="9">
        <v>1</v>
      </c>
      <c r="G256" s="9">
        <v>0.77777777800000003</v>
      </c>
      <c r="H256" s="6">
        <v>1</v>
      </c>
      <c r="I256" s="7">
        <v>0.66666666666666663</v>
      </c>
      <c r="J256" s="9">
        <f>I256</f>
        <v>0.66666666666666663</v>
      </c>
      <c r="K256" t="str">
        <f>VLOOKUP(A256,MonthlyMetricFullData!A:D,2,FALSE)</f>
        <v>Distinguished</v>
      </c>
      <c r="L256" t="str">
        <f>IF(VLOOKUP(A256,MonthlyMetricFullData!A:E,5,FALSE)&lt;30,"Adjunct","Professional")</f>
        <v>Adjunct</v>
      </c>
      <c r="M256" t="str">
        <f>VLOOKUP(A256,MonthlyMetricFullData!A:D,3,FALSE)</f>
        <v>Annelies de Groot</v>
      </c>
    </row>
    <row r="257" spans="1:13" x14ac:dyDescent="0.2">
      <c r="A257" s="6" t="s">
        <v>104</v>
      </c>
      <c r="B257" s="6" t="s">
        <v>17</v>
      </c>
      <c r="C257" s="9">
        <v>2.09</v>
      </c>
      <c r="D257" s="9">
        <v>2.33</v>
      </c>
      <c r="E257" s="9">
        <v>0.85</v>
      </c>
      <c r="F257" s="9">
        <v>0.98</v>
      </c>
      <c r="G257" s="9">
        <v>0.69</v>
      </c>
      <c r="H257" s="6">
        <v>2</v>
      </c>
      <c r="I257" s="46" t="s">
        <v>18</v>
      </c>
      <c r="J257" s="11">
        <v>0</v>
      </c>
      <c r="K257" t="str">
        <f>VLOOKUP(A257,MonthlyMetricFullData!A:D,2,FALSE)</f>
        <v>Distinguished</v>
      </c>
      <c r="L257" t="str">
        <f>IF(VLOOKUP(A257,MonthlyMetricFullData!A:E,5,FALSE)&lt;30,"Adjunct","Professional")</f>
        <v>Adjunct</v>
      </c>
      <c r="M257" t="str">
        <f>VLOOKUP(A257,MonthlyMetricFullData!A:D,3,FALSE)</f>
        <v>Annelies de Groot</v>
      </c>
    </row>
    <row r="258" spans="1:13" x14ac:dyDescent="0.2">
      <c r="A258" s="6" t="s">
        <v>104</v>
      </c>
      <c r="B258" s="6" t="s">
        <v>19</v>
      </c>
      <c r="C258" s="6">
        <v>0.95830000000000004</v>
      </c>
      <c r="D258" s="6">
        <v>1.9297</v>
      </c>
      <c r="E258" s="6">
        <v>0.90909090909090895</v>
      </c>
      <c r="F258" s="6">
        <v>0.75900000000000001</v>
      </c>
      <c r="G258" s="6">
        <v>0.72727272727272696</v>
      </c>
      <c r="H258" s="6">
        <v>5</v>
      </c>
      <c r="J258" s="53"/>
      <c r="K258" t="str">
        <f>VLOOKUP(A258,MonthlyMetricFullData!A:D,2,FALSE)</f>
        <v>Distinguished</v>
      </c>
      <c r="L258" t="str">
        <f>IF(VLOOKUP(A258,MonthlyMetricFullData!A:E,5,FALSE)&lt;30,"Adjunct","Professional")</f>
        <v>Adjunct</v>
      </c>
      <c r="M258" t="str">
        <f>VLOOKUP(A258,MonthlyMetricFullData!A:D,3,FALSE)</f>
        <v>Annelies de Groot</v>
      </c>
    </row>
    <row r="259" spans="1:13" x14ac:dyDescent="0.2">
      <c r="A259" s="6" t="s">
        <v>104</v>
      </c>
      <c r="B259" s="6" t="s">
        <v>21</v>
      </c>
      <c r="C259" s="9">
        <v>1.04</v>
      </c>
      <c r="D259" s="9">
        <v>2.21</v>
      </c>
      <c r="E259" s="9">
        <v>0.97</v>
      </c>
      <c r="F259" s="9">
        <v>0.97</v>
      </c>
      <c r="G259" s="9">
        <v>0.67</v>
      </c>
      <c r="H259" s="6">
        <v>3</v>
      </c>
      <c r="J259" s="9"/>
      <c r="K259" t="str">
        <f>VLOOKUP(A259,MonthlyMetricFullData!A:D,2,FALSE)</f>
        <v>Distinguished</v>
      </c>
      <c r="L259" t="str">
        <f>IF(VLOOKUP(A259,MonthlyMetricFullData!A:E,5,FALSE)&lt;30,"Adjunct","Professional")</f>
        <v>Adjunct</v>
      </c>
      <c r="M259" t="str">
        <f>VLOOKUP(A259,MonthlyMetricFullData!A:D,3,FALSE)</f>
        <v>Annelies de Groot</v>
      </c>
    </row>
    <row r="260" spans="1:13" x14ac:dyDescent="0.2">
      <c r="A260" s="6" t="s">
        <v>104</v>
      </c>
      <c r="B260" s="6" t="s">
        <v>22</v>
      </c>
      <c r="C260" s="9">
        <v>0.59</v>
      </c>
      <c r="D260" s="9">
        <v>1.74</v>
      </c>
      <c r="E260" s="9">
        <v>0.97</v>
      </c>
      <c r="F260" s="9">
        <v>1</v>
      </c>
      <c r="G260" s="9">
        <v>1</v>
      </c>
      <c r="H260" s="6">
        <v>2</v>
      </c>
      <c r="J260" s="9"/>
      <c r="K260" t="str">
        <f>VLOOKUP(A260,MonthlyMetricFullData!A:D,2,FALSE)</f>
        <v>Distinguished</v>
      </c>
      <c r="L260" t="str">
        <f>IF(VLOOKUP(A260,MonthlyMetricFullData!A:E,5,FALSE)&lt;30,"Adjunct","Professional")</f>
        <v>Adjunct</v>
      </c>
      <c r="M260" t="str">
        <f>VLOOKUP(A260,MonthlyMetricFullData!A:D,3,FALSE)</f>
        <v>Annelies de Groot</v>
      </c>
    </row>
    <row r="261" spans="1:13" x14ac:dyDescent="0.2">
      <c r="A261" s="6" t="s">
        <v>104</v>
      </c>
      <c r="B261" s="6" t="s">
        <v>24</v>
      </c>
      <c r="C261" s="9">
        <v>0.95</v>
      </c>
      <c r="D261" s="9">
        <v>1.95</v>
      </c>
      <c r="E261" s="9">
        <v>0.96</v>
      </c>
      <c r="F261" s="9">
        <v>1</v>
      </c>
      <c r="G261" s="9">
        <v>0.78</v>
      </c>
      <c r="H261" s="6">
        <v>5</v>
      </c>
      <c r="I261" s="7">
        <v>1</v>
      </c>
      <c r="J261" s="9">
        <f>I261</f>
        <v>1</v>
      </c>
      <c r="K261" t="str">
        <f>VLOOKUP(A261,MonthlyMetricFullData!A:D,2,FALSE)</f>
        <v>Distinguished</v>
      </c>
      <c r="L261" t="str">
        <f>IF(VLOOKUP(A261,MonthlyMetricFullData!A:E,5,FALSE)&lt;30,"Adjunct","Professional")</f>
        <v>Adjunct</v>
      </c>
      <c r="M261" t="str">
        <f>VLOOKUP(A261,MonthlyMetricFullData!A:D,3,FALSE)</f>
        <v>Annelies de Groot</v>
      </c>
    </row>
    <row r="262" spans="1:13" x14ac:dyDescent="0.2">
      <c r="A262" s="6" t="s">
        <v>104</v>
      </c>
      <c r="B262" s="6" t="s">
        <v>25</v>
      </c>
      <c r="C262" s="9">
        <v>1.02</v>
      </c>
      <c r="D262" s="9">
        <v>2.31</v>
      </c>
      <c r="E262" s="9">
        <v>0.96</v>
      </c>
      <c r="F262" s="9">
        <v>1</v>
      </c>
      <c r="G262" s="9">
        <v>0.82</v>
      </c>
      <c r="H262" s="6">
        <v>1</v>
      </c>
      <c r="I262" s="8"/>
      <c r="J262" s="9"/>
      <c r="K262" t="str">
        <f>VLOOKUP(A262,MonthlyMetricFullData!A:D,2,FALSE)</f>
        <v>Distinguished</v>
      </c>
      <c r="L262" t="str">
        <f>IF(VLOOKUP(A262,MonthlyMetricFullData!A:E,5,FALSE)&lt;30,"Adjunct","Professional")</f>
        <v>Adjunct</v>
      </c>
      <c r="M262" t="str">
        <f>VLOOKUP(A262,MonthlyMetricFullData!A:D,3,FALSE)</f>
        <v>Annelies de Groot</v>
      </c>
    </row>
    <row r="263" spans="1:13" x14ac:dyDescent="0.2">
      <c r="A263" s="6" t="s">
        <v>104</v>
      </c>
      <c r="B263" s="6" t="s">
        <v>26</v>
      </c>
      <c r="C263" s="9">
        <v>1.44</v>
      </c>
      <c r="D263" s="9">
        <v>2.34</v>
      </c>
      <c r="E263" s="9">
        <v>0.95</v>
      </c>
      <c r="F263" s="9">
        <v>1</v>
      </c>
      <c r="G263" s="9">
        <v>0.38</v>
      </c>
      <c r="H263" s="6">
        <v>2</v>
      </c>
      <c r="I263" s="7" t="s">
        <v>45</v>
      </c>
      <c r="J263" s="9">
        <v>0.66</v>
      </c>
      <c r="K263" t="str">
        <f>VLOOKUP(A263,MonthlyMetricFullData!A:D,2,FALSE)</f>
        <v>Distinguished</v>
      </c>
      <c r="L263" t="str">
        <f>IF(VLOOKUP(A263,MonthlyMetricFullData!A:E,5,FALSE)&lt;30,"Adjunct","Professional")</f>
        <v>Adjunct</v>
      </c>
      <c r="M263" t="str">
        <f>VLOOKUP(A263,MonthlyMetricFullData!A:D,3,FALSE)</f>
        <v>Annelies de Groot</v>
      </c>
    </row>
    <row r="264" spans="1:13" x14ac:dyDescent="0.2">
      <c r="A264" s="6" t="s">
        <v>106</v>
      </c>
      <c r="B264" s="6" t="s">
        <v>29</v>
      </c>
      <c r="C264" s="9">
        <v>0.99289999999999901</v>
      </c>
      <c r="D264" s="9">
        <v>1.1890000000000001</v>
      </c>
      <c r="E264" s="9">
        <v>0.952380952380952</v>
      </c>
      <c r="F264" s="9">
        <v>0.81521739130434701</v>
      </c>
      <c r="G264" s="9">
        <v>0.82142857142857095</v>
      </c>
      <c r="H264" s="6">
        <v>1</v>
      </c>
      <c r="I264" s="7" t="s">
        <v>33</v>
      </c>
      <c r="J264" s="45">
        <v>0</v>
      </c>
      <c r="K264" t="e">
        <f>VLOOKUP(A264,MonthlyMetricFullData!A:D,2,FALSE)</f>
        <v>#N/A</v>
      </c>
      <c r="L264" t="e">
        <f>IF(VLOOKUP(A264,MonthlyMetricFullData!A:E,5,FALSE)&lt;30,"Adjunct","Professional")</f>
        <v>#N/A</v>
      </c>
      <c r="M264" t="e">
        <f>VLOOKUP(A264,MonthlyMetricFullData!A:D,3,FALSE)</f>
        <v>#N/A</v>
      </c>
    </row>
    <row r="265" spans="1:13" x14ac:dyDescent="0.2">
      <c r="A265" s="6" t="s">
        <v>106</v>
      </c>
      <c r="B265" s="6" t="s">
        <v>16</v>
      </c>
      <c r="C265" s="9">
        <v>0.18</v>
      </c>
      <c r="D265" s="9">
        <v>0.68</v>
      </c>
      <c r="E265" s="9">
        <v>0.96</v>
      </c>
      <c r="F265" s="9">
        <v>0.77</v>
      </c>
      <c r="G265" s="9">
        <v>0</v>
      </c>
      <c r="H265" s="6">
        <v>0</v>
      </c>
      <c r="I265" s="10">
        <v>45753</v>
      </c>
      <c r="J265" s="11">
        <v>0.67</v>
      </c>
      <c r="K265" t="e">
        <f>VLOOKUP(A265,MonthlyMetricFullData!A:D,2,FALSE)</f>
        <v>#N/A</v>
      </c>
      <c r="L265" t="e">
        <f>IF(VLOOKUP(A265,MonthlyMetricFullData!A:E,5,FALSE)&lt;30,"Adjunct","Professional")</f>
        <v>#N/A</v>
      </c>
      <c r="M265" t="e">
        <f>VLOOKUP(A265,MonthlyMetricFullData!A:D,3,FALSE)</f>
        <v>#N/A</v>
      </c>
    </row>
    <row r="266" spans="1:13" x14ac:dyDescent="0.2">
      <c r="A266" s="6" t="s">
        <v>106</v>
      </c>
      <c r="B266" s="6" t="s">
        <v>31</v>
      </c>
      <c r="C266" s="9">
        <v>0.83</v>
      </c>
      <c r="D266" s="9">
        <v>1.02</v>
      </c>
      <c r="E266" s="9">
        <v>0.99</v>
      </c>
      <c r="F266" s="9">
        <v>0.86</v>
      </c>
      <c r="G266" s="9">
        <v>0.86</v>
      </c>
      <c r="H266" s="6">
        <v>7</v>
      </c>
      <c r="I266" s="7">
        <v>0.17647058823529413</v>
      </c>
      <c r="J266" s="9">
        <f>1/6</f>
        <v>0.16666666666666666</v>
      </c>
      <c r="K266" t="e">
        <f>VLOOKUP(A266,MonthlyMetricFullData!A:D,2,FALSE)</f>
        <v>#N/A</v>
      </c>
      <c r="L266" t="e">
        <f>IF(VLOOKUP(A266,MonthlyMetricFullData!A:E,5,FALSE)&lt;30,"Adjunct","Professional")</f>
        <v>#N/A</v>
      </c>
      <c r="M266" t="e">
        <f>VLOOKUP(A266,MonthlyMetricFullData!A:D,3,FALSE)</f>
        <v>#N/A</v>
      </c>
    </row>
    <row r="267" spans="1:13" x14ac:dyDescent="0.2">
      <c r="A267" s="6" t="s">
        <v>106</v>
      </c>
      <c r="B267" s="6" t="s">
        <v>32</v>
      </c>
      <c r="C267" s="9">
        <v>0.96430000000000005</v>
      </c>
      <c r="D267" s="9">
        <v>1.1598999999999999</v>
      </c>
      <c r="E267" s="9">
        <v>0.99199999999999999</v>
      </c>
      <c r="F267" s="9">
        <v>0.86</v>
      </c>
      <c r="G267" s="9">
        <v>0.875</v>
      </c>
      <c r="H267" s="6">
        <v>3</v>
      </c>
      <c r="I267" s="7">
        <v>0.61538461538461542</v>
      </c>
      <c r="J267" s="9">
        <f>I267</f>
        <v>0.61538461538461542</v>
      </c>
      <c r="K267" t="e">
        <f>VLOOKUP(A267,MonthlyMetricFullData!A:D,2,FALSE)</f>
        <v>#N/A</v>
      </c>
      <c r="L267" t="e">
        <f>IF(VLOOKUP(A267,MonthlyMetricFullData!A:E,5,FALSE)&lt;30,"Adjunct","Professional")</f>
        <v>#N/A</v>
      </c>
      <c r="M267" t="e">
        <f>VLOOKUP(A267,MonthlyMetricFullData!A:D,3,FALSE)</f>
        <v>#N/A</v>
      </c>
    </row>
    <row r="268" spans="1:13" x14ac:dyDescent="0.2">
      <c r="A268" s="6" t="s">
        <v>107</v>
      </c>
      <c r="B268" s="6" t="s">
        <v>29</v>
      </c>
      <c r="C268" s="9">
        <v>0.625</v>
      </c>
      <c r="D268" s="9">
        <v>1.44579999999999</v>
      </c>
      <c r="E268" s="9">
        <v>1</v>
      </c>
      <c r="F268" s="9">
        <v>1</v>
      </c>
      <c r="G268" s="9">
        <v>1</v>
      </c>
      <c r="H268" s="6">
        <v>0</v>
      </c>
      <c r="I268" s="7" t="s">
        <v>45</v>
      </c>
      <c r="J268" s="45">
        <v>0.66</v>
      </c>
      <c r="K268" t="str">
        <f>VLOOKUP(A268,MonthlyMetricFullData!A:D,2,FALSE)</f>
        <v>Premium</v>
      </c>
      <c r="L268" t="str">
        <f>IF(VLOOKUP(A268,MonthlyMetricFullData!A:E,5,FALSE)&lt;30,"Adjunct","Professional")</f>
        <v>Professional</v>
      </c>
      <c r="M268" t="str">
        <f>VLOOKUP(A268,MonthlyMetricFullData!A:D,3,FALSE)</f>
        <v>Kristin Haase-Alvey</v>
      </c>
    </row>
    <row r="269" spans="1:13" x14ac:dyDescent="0.2">
      <c r="A269" s="6" t="s">
        <v>107</v>
      </c>
      <c r="B269" s="6" t="s">
        <v>14</v>
      </c>
      <c r="C269" s="9">
        <v>0.58129999999999904</v>
      </c>
      <c r="D269" s="9">
        <v>1.0591999999999999</v>
      </c>
      <c r="E269" s="9">
        <v>1</v>
      </c>
      <c r="F269" s="9">
        <v>1</v>
      </c>
      <c r="G269" s="9">
        <v>1</v>
      </c>
      <c r="H269" s="6">
        <v>2</v>
      </c>
      <c r="I269" s="7" t="s">
        <v>63</v>
      </c>
      <c r="J269" s="9">
        <v>1</v>
      </c>
      <c r="K269" t="str">
        <f>VLOOKUP(A269,MonthlyMetricFullData!A:D,2,FALSE)</f>
        <v>Premium</v>
      </c>
      <c r="L269" t="str">
        <f>IF(VLOOKUP(A269,MonthlyMetricFullData!A:E,5,FALSE)&lt;30,"Adjunct","Professional")</f>
        <v>Professional</v>
      </c>
      <c r="M269" t="str">
        <f>VLOOKUP(A269,MonthlyMetricFullData!A:D,3,FALSE)</f>
        <v>Kristin Haase-Alvey</v>
      </c>
    </row>
    <row r="270" spans="1:13" x14ac:dyDescent="0.2">
      <c r="A270" s="6" t="s">
        <v>107</v>
      </c>
      <c r="B270" s="6" t="s">
        <v>16</v>
      </c>
      <c r="C270" s="9">
        <v>0.5</v>
      </c>
      <c r="D270" s="9">
        <v>1.06</v>
      </c>
      <c r="E270" s="9">
        <v>1</v>
      </c>
      <c r="F270" s="9">
        <v>1</v>
      </c>
      <c r="G270" s="9">
        <v>1</v>
      </c>
      <c r="H270" s="6">
        <v>3</v>
      </c>
      <c r="I270" s="10"/>
      <c r="J270" s="6"/>
      <c r="K270" t="str">
        <f>VLOOKUP(A270,MonthlyMetricFullData!A:D,2,FALSE)</f>
        <v>Premium</v>
      </c>
      <c r="L270" t="str">
        <f>IF(VLOOKUP(A270,MonthlyMetricFullData!A:E,5,FALSE)&lt;30,"Adjunct","Professional")</f>
        <v>Professional</v>
      </c>
      <c r="M270" t="str">
        <f>VLOOKUP(A270,MonthlyMetricFullData!A:D,3,FALSE)</f>
        <v>Kristin Haase-Alvey</v>
      </c>
    </row>
    <row r="271" spans="1:13" x14ac:dyDescent="0.2">
      <c r="A271" s="6" t="s">
        <v>107</v>
      </c>
      <c r="B271" s="6" t="s">
        <v>31</v>
      </c>
      <c r="C271" s="9">
        <v>0.25</v>
      </c>
      <c r="D271" s="9">
        <v>1.06</v>
      </c>
      <c r="E271" s="9">
        <v>1</v>
      </c>
      <c r="F271" s="9">
        <v>1</v>
      </c>
      <c r="G271" s="9">
        <v>1</v>
      </c>
      <c r="H271" s="6">
        <v>2</v>
      </c>
      <c r="I271" s="7">
        <v>1</v>
      </c>
      <c r="J271" s="9">
        <v>1</v>
      </c>
      <c r="K271" t="str">
        <f>VLOOKUP(A271,MonthlyMetricFullData!A:D,2,FALSE)</f>
        <v>Premium</v>
      </c>
      <c r="L271" t="str">
        <f>IF(VLOOKUP(A271,MonthlyMetricFullData!A:E,5,FALSE)&lt;30,"Adjunct","Professional")</f>
        <v>Professional</v>
      </c>
      <c r="M271" t="str">
        <f>VLOOKUP(A271,MonthlyMetricFullData!A:D,3,FALSE)</f>
        <v>Kristin Haase-Alvey</v>
      </c>
    </row>
    <row r="272" spans="1:13" x14ac:dyDescent="0.2">
      <c r="A272" s="6" t="s">
        <v>107</v>
      </c>
      <c r="B272" s="6" t="s">
        <v>32</v>
      </c>
      <c r="C272" s="9">
        <v>0.25829999999999997</v>
      </c>
      <c r="D272" s="9">
        <v>1.0548</v>
      </c>
      <c r="E272" s="9">
        <v>1</v>
      </c>
      <c r="F272" s="9">
        <v>0.94117647100000001</v>
      </c>
      <c r="G272" s="9">
        <v>1</v>
      </c>
      <c r="H272" s="6">
        <v>0</v>
      </c>
      <c r="I272" s="7">
        <v>1</v>
      </c>
      <c r="J272" s="9">
        <f>I272</f>
        <v>1</v>
      </c>
      <c r="K272" t="str">
        <f>VLOOKUP(A272,MonthlyMetricFullData!A:D,2,FALSE)</f>
        <v>Premium</v>
      </c>
      <c r="L272" t="str">
        <f>IF(VLOOKUP(A272,MonthlyMetricFullData!A:E,5,FALSE)&lt;30,"Adjunct","Professional")</f>
        <v>Professional</v>
      </c>
      <c r="M272" t="str">
        <f>VLOOKUP(A272,MonthlyMetricFullData!A:D,3,FALSE)</f>
        <v>Kristin Haase-Alvey</v>
      </c>
    </row>
    <row r="273" spans="1:13" x14ac:dyDescent="0.2">
      <c r="A273" s="6" t="s">
        <v>107</v>
      </c>
      <c r="B273" s="6" t="s">
        <v>17</v>
      </c>
      <c r="C273" s="9">
        <v>0.56999999999999995</v>
      </c>
      <c r="D273" s="9">
        <v>1.4</v>
      </c>
      <c r="E273" s="9">
        <v>1</v>
      </c>
      <c r="F273" s="9">
        <v>1</v>
      </c>
      <c r="G273" s="9">
        <v>1</v>
      </c>
      <c r="H273" s="6">
        <v>0</v>
      </c>
      <c r="I273" s="46" t="s">
        <v>52</v>
      </c>
      <c r="J273" s="11">
        <v>0.75</v>
      </c>
      <c r="K273" t="str">
        <f>VLOOKUP(A273,MonthlyMetricFullData!A:D,2,FALSE)</f>
        <v>Premium</v>
      </c>
      <c r="L273" t="str">
        <f>IF(VLOOKUP(A273,MonthlyMetricFullData!A:E,5,FALSE)&lt;30,"Adjunct","Professional")</f>
        <v>Professional</v>
      </c>
      <c r="M273" t="str">
        <f>VLOOKUP(A273,MonthlyMetricFullData!A:D,3,FALSE)</f>
        <v>Kristin Haase-Alvey</v>
      </c>
    </row>
    <row r="274" spans="1:13" x14ac:dyDescent="0.2">
      <c r="A274" s="6" t="s">
        <v>107</v>
      </c>
      <c r="B274" s="6" t="s">
        <v>19</v>
      </c>
      <c r="C274" s="6">
        <v>0.43330000000000002</v>
      </c>
      <c r="D274" s="6">
        <v>1.1938</v>
      </c>
      <c r="E274" s="6">
        <v>1</v>
      </c>
      <c r="F274" s="6">
        <v>1</v>
      </c>
      <c r="G274" s="6">
        <v>1</v>
      </c>
      <c r="H274" s="6">
        <v>1</v>
      </c>
      <c r="I274" s="6" t="s">
        <v>27</v>
      </c>
      <c r="J274" s="53">
        <v>1</v>
      </c>
      <c r="K274" t="str">
        <f>VLOOKUP(A274,MonthlyMetricFullData!A:D,2,FALSE)</f>
        <v>Premium</v>
      </c>
      <c r="L274" t="str">
        <f>IF(VLOOKUP(A274,MonthlyMetricFullData!A:E,5,FALSE)&lt;30,"Adjunct","Professional")</f>
        <v>Professional</v>
      </c>
      <c r="M274" t="str">
        <f>VLOOKUP(A274,MonthlyMetricFullData!A:D,3,FALSE)</f>
        <v>Kristin Haase-Alvey</v>
      </c>
    </row>
    <row r="275" spans="1:13" x14ac:dyDescent="0.2">
      <c r="A275" s="6" t="s">
        <v>107</v>
      </c>
      <c r="B275" s="6" t="s">
        <v>21</v>
      </c>
      <c r="C275" s="9">
        <v>0.77</v>
      </c>
      <c r="D275" s="9">
        <v>1.21</v>
      </c>
      <c r="E275" s="9">
        <v>1</v>
      </c>
      <c r="F275" s="9">
        <v>1</v>
      </c>
      <c r="G275" s="9">
        <v>0.77</v>
      </c>
      <c r="H275" s="6">
        <v>1</v>
      </c>
      <c r="I275" s="7" t="s">
        <v>47</v>
      </c>
      <c r="J275" s="9">
        <v>0.75</v>
      </c>
      <c r="K275" t="str">
        <f>VLOOKUP(A275,MonthlyMetricFullData!A:D,2,FALSE)</f>
        <v>Premium</v>
      </c>
      <c r="L275" t="str">
        <f>IF(VLOOKUP(A275,MonthlyMetricFullData!A:E,5,FALSE)&lt;30,"Adjunct","Professional")</f>
        <v>Professional</v>
      </c>
      <c r="M275" t="str">
        <f>VLOOKUP(A275,MonthlyMetricFullData!A:D,3,FALSE)</f>
        <v>Kristin Haase-Alvey</v>
      </c>
    </row>
    <row r="276" spans="1:13" x14ac:dyDescent="0.2">
      <c r="A276" s="6" t="s">
        <v>107</v>
      </c>
      <c r="B276" s="6" t="s">
        <v>22</v>
      </c>
      <c r="C276" s="9">
        <v>0.62</v>
      </c>
      <c r="D276" s="9">
        <v>1.1499999999999999</v>
      </c>
      <c r="E276" s="9">
        <v>1</v>
      </c>
      <c r="F276" s="9">
        <v>1</v>
      </c>
      <c r="G276" s="9">
        <v>0.77</v>
      </c>
      <c r="H276" s="6">
        <v>2</v>
      </c>
      <c r="I276" s="7">
        <v>1</v>
      </c>
      <c r="J276" s="9">
        <f>I276</f>
        <v>1</v>
      </c>
      <c r="K276" t="str">
        <f>VLOOKUP(A276,MonthlyMetricFullData!A:D,2,FALSE)</f>
        <v>Premium</v>
      </c>
      <c r="L276" t="str">
        <f>IF(VLOOKUP(A276,MonthlyMetricFullData!A:E,5,FALSE)&lt;30,"Adjunct","Professional")</f>
        <v>Professional</v>
      </c>
      <c r="M276" t="str">
        <f>VLOOKUP(A276,MonthlyMetricFullData!A:D,3,FALSE)</f>
        <v>Kristin Haase-Alvey</v>
      </c>
    </row>
    <row r="277" spans="1:13" x14ac:dyDescent="0.2">
      <c r="A277" s="6" t="s">
        <v>107</v>
      </c>
      <c r="B277" s="6" t="s">
        <v>24</v>
      </c>
      <c r="C277" s="9">
        <v>0.73</v>
      </c>
      <c r="D277" s="9">
        <v>1.06</v>
      </c>
      <c r="E277" s="9">
        <v>1</v>
      </c>
      <c r="F277" s="9">
        <v>1</v>
      </c>
      <c r="G277" s="9">
        <v>0.65</v>
      </c>
      <c r="H277" s="6">
        <v>2</v>
      </c>
      <c r="I277" s="7">
        <v>1</v>
      </c>
      <c r="J277" s="9">
        <f>I277</f>
        <v>1</v>
      </c>
      <c r="K277" t="str">
        <f>VLOOKUP(A277,MonthlyMetricFullData!A:D,2,FALSE)</f>
        <v>Premium</v>
      </c>
      <c r="L277" t="str">
        <f>IF(VLOOKUP(A277,MonthlyMetricFullData!A:E,5,FALSE)&lt;30,"Adjunct","Professional")</f>
        <v>Professional</v>
      </c>
      <c r="M277" t="str">
        <f>VLOOKUP(A277,MonthlyMetricFullData!A:D,3,FALSE)</f>
        <v>Kristin Haase-Alvey</v>
      </c>
    </row>
    <row r="278" spans="1:13" x14ac:dyDescent="0.2">
      <c r="A278" s="6" t="s">
        <v>107</v>
      </c>
      <c r="B278" s="6" t="s">
        <v>25</v>
      </c>
      <c r="C278" s="9">
        <v>0.95</v>
      </c>
      <c r="D278" s="9">
        <v>1.1200000000000001</v>
      </c>
      <c r="E278" s="9">
        <v>1</v>
      </c>
      <c r="F278" s="9">
        <v>1</v>
      </c>
      <c r="G278" s="9">
        <v>0.94</v>
      </c>
      <c r="H278" s="6">
        <v>9</v>
      </c>
      <c r="I278" s="8"/>
      <c r="J278" s="9"/>
      <c r="K278" t="str">
        <f>VLOOKUP(A278,MonthlyMetricFullData!A:D,2,FALSE)</f>
        <v>Premium</v>
      </c>
      <c r="L278" t="str">
        <f>IF(VLOOKUP(A278,MonthlyMetricFullData!A:E,5,FALSE)&lt;30,"Adjunct","Professional")</f>
        <v>Professional</v>
      </c>
      <c r="M278" t="str">
        <f>VLOOKUP(A278,MonthlyMetricFullData!A:D,3,FALSE)</f>
        <v>Kristin Haase-Alvey</v>
      </c>
    </row>
    <row r="279" spans="1:13" x14ac:dyDescent="0.2">
      <c r="A279" s="6" t="s">
        <v>107</v>
      </c>
      <c r="B279" s="6" t="s">
        <v>26</v>
      </c>
      <c r="C279" s="9">
        <v>0.74</v>
      </c>
      <c r="D279" s="9">
        <v>1.0900000000000001</v>
      </c>
      <c r="E279" s="9">
        <v>1</v>
      </c>
      <c r="F279" s="9">
        <v>0.98</v>
      </c>
      <c r="G279" s="9">
        <v>0.88</v>
      </c>
      <c r="H279" s="6">
        <v>1</v>
      </c>
      <c r="I279" s="8"/>
      <c r="J279" s="9"/>
      <c r="K279" t="str">
        <f>VLOOKUP(A279,MonthlyMetricFullData!A:D,2,FALSE)</f>
        <v>Premium</v>
      </c>
      <c r="L279" t="str">
        <f>IF(VLOOKUP(A279,MonthlyMetricFullData!A:E,5,FALSE)&lt;30,"Adjunct","Professional")</f>
        <v>Professional</v>
      </c>
      <c r="M279" t="str">
        <f>VLOOKUP(A279,MonthlyMetricFullData!A:D,3,FALSE)</f>
        <v>Kristin Haase-Alvey</v>
      </c>
    </row>
    <row r="280" spans="1:13" x14ac:dyDescent="0.2">
      <c r="A280" s="6" t="s">
        <v>108</v>
      </c>
      <c r="B280" s="6" t="s">
        <v>21</v>
      </c>
      <c r="C280" s="9">
        <v>0.6</v>
      </c>
      <c r="D280" s="9">
        <v>0.64</v>
      </c>
      <c r="E280" s="9">
        <v>0.86</v>
      </c>
      <c r="F280" s="9">
        <v>0.63</v>
      </c>
      <c r="G280" s="9">
        <v>1</v>
      </c>
      <c r="H280" s="6">
        <v>1</v>
      </c>
      <c r="J280" s="9"/>
      <c r="K280" t="e">
        <f>VLOOKUP(A280,MonthlyMetricFullData!A:D,2,FALSE)</f>
        <v>#N/A</v>
      </c>
      <c r="L280" t="e">
        <f>IF(VLOOKUP(A280,MonthlyMetricFullData!A:E,5,FALSE)&lt;30,"Adjunct","Professional")</f>
        <v>#N/A</v>
      </c>
      <c r="M280" t="e">
        <f>VLOOKUP(A280,MonthlyMetricFullData!A:D,3,FALSE)</f>
        <v>#N/A</v>
      </c>
    </row>
    <row r="281" spans="1:13" x14ac:dyDescent="0.2">
      <c r="A281" s="6" t="s">
        <v>108</v>
      </c>
      <c r="B281" s="6" t="s">
        <v>22</v>
      </c>
      <c r="C281" s="9">
        <v>0.59</v>
      </c>
      <c r="D281" s="9">
        <v>1</v>
      </c>
      <c r="E281" s="9">
        <v>0.94</v>
      </c>
      <c r="F281" s="9">
        <v>1</v>
      </c>
      <c r="G281" s="9">
        <v>0</v>
      </c>
      <c r="H281" s="6">
        <v>2</v>
      </c>
      <c r="J281" s="9"/>
      <c r="K281" t="e">
        <f>VLOOKUP(A281,MonthlyMetricFullData!A:D,2,FALSE)</f>
        <v>#N/A</v>
      </c>
      <c r="L281" t="e">
        <f>IF(VLOOKUP(A281,MonthlyMetricFullData!A:E,5,FALSE)&lt;30,"Adjunct","Professional")</f>
        <v>#N/A</v>
      </c>
      <c r="M281" t="e">
        <f>VLOOKUP(A281,MonthlyMetricFullData!A:D,3,FALSE)</f>
        <v>#N/A</v>
      </c>
    </row>
    <row r="282" spans="1:13" x14ac:dyDescent="0.2">
      <c r="A282" s="6" t="s">
        <v>108</v>
      </c>
      <c r="B282" s="6" t="s">
        <v>24</v>
      </c>
      <c r="C282" s="9">
        <v>0.56000000000000005</v>
      </c>
      <c r="D282" s="9">
        <v>1</v>
      </c>
      <c r="E282" s="9">
        <v>0.93</v>
      </c>
      <c r="F282" s="9">
        <v>0.81</v>
      </c>
      <c r="G282" s="9">
        <v>1</v>
      </c>
      <c r="H282" s="6">
        <v>1</v>
      </c>
      <c r="J282" s="9"/>
      <c r="K282" t="e">
        <f>VLOOKUP(A282,MonthlyMetricFullData!A:D,2,FALSE)</f>
        <v>#N/A</v>
      </c>
      <c r="L282" t="e">
        <f>IF(VLOOKUP(A282,MonthlyMetricFullData!A:E,5,FALSE)&lt;30,"Adjunct","Professional")</f>
        <v>#N/A</v>
      </c>
      <c r="M282" t="e">
        <f>VLOOKUP(A282,MonthlyMetricFullData!A:D,3,FALSE)</f>
        <v>#N/A</v>
      </c>
    </row>
    <row r="283" spans="1:13" x14ac:dyDescent="0.2">
      <c r="A283" s="6" t="s">
        <v>108</v>
      </c>
      <c r="B283" s="6" t="s">
        <v>25</v>
      </c>
      <c r="C283" s="9">
        <v>0.4</v>
      </c>
      <c r="D283" s="9">
        <v>1</v>
      </c>
      <c r="E283" s="9">
        <v>0.9</v>
      </c>
      <c r="F283" s="9">
        <v>0.67</v>
      </c>
      <c r="G283" s="9">
        <v>0.67</v>
      </c>
      <c r="H283" s="6">
        <v>0</v>
      </c>
      <c r="I283" s="7" t="s">
        <v>34</v>
      </c>
      <c r="J283" s="9">
        <v>0.5</v>
      </c>
      <c r="K283" t="e">
        <f>VLOOKUP(A283,MonthlyMetricFullData!A:D,2,FALSE)</f>
        <v>#N/A</v>
      </c>
      <c r="L283" t="e">
        <f>IF(VLOOKUP(A283,MonthlyMetricFullData!A:E,5,FALSE)&lt;30,"Adjunct","Professional")</f>
        <v>#N/A</v>
      </c>
      <c r="M283" t="e">
        <f>VLOOKUP(A283,MonthlyMetricFullData!A:D,3,FALSE)</f>
        <v>#N/A</v>
      </c>
    </row>
    <row r="284" spans="1:13" x14ac:dyDescent="0.2">
      <c r="A284" s="6" t="s">
        <v>109</v>
      </c>
      <c r="B284" s="6" t="s">
        <v>29</v>
      </c>
      <c r="C284" s="9">
        <v>0.58209999999999995</v>
      </c>
      <c r="D284" s="9">
        <v>0.80520000000000003</v>
      </c>
      <c r="E284" s="9">
        <v>0.98780487804878003</v>
      </c>
      <c r="F284" s="9">
        <v>0.96363636363636296</v>
      </c>
      <c r="G284" s="9">
        <v>0</v>
      </c>
      <c r="H284" s="6">
        <v>0</v>
      </c>
      <c r="I284" s="6" t="s">
        <v>110</v>
      </c>
      <c r="J284" s="45">
        <v>0.31</v>
      </c>
      <c r="K284" t="str">
        <f>VLOOKUP(A284,MonthlyMetricFullData!A:D,2,FALSE)</f>
        <v>Distinguished</v>
      </c>
      <c r="L284" t="str">
        <f>IF(VLOOKUP(A284,MonthlyMetricFullData!A:E,5,FALSE)&lt;30,"Adjunct","Professional")</f>
        <v>Professional</v>
      </c>
      <c r="M284" t="str">
        <f>VLOOKUP(A284,MonthlyMetricFullData!A:D,3,FALSE)</f>
        <v>Annelies de Groot</v>
      </c>
    </row>
    <row r="285" spans="1:13" x14ac:dyDescent="0.2">
      <c r="A285" s="6" t="s">
        <v>109</v>
      </c>
      <c r="B285" s="6" t="s">
        <v>32</v>
      </c>
      <c r="C285" s="9">
        <v>0</v>
      </c>
      <c r="D285" s="9">
        <v>0.44190000000000002</v>
      </c>
      <c r="E285" s="9">
        <v>0</v>
      </c>
      <c r="F285" s="9">
        <v>0</v>
      </c>
      <c r="G285" s="9">
        <v>0</v>
      </c>
      <c r="H285" s="6">
        <v>0</v>
      </c>
      <c r="I285" s="7" t="s">
        <v>18</v>
      </c>
      <c r="J285" s="9">
        <v>0</v>
      </c>
      <c r="K285" t="str">
        <f>VLOOKUP(A285,MonthlyMetricFullData!A:D,2,FALSE)</f>
        <v>Distinguished</v>
      </c>
      <c r="L285" t="str">
        <f>IF(VLOOKUP(A285,MonthlyMetricFullData!A:E,5,FALSE)&lt;30,"Adjunct","Professional")</f>
        <v>Professional</v>
      </c>
      <c r="M285" t="str">
        <f>VLOOKUP(A285,MonthlyMetricFullData!A:D,3,FALSE)</f>
        <v>Annelies de Groot</v>
      </c>
    </row>
    <row r="286" spans="1:13" x14ac:dyDescent="0.2">
      <c r="A286" s="6" t="s">
        <v>109</v>
      </c>
      <c r="B286" s="6" t="s">
        <v>17</v>
      </c>
      <c r="C286" s="9">
        <v>0.91</v>
      </c>
      <c r="D286" s="9">
        <v>1.03</v>
      </c>
      <c r="E286" s="9">
        <v>0.98</v>
      </c>
      <c r="F286" s="9">
        <v>1</v>
      </c>
      <c r="G286" s="9">
        <v>0.31</v>
      </c>
      <c r="H286" s="6">
        <v>9</v>
      </c>
      <c r="I286" s="46" t="s">
        <v>48</v>
      </c>
      <c r="J286" s="11">
        <v>1</v>
      </c>
      <c r="K286" t="str">
        <f>VLOOKUP(A286,MonthlyMetricFullData!A:D,2,FALSE)</f>
        <v>Distinguished</v>
      </c>
      <c r="L286" t="str">
        <f>IF(VLOOKUP(A286,MonthlyMetricFullData!A:E,5,FALSE)&lt;30,"Adjunct","Professional")</f>
        <v>Professional</v>
      </c>
      <c r="M286" t="str">
        <f>VLOOKUP(A286,MonthlyMetricFullData!A:D,3,FALSE)</f>
        <v>Annelies de Groot</v>
      </c>
    </row>
    <row r="287" spans="1:13" x14ac:dyDescent="0.2">
      <c r="A287" s="6" t="s">
        <v>109</v>
      </c>
      <c r="B287" s="6" t="s">
        <v>19</v>
      </c>
      <c r="C287" s="6">
        <v>0.9536</v>
      </c>
      <c r="D287" s="6">
        <v>0.98980000000000001</v>
      </c>
      <c r="E287" s="6">
        <v>0.98473282442748</v>
      </c>
      <c r="F287" s="6">
        <v>1</v>
      </c>
      <c r="G287" s="6">
        <v>0.92592592592592504</v>
      </c>
      <c r="H287" s="6">
        <v>16</v>
      </c>
      <c r="I287" s="6" t="s">
        <v>111</v>
      </c>
      <c r="J287" s="53">
        <v>0.8</v>
      </c>
      <c r="K287" t="str">
        <f>VLOOKUP(A287,MonthlyMetricFullData!A:D,2,FALSE)</f>
        <v>Distinguished</v>
      </c>
      <c r="L287" t="str">
        <f>IF(VLOOKUP(A287,MonthlyMetricFullData!A:E,5,FALSE)&lt;30,"Adjunct","Professional")</f>
        <v>Professional</v>
      </c>
      <c r="M287" t="str">
        <f>VLOOKUP(A287,MonthlyMetricFullData!A:D,3,FALSE)</f>
        <v>Annelies de Groot</v>
      </c>
    </row>
    <row r="288" spans="1:13" x14ac:dyDescent="0.2">
      <c r="A288" s="6" t="s">
        <v>112</v>
      </c>
      <c r="B288" s="6" t="s">
        <v>29</v>
      </c>
      <c r="C288" s="9">
        <v>0.97859999999999903</v>
      </c>
      <c r="D288" s="9">
        <v>1.0508999999999999</v>
      </c>
      <c r="E288" s="9">
        <v>1</v>
      </c>
      <c r="F288" s="9">
        <v>1</v>
      </c>
      <c r="G288" s="9">
        <v>0.92307692307692302</v>
      </c>
      <c r="H288" s="6">
        <v>19</v>
      </c>
      <c r="I288" s="6" t="s">
        <v>48</v>
      </c>
      <c r="J288" s="45">
        <v>1</v>
      </c>
      <c r="K288" t="str">
        <f>VLOOKUP(A288,MonthlyMetricFullData!A:D,2,FALSE)</f>
        <v>Distinguished</v>
      </c>
      <c r="L288" t="str">
        <f>IF(VLOOKUP(A288,MonthlyMetricFullData!A:E,5,FALSE)&lt;30,"Adjunct","Professional")</f>
        <v>Professional</v>
      </c>
      <c r="M288" t="str">
        <f>VLOOKUP(A288,MonthlyMetricFullData!A:D,3,FALSE)</f>
        <v>Annelies de Groot</v>
      </c>
    </row>
    <row r="289" spans="1:13" x14ac:dyDescent="0.2">
      <c r="A289" s="6" t="s">
        <v>112</v>
      </c>
      <c r="B289" s="6" t="s">
        <v>14</v>
      </c>
      <c r="C289" s="9">
        <v>0.97499999999999998</v>
      </c>
      <c r="D289" s="9">
        <v>1.0290999999999999</v>
      </c>
      <c r="E289" s="9">
        <v>1</v>
      </c>
      <c r="F289" s="9">
        <v>1</v>
      </c>
      <c r="G289" s="9">
        <v>0.41666666666666602</v>
      </c>
      <c r="H289" s="6">
        <v>13</v>
      </c>
      <c r="I289" s="7" t="s">
        <v>87</v>
      </c>
      <c r="J289" s="9">
        <v>0.71</v>
      </c>
      <c r="K289" t="str">
        <f>VLOOKUP(A289,MonthlyMetricFullData!A:D,2,FALSE)</f>
        <v>Distinguished</v>
      </c>
      <c r="L289" t="str">
        <f>IF(VLOOKUP(A289,MonthlyMetricFullData!A:E,5,FALSE)&lt;30,"Adjunct","Professional")</f>
        <v>Professional</v>
      </c>
      <c r="M289" t="str">
        <f>VLOOKUP(A289,MonthlyMetricFullData!A:D,3,FALSE)</f>
        <v>Annelies de Groot</v>
      </c>
    </row>
    <row r="290" spans="1:13" x14ac:dyDescent="0.2">
      <c r="A290" s="6" t="s">
        <v>112</v>
      </c>
      <c r="B290" s="6" t="s">
        <v>14</v>
      </c>
      <c r="C290" s="9">
        <v>0.97499999999999998</v>
      </c>
      <c r="D290" s="9">
        <v>1.0290999999999999</v>
      </c>
      <c r="E290" s="9">
        <v>1</v>
      </c>
      <c r="F290" s="9">
        <v>1</v>
      </c>
      <c r="G290" s="9">
        <v>0.41666666666666602</v>
      </c>
      <c r="H290" s="6">
        <v>13</v>
      </c>
      <c r="I290" s="7" t="s">
        <v>87</v>
      </c>
      <c r="J290" s="9">
        <f>_xlfn.TEXTBEFORE(I290, "/")/_xlfn.TEXTAFTER(I290,"/")</f>
        <v>0.7142857142857143</v>
      </c>
      <c r="K290" t="str">
        <f>VLOOKUP(A290,MonthlyMetricFullData!A:D,2,FALSE)</f>
        <v>Distinguished</v>
      </c>
      <c r="L290" t="str">
        <f>IF(VLOOKUP(A290,MonthlyMetricFullData!A:E,5,FALSE)&lt;30,"Adjunct","Professional")</f>
        <v>Professional</v>
      </c>
      <c r="M290" t="str">
        <f>VLOOKUP(A290,MonthlyMetricFullData!A:D,3,FALSE)</f>
        <v>Annelies de Groot</v>
      </c>
    </row>
    <row r="291" spans="1:13" x14ac:dyDescent="0.2">
      <c r="A291" s="6" t="s">
        <v>112</v>
      </c>
      <c r="B291" s="6" t="s">
        <v>16</v>
      </c>
      <c r="C291" s="9">
        <v>0.64</v>
      </c>
      <c r="D291" s="9">
        <v>1.08</v>
      </c>
      <c r="E291" s="9">
        <v>0.99</v>
      </c>
      <c r="F291" s="9">
        <v>0.97</v>
      </c>
      <c r="G291" s="9">
        <v>0.33</v>
      </c>
      <c r="H291" s="6">
        <v>8</v>
      </c>
      <c r="I291" s="10" t="s">
        <v>33</v>
      </c>
      <c r="J291" s="9">
        <v>0</v>
      </c>
      <c r="K291" t="str">
        <f>VLOOKUP(A291,MonthlyMetricFullData!A:D,2,FALSE)</f>
        <v>Distinguished</v>
      </c>
      <c r="L291" t="str">
        <f>IF(VLOOKUP(A291,MonthlyMetricFullData!A:E,5,FALSE)&lt;30,"Adjunct","Professional")</f>
        <v>Professional</v>
      </c>
      <c r="M291" t="str">
        <f>VLOOKUP(A291,MonthlyMetricFullData!A:D,3,FALSE)</f>
        <v>Annelies de Groot</v>
      </c>
    </row>
    <row r="292" spans="1:13" x14ac:dyDescent="0.2">
      <c r="A292" s="6" t="s">
        <v>112</v>
      </c>
      <c r="B292" s="6" t="s">
        <v>31</v>
      </c>
      <c r="C292" s="9">
        <v>0.75</v>
      </c>
      <c r="D292" s="9">
        <v>0.91</v>
      </c>
      <c r="E292" s="9">
        <v>1</v>
      </c>
      <c r="F292" s="9">
        <v>0.99</v>
      </c>
      <c r="G292" s="9">
        <v>0.8</v>
      </c>
      <c r="H292" s="6">
        <v>22</v>
      </c>
      <c r="I292" s="7">
        <v>0.88888888888888884</v>
      </c>
      <c r="J292" s="9">
        <f>8/9</f>
        <v>0.88888888888888884</v>
      </c>
      <c r="K292" t="str">
        <f>VLOOKUP(A292,MonthlyMetricFullData!A:D,2,FALSE)</f>
        <v>Distinguished</v>
      </c>
      <c r="L292" t="str">
        <f>IF(VLOOKUP(A292,MonthlyMetricFullData!A:E,5,FALSE)&lt;30,"Adjunct","Professional")</f>
        <v>Professional</v>
      </c>
      <c r="M292" t="str">
        <f>VLOOKUP(A292,MonthlyMetricFullData!A:D,3,FALSE)</f>
        <v>Annelies de Groot</v>
      </c>
    </row>
    <row r="293" spans="1:13" x14ac:dyDescent="0.2">
      <c r="A293" s="6" t="s">
        <v>112</v>
      </c>
      <c r="B293" s="6" t="s">
        <v>32</v>
      </c>
      <c r="C293" s="9">
        <v>0.9</v>
      </c>
      <c r="D293" s="9">
        <v>0.99129999999999996</v>
      </c>
      <c r="E293" s="9">
        <v>1</v>
      </c>
      <c r="F293" s="9">
        <v>0.98876404500000004</v>
      </c>
      <c r="G293" s="9">
        <v>0.909090909</v>
      </c>
      <c r="H293" s="6">
        <v>18</v>
      </c>
      <c r="I293" s="7">
        <v>1</v>
      </c>
      <c r="J293" s="9">
        <f>I293</f>
        <v>1</v>
      </c>
      <c r="K293" t="str">
        <f>VLOOKUP(A293,MonthlyMetricFullData!A:D,2,FALSE)</f>
        <v>Distinguished</v>
      </c>
      <c r="L293" t="str">
        <f>IF(VLOOKUP(A293,MonthlyMetricFullData!A:E,5,FALSE)&lt;30,"Adjunct","Professional")</f>
        <v>Professional</v>
      </c>
      <c r="M293" t="str">
        <f>VLOOKUP(A293,MonthlyMetricFullData!A:D,3,FALSE)</f>
        <v>Annelies de Groot</v>
      </c>
    </row>
    <row r="294" spans="1:13" x14ac:dyDescent="0.2">
      <c r="A294" s="6" t="s">
        <v>112</v>
      </c>
      <c r="B294" s="6" t="s">
        <v>17</v>
      </c>
      <c r="C294" s="9">
        <v>1.1100000000000001</v>
      </c>
      <c r="D294" s="9">
        <v>1.0900000000000001</v>
      </c>
      <c r="E294" s="9">
        <v>1</v>
      </c>
      <c r="F294" s="9">
        <v>0.99</v>
      </c>
      <c r="G294" s="9">
        <v>0.88</v>
      </c>
      <c r="H294" s="6">
        <v>10</v>
      </c>
      <c r="I294" s="46" t="s">
        <v>18</v>
      </c>
      <c r="J294" s="11">
        <v>0</v>
      </c>
      <c r="K294" t="str">
        <f>VLOOKUP(A294,MonthlyMetricFullData!A:D,2,FALSE)</f>
        <v>Distinguished</v>
      </c>
      <c r="L294" t="str">
        <f>IF(VLOOKUP(A294,MonthlyMetricFullData!A:E,5,FALSE)&lt;30,"Adjunct","Professional")</f>
        <v>Professional</v>
      </c>
      <c r="M294" t="str">
        <f>VLOOKUP(A294,MonthlyMetricFullData!A:D,3,FALSE)</f>
        <v>Annelies de Groot</v>
      </c>
    </row>
    <row r="295" spans="1:13" x14ac:dyDescent="0.2">
      <c r="A295" s="6" t="s">
        <v>112</v>
      </c>
      <c r="B295" s="6" t="s">
        <v>19</v>
      </c>
      <c r="C295" s="6">
        <v>0.95709999999999995</v>
      </c>
      <c r="D295" s="6">
        <v>1.0785</v>
      </c>
      <c r="E295" s="6">
        <v>1</v>
      </c>
      <c r="F295" s="6">
        <v>0.88800000000000001</v>
      </c>
      <c r="G295" s="6">
        <v>0.85714285714285698</v>
      </c>
      <c r="H295" s="6">
        <v>14</v>
      </c>
      <c r="I295" s="6" t="s">
        <v>27</v>
      </c>
      <c r="J295" s="53">
        <v>1</v>
      </c>
      <c r="K295" t="str">
        <f>VLOOKUP(A295,MonthlyMetricFullData!A:D,2,FALSE)</f>
        <v>Distinguished</v>
      </c>
      <c r="L295" t="str">
        <f>IF(VLOOKUP(A295,MonthlyMetricFullData!A:E,5,FALSE)&lt;30,"Adjunct","Professional")</f>
        <v>Professional</v>
      </c>
      <c r="M295" t="str">
        <f>VLOOKUP(A295,MonthlyMetricFullData!A:D,3,FALSE)</f>
        <v>Annelies de Groot</v>
      </c>
    </row>
    <row r="296" spans="1:13" x14ac:dyDescent="0.2">
      <c r="A296" s="6" t="s">
        <v>112</v>
      </c>
      <c r="B296" s="6" t="s">
        <v>25</v>
      </c>
      <c r="C296" s="9">
        <v>0.88</v>
      </c>
      <c r="D296" s="9">
        <v>1.05</v>
      </c>
      <c r="E296" s="9">
        <v>1</v>
      </c>
      <c r="F296" s="9">
        <v>0.94</v>
      </c>
      <c r="G296" s="9">
        <v>0.11</v>
      </c>
      <c r="H296" s="6">
        <v>5</v>
      </c>
      <c r="I296" s="7" t="s">
        <v>113</v>
      </c>
      <c r="J296" s="9">
        <v>0.62</v>
      </c>
      <c r="K296" t="str">
        <f>VLOOKUP(A296,MonthlyMetricFullData!A:D,2,FALSE)</f>
        <v>Distinguished</v>
      </c>
      <c r="L296" t="str">
        <f>IF(VLOOKUP(A296,MonthlyMetricFullData!A:E,5,FALSE)&lt;30,"Adjunct","Professional")</f>
        <v>Professional</v>
      </c>
      <c r="M296" t="str">
        <f>VLOOKUP(A296,MonthlyMetricFullData!A:D,3,FALSE)</f>
        <v>Annelies de Groot</v>
      </c>
    </row>
    <row r="297" spans="1:13" x14ac:dyDescent="0.2">
      <c r="A297" s="6" t="s">
        <v>112</v>
      </c>
      <c r="B297" s="6" t="s">
        <v>26</v>
      </c>
      <c r="C297" s="9">
        <v>0.88</v>
      </c>
      <c r="D297" s="9">
        <v>1.17</v>
      </c>
      <c r="E297" s="9">
        <v>1</v>
      </c>
      <c r="F297" s="9">
        <v>0.95</v>
      </c>
      <c r="G297" s="9">
        <v>0.43</v>
      </c>
      <c r="H297" s="6">
        <v>10</v>
      </c>
      <c r="I297" s="7" t="s">
        <v>114</v>
      </c>
      <c r="J297" s="9">
        <v>0.86</v>
      </c>
      <c r="K297" t="str">
        <f>VLOOKUP(A297,MonthlyMetricFullData!A:D,2,FALSE)</f>
        <v>Distinguished</v>
      </c>
      <c r="L297" t="str">
        <f>IF(VLOOKUP(A297,MonthlyMetricFullData!A:E,5,FALSE)&lt;30,"Adjunct","Professional")</f>
        <v>Professional</v>
      </c>
      <c r="M297" t="str">
        <f>VLOOKUP(A297,MonthlyMetricFullData!A:D,3,FALSE)</f>
        <v>Annelies de Groot</v>
      </c>
    </row>
    <row r="298" spans="1:13" x14ac:dyDescent="0.2">
      <c r="A298" s="6" t="s">
        <v>115</v>
      </c>
      <c r="B298" s="6" t="s">
        <v>29</v>
      </c>
      <c r="C298" s="9">
        <v>1.0417000000000001</v>
      </c>
      <c r="D298" s="9">
        <v>1.0920999999999901</v>
      </c>
      <c r="E298" s="9">
        <v>0.97499999999999998</v>
      </c>
      <c r="F298" s="9">
        <v>0.98780487804878003</v>
      </c>
      <c r="G298" s="9">
        <v>0.58823529411764697</v>
      </c>
      <c r="H298" s="6">
        <v>0</v>
      </c>
      <c r="I298" s="7" t="s">
        <v>116</v>
      </c>
      <c r="J298" s="45">
        <v>0.44</v>
      </c>
      <c r="K298" t="e">
        <f>VLOOKUP(A298,MonthlyMetricFullData!A:D,2,FALSE)</f>
        <v>#N/A</v>
      </c>
      <c r="L298" t="e">
        <f>IF(VLOOKUP(A298,MonthlyMetricFullData!A:E,5,FALSE)&lt;30,"Adjunct","Professional")</f>
        <v>#N/A</v>
      </c>
      <c r="M298" t="e">
        <f>VLOOKUP(A298,MonthlyMetricFullData!A:D,3,FALSE)</f>
        <v>#N/A</v>
      </c>
    </row>
    <row r="299" spans="1:13" x14ac:dyDescent="0.2">
      <c r="A299" s="6" t="s">
        <v>115</v>
      </c>
      <c r="B299" s="6" t="s">
        <v>14</v>
      </c>
      <c r="C299" s="9">
        <v>0.105599999999999</v>
      </c>
      <c r="D299" s="9">
        <v>0.96709999999999996</v>
      </c>
      <c r="E299" s="9">
        <v>1</v>
      </c>
      <c r="F299" s="9">
        <v>1</v>
      </c>
      <c r="G299" s="9">
        <v>0</v>
      </c>
      <c r="H299" s="6">
        <v>0</v>
      </c>
      <c r="I299" s="7" t="s">
        <v>43</v>
      </c>
      <c r="J299" s="9">
        <v>0.6</v>
      </c>
      <c r="K299" t="e">
        <f>VLOOKUP(A299,MonthlyMetricFullData!A:D,2,FALSE)</f>
        <v>#N/A</v>
      </c>
      <c r="L299" t="e">
        <f>IF(VLOOKUP(A299,MonthlyMetricFullData!A:E,5,FALSE)&lt;30,"Adjunct","Professional")</f>
        <v>#N/A</v>
      </c>
      <c r="M299" t="e">
        <f>VLOOKUP(A299,MonthlyMetricFullData!A:D,3,FALSE)</f>
        <v>#N/A</v>
      </c>
    </row>
    <row r="300" spans="1:13" x14ac:dyDescent="0.2">
      <c r="A300" s="6" t="s">
        <v>115</v>
      </c>
      <c r="B300" s="6" t="s">
        <v>16</v>
      </c>
      <c r="C300" s="9">
        <v>0.82</v>
      </c>
      <c r="D300" s="9">
        <v>1.0900000000000001</v>
      </c>
      <c r="E300" s="9">
        <v>0.99</v>
      </c>
      <c r="F300" s="9">
        <v>0.98</v>
      </c>
      <c r="G300" s="9">
        <v>0.33</v>
      </c>
      <c r="H300" s="6">
        <v>0</v>
      </c>
      <c r="I300" s="10">
        <v>45757</v>
      </c>
      <c r="J300" s="11">
        <v>0.4</v>
      </c>
      <c r="K300" t="e">
        <f>VLOOKUP(A300,MonthlyMetricFullData!A:D,2,FALSE)</f>
        <v>#N/A</v>
      </c>
      <c r="L300" t="e">
        <f>IF(VLOOKUP(A300,MonthlyMetricFullData!A:E,5,FALSE)&lt;30,"Adjunct","Professional")</f>
        <v>#N/A</v>
      </c>
      <c r="M300" t="e">
        <f>VLOOKUP(A300,MonthlyMetricFullData!A:D,3,FALSE)</f>
        <v>#N/A</v>
      </c>
    </row>
    <row r="301" spans="1:13" x14ac:dyDescent="0.2">
      <c r="A301" s="6" t="s">
        <v>115</v>
      </c>
      <c r="B301" s="6" t="s">
        <v>31</v>
      </c>
      <c r="C301" s="9">
        <v>0.31</v>
      </c>
      <c r="D301" s="9">
        <v>0.52</v>
      </c>
      <c r="E301" s="9">
        <v>1</v>
      </c>
      <c r="F301" s="9">
        <v>1</v>
      </c>
      <c r="G301" s="9">
        <v>0.4</v>
      </c>
      <c r="H301" s="6">
        <v>2</v>
      </c>
      <c r="I301" s="7">
        <v>1</v>
      </c>
      <c r="J301" s="9">
        <v>1</v>
      </c>
      <c r="K301" t="e">
        <f>VLOOKUP(A301,MonthlyMetricFullData!A:D,2,FALSE)</f>
        <v>#N/A</v>
      </c>
      <c r="L301" t="e">
        <f>IF(VLOOKUP(A301,MonthlyMetricFullData!A:E,5,FALSE)&lt;30,"Adjunct","Professional")</f>
        <v>#N/A</v>
      </c>
      <c r="M301" t="e">
        <f>VLOOKUP(A301,MonthlyMetricFullData!A:D,3,FALSE)</f>
        <v>#N/A</v>
      </c>
    </row>
    <row r="302" spans="1:13" x14ac:dyDescent="0.2">
      <c r="A302" s="6" t="s">
        <v>115</v>
      </c>
      <c r="B302" s="6" t="s">
        <v>32</v>
      </c>
      <c r="C302" s="9">
        <v>0.75829999999999997</v>
      </c>
      <c r="D302" s="9">
        <v>1.0839000000000001</v>
      </c>
      <c r="E302" s="9">
        <v>0.96250000000000002</v>
      </c>
      <c r="F302" s="9">
        <v>0.982758621</v>
      </c>
      <c r="G302" s="9">
        <v>0.4</v>
      </c>
      <c r="H302" s="6">
        <v>1</v>
      </c>
      <c r="I302" s="7">
        <v>0.66666666666666663</v>
      </c>
      <c r="J302" s="9">
        <f>I302</f>
        <v>0.66666666666666663</v>
      </c>
      <c r="K302" t="e">
        <f>VLOOKUP(A302,MonthlyMetricFullData!A:D,2,FALSE)</f>
        <v>#N/A</v>
      </c>
      <c r="L302" t="e">
        <f>IF(VLOOKUP(A302,MonthlyMetricFullData!A:E,5,FALSE)&lt;30,"Adjunct","Professional")</f>
        <v>#N/A</v>
      </c>
      <c r="M302" t="e">
        <f>VLOOKUP(A302,MonthlyMetricFullData!A:D,3,FALSE)</f>
        <v>#N/A</v>
      </c>
    </row>
    <row r="303" spans="1:13" x14ac:dyDescent="0.2">
      <c r="A303" s="6" t="s">
        <v>115</v>
      </c>
      <c r="B303" s="6" t="s">
        <v>17</v>
      </c>
      <c r="C303" s="9">
        <v>1.01</v>
      </c>
      <c r="D303" s="9">
        <v>1.1299999999999999</v>
      </c>
      <c r="E303" s="9">
        <v>0.97</v>
      </c>
      <c r="F303" s="9">
        <v>1</v>
      </c>
      <c r="G303" s="9">
        <v>0.8</v>
      </c>
      <c r="H303" s="6">
        <v>1</v>
      </c>
      <c r="I303" s="46" t="s">
        <v>117</v>
      </c>
      <c r="J303" s="11">
        <f>_xlfn.TEXTBEFORE(I303,"/")/_xlfn.TEXTAFTER(I303,"/")</f>
        <v>0.42857142857142855</v>
      </c>
      <c r="K303" t="e">
        <f>VLOOKUP(A303,MonthlyMetricFullData!A:D,2,FALSE)</f>
        <v>#N/A</v>
      </c>
      <c r="L303" t="e">
        <f>IF(VLOOKUP(A303,MonthlyMetricFullData!A:E,5,FALSE)&lt;30,"Adjunct","Professional")</f>
        <v>#N/A</v>
      </c>
      <c r="M303" t="e">
        <f>VLOOKUP(A303,MonthlyMetricFullData!A:D,3,FALSE)</f>
        <v>#N/A</v>
      </c>
    </row>
    <row r="304" spans="1:13" x14ac:dyDescent="0.2">
      <c r="A304" s="6" t="s">
        <v>115</v>
      </c>
      <c r="B304" s="6" t="s">
        <v>19</v>
      </c>
      <c r="C304" s="6">
        <v>1.1457999999999999</v>
      </c>
      <c r="D304" s="6">
        <v>1.10859999999999</v>
      </c>
      <c r="E304" s="6">
        <v>0.94488188976377896</v>
      </c>
      <c r="F304" s="6">
        <v>0.74099999999999999</v>
      </c>
      <c r="G304" s="6">
        <v>0.66666666666666596</v>
      </c>
      <c r="H304" s="6">
        <v>2</v>
      </c>
      <c r="I304" s="6" t="s">
        <v>87</v>
      </c>
      <c r="J304" s="53">
        <v>0.71</v>
      </c>
      <c r="K304" t="e">
        <f>VLOOKUP(A304,MonthlyMetricFullData!A:D,2,FALSE)</f>
        <v>#N/A</v>
      </c>
      <c r="L304" t="e">
        <f>IF(VLOOKUP(A304,MonthlyMetricFullData!A:E,5,FALSE)&lt;30,"Adjunct","Professional")</f>
        <v>#N/A</v>
      </c>
      <c r="M304" t="e">
        <f>VLOOKUP(A304,MonthlyMetricFullData!A:D,3,FALSE)</f>
        <v>#N/A</v>
      </c>
    </row>
    <row r="305" spans="1:13" x14ac:dyDescent="0.2">
      <c r="A305" s="6" t="s">
        <v>118</v>
      </c>
      <c r="B305" s="6" t="s">
        <v>19</v>
      </c>
      <c r="C305" s="6">
        <v>0</v>
      </c>
      <c r="D305" s="6">
        <v>0.33329999999999999</v>
      </c>
      <c r="E305" s="6"/>
      <c r="F305" s="6"/>
      <c r="G305" s="6"/>
      <c r="J305" s="53"/>
      <c r="K305" t="str">
        <f>VLOOKUP(A305,MonthlyMetricFullData!A:D,2,FALSE)</f>
        <v>Distinguished</v>
      </c>
      <c r="L305" t="str">
        <f>IF(VLOOKUP(A305,MonthlyMetricFullData!A:E,5,FALSE)&lt;30,"Adjunct","Professional")</f>
        <v>Adjunct</v>
      </c>
      <c r="M305" t="str">
        <f>VLOOKUP(A305,MonthlyMetricFullData!A:D,3,FALSE)</f>
        <v>Katherine Marino</v>
      </c>
    </row>
    <row r="306" spans="1:13" x14ac:dyDescent="0.2">
      <c r="A306" s="6" t="s">
        <v>119</v>
      </c>
      <c r="B306" s="6" t="s">
        <v>29</v>
      </c>
      <c r="C306" s="9">
        <v>1.11459999999999</v>
      </c>
      <c r="D306" s="9">
        <v>1.1992</v>
      </c>
      <c r="E306" s="9">
        <v>0.98795180722891496</v>
      </c>
      <c r="F306" s="9">
        <v>0.98412698412698396</v>
      </c>
      <c r="G306" s="9">
        <v>0.8</v>
      </c>
      <c r="H306" s="6">
        <v>10</v>
      </c>
      <c r="I306" s="7" t="s">
        <v>18</v>
      </c>
      <c r="J306" s="45">
        <v>0</v>
      </c>
      <c r="K306" t="str">
        <f>VLOOKUP(A306,MonthlyMetricFullData!A:D,2,FALSE)</f>
        <v>Distinguished</v>
      </c>
      <c r="L306" t="str">
        <f>IF(VLOOKUP(A306,MonthlyMetricFullData!A:E,5,FALSE)&lt;30,"Adjunct","Professional")</f>
        <v>Adjunct</v>
      </c>
      <c r="M306" t="str">
        <f>VLOOKUP(A306,MonthlyMetricFullData!A:D,3,FALSE)</f>
        <v>Annelies de Groot</v>
      </c>
    </row>
    <row r="307" spans="1:13" x14ac:dyDescent="0.2">
      <c r="A307" s="6" t="s">
        <v>119</v>
      </c>
      <c r="B307" s="6" t="s">
        <v>14</v>
      </c>
      <c r="C307" s="9">
        <v>1.1562999999999899</v>
      </c>
      <c r="D307" s="9">
        <v>1.1445000000000001</v>
      </c>
      <c r="E307" s="9">
        <v>1</v>
      </c>
      <c r="F307" s="9">
        <v>1</v>
      </c>
      <c r="G307" s="9">
        <v>0.69230769230769196</v>
      </c>
      <c r="H307" s="6">
        <v>7</v>
      </c>
      <c r="I307" s="7" t="s">
        <v>43</v>
      </c>
      <c r="J307" s="9">
        <v>0.6</v>
      </c>
      <c r="K307" t="str">
        <f>VLOOKUP(A307,MonthlyMetricFullData!A:D,2,FALSE)</f>
        <v>Distinguished</v>
      </c>
      <c r="L307" t="str">
        <f>IF(VLOOKUP(A307,MonthlyMetricFullData!A:E,5,FALSE)&lt;30,"Adjunct","Professional")</f>
        <v>Adjunct</v>
      </c>
      <c r="M307" t="str">
        <f>VLOOKUP(A307,MonthlyMetricFullData!A:D,3,FALSE)</f>
        <v>Annelies de Groot</v>
      </c>
    </row>
    <row r="308" spans="1:13" x14ac:dyDescent="0.2">
      <c r="A308" s="6" t="s">
        <v>119</v>
      </c>
      <c r="B308" s="6" t="s">
        <v>16</v>
      </c>
      <c r="C308" s="9">
        <v>1.26</v>
      </c>
      <c r="D308" s="9">
        <v>1.21</v>
      </c>
      <c r="E308" s="9">
        <v>1</v>
      </c>
      <c r="F308" s="9">
        <v>1</v>
      </c>
      <c r="G308" s="9">
        <v>0.79</v>
      </c>
      <c r="H308" s="6">
        <v>4</v>
      </c>
      <c r="I308" s="10">
        <v>45690</v>
      </c>
      <c r="J308" s="9">
        <v>1</v>
      </c>
      <c r="K308" t="str">
        <f>VLOOKUP(A308,MonthlyMetricFullData!A:D,2,FALSE)</f>
        <v>Distinguished</v>
      </c>
      <c r="L308" t="str">
        <f>IF(VLOOKUP(A308,MonthlyMetricFullData!A:E,5,FALSE)&lt;30,"Adjunct","Professional")</f>
        <v>Adjunct</v>
      </c>
      <c r="M308" t="str">
        <f>VLOOKUP(A308,MonthlyMetricFullData!A:D,3,FALSE)</f>
        <v>Annelies de Groot</v>
      </c>
    </row>
    <row r="309" spans="1:13" x14ac:dyDescent="0.2">
      <c r="A309" s="6" t="s">
        <v>119</v>
      </c>
      <c r="B309" s="6" t="s">
        <v>31</v>
      </c>
      <c r="C309" s="9">
        <v>1</v>
      </c>
      <c r="D309" s="9">
        <v>1.1399999999999999</v>
      </c>
      <c r="E309" s="9">
        <v>1</v>
      </c>
      <c r="F309" s="9">
        <v>1</v>
      </c>
      <c r="G309" s="9">
        <v>0.82</v>
      </c>
      <c r="H309" s="6">
        <v>6</v>
      </c>
      <c r="I309" s="7"/>
      <c r="J309" s="9"/>
      <c r="K309" t="str">
        <f>VLOOKUP(A309,MonthlyMetricFullData!A:D,2,FALSE)</f>
        <v>Distinguished</v>
      </c>
      <c r="L309" t="str">
        <f>IF(VLOOKUP(A309,MonthlyMetricFullData!A:E,5,FALSE)&lt;30,"Adjunct","Professional")</f>
        <v>Adjunct</v>
      </c>
      <c r="M309" t="str">
        <f>VLOOKUP(A309,MonthlyMetricFullData!A:D,3,FALSE)</f>
        <v>Annelies de Groot</v>
      </c>
    </row>
    <row r="310" spans="1:13" x14ac:dyDescent="0.2">
      <c r="A310" s="6" t="s">
        <v>119</v>
      </c>
      <c r="B310" s="6" t="s">
        <v>32</v>
      </c>
      <c r="C310" s="9">
        <v>0.95830000000000004</v>
      </c>
      <c r="D310" s="9">
        <v>1.1406000000000001</v>
      </c>
      <c r="E310" s="9">
        <v>1</v>
      </c>
      <c r="F310" s="9">
        <v>1</v>
      </c>
      <c r="G310" s="9">
        <v>0.928571429</v>
      </c>
      <c r="H310" s="6">
        <v>15</v>
      </c>
      <c r="I310" s="7">
        <v>1</v>
      </c>
      <c r="J310" s="9">
        <f>I310</f>
        <v>1</v>
      </c>
      <c r="K310" t="str">
        <f>VLOOKUP(A310,MonthlyMetricFullData!A:D,2,FALSE)</f>
        <v>Distinguished</v>
      </c>
      <c r="L310" t="str">
        <f>IF(VLOOKUP(A310,MonthlyMetricFullData!A:E,5,FALSE)&lt;30,"Adjunct","Professional")</f>
        <v>Adjunct</v>
      </c>
      <c r="M310" t="str">
        <f>VLOOKUP(A310,MonthlyMetricFullData!A:D,3,FALSE)</f>
        <v>Annelies de Groot</v>
      </c>
    </row>
    <row r="311" spans="1:13" x14ac:dyDescent="0.2">
      <c r="A311" s="6" t="s">
        <v>119</v>
      </c>
      <c r="B311" s="6" t="s">
        <v>17</v>
      </c>
      <c r="C311" s="9">
        <v>0.98</v>
      </c>
      <c r="D311" s="9">
        <v>1.1599999999999999</v>
      </c>
      <c r="E311" s="9">
        <v>1</v>
      </c>
      <c r="F311" s="9">
        <v>1</v>
      </c>
      <c r="G311" s="9">
        <v>0.8</v>
      </c>
      <c r="H311" s="6">
        <v>8</v>
      </c>
      <c r="I311" s="46" t="s">
        <v>27</v>
      </c>
      <c r="J311" s="11">
        <v>1</v>
      </c>
      <c r="K311" t="str">
        <f>VLOOKUP(A311,MonthlyMetricFullData!A:D,2,FALSE)</f>
        <v>Distinguished</v>
      </c>
      <c r="L311" t="str">
        <f>IF(VLOOKUP(A311,MonthlyMetricFullData!A:E,5,FALSE)&lt;30,"Adjunct","Professional")</f>
        <v>Adjunct</v>
      </c>
      <c r="M311" t="str">
        <f>VLOOKUP(A311,MonthlyMetricFullData!A:D,3,FALSE)</f>
        <v>Annelies de Groot</v>
      </c>
    </row>
    <row r="312" spans="1:13" x14ac:dyDescent="0.2">
      <c r="A312" s="6" t="s">
        <v>119</v>
      </c>
      <c r="B312" s="6" t="s">
        <v>19</v>
      </c>
      <c r="C312" s="6">
        <v>1.0207999999999999</v>
      </c>
      <c r="D312" s="6">
        <v>1.1328</v>
      </c>
      <c r="E312" s="6">
        <v>1</v>
      </c>
      <c r="F312" s="6">
        <v>0.95599999999999996</v>
      </c>
      <c r="G312" s="6">
        <v>0.92857142857142805</v>
      </c>
      <c r="H312" s="6">
        <v>7</v>
      </c>
      <c r="I312" s="6" t="s">
        <v>34</v>
      </c>
      <c r="J312" s="53">
        <v>0.5</v>
      </c>
      <c r="K312" t="str">
        <f>VLOOKUP(A312,MonthlyMetricFullData!A:D,2,FALSE)</f>
        <v>Distinguished</v>
      </c>
      <c r="L312" t="str">
        <f>IF(VLOOKUP(A312,MonthlyMetricFullData!A:E,5,FALSE)&lt;30,"Adjunct","Professional")</f>
        <v>Adjunct</v>
      </c>
      <c r="M312" t="str">
        <f>VLOOKUP(A312,MonthlyMetricFullData!A:D,3,FALSE)</f>
        <v>Annelies de Groot</v>
      </c>
    </row>
    <row r="313" spans="1:13" x14ac:dyDescent="0.2">
      <c r="A313" s="6" t="s">
        <v>119</v>
      </c>
      <c r="B313" s="6" t="s">
        <v>21</v>
      </c>
      <c r="C313" s="9">
        <v>0.94</v>
      </c>
      <c r="D313" s="9">
        <v>1.24</v>
      </c>
      <c r="E313" s="9">
        <v>1</v>
      </c>
      <c r="F313" s="9">
        <v>1</v>
      </c>
      <c r="G313" s="9">
        <v>0.92</v>
      </c>
      <c r="H313" s="6">
        <v>8</v>
      </c>
      <c r="J313" s="9"/>
      <c r="K313" t="str">
        <f>VLOOKUP(A313,MonthlyMetricFullData!A:D,2,FALSE)</f>
        <v>Distinguished</v>
      </c>
      <c r="L313" t="str">
        <f>IF(VLOOKUP(A313,MonthlyMetricFullData!A:E,5,FALSE)&lt;30,"Adjunct","Professional")</f>
        <v>Adjunct</v>
      </c>
      <c r="M313" t="str">
        <f>VLOOKUP(A313,MonthlyMetricFullData!A:D,3,FALSE)</f>
        <v>Annelies de Groot</v>
      </c>
    </row>
    <row r="314" spans="1:13" x14ac:dyDescent="0.2">
      <c r="A314" s="6" t="s">
        <v>119</v>
      </c>
      <c r="B314" s="6" t="s">
        <v>22</v>
      </c>
      <c r="C314" s="9">
        <v>0.83</v>
      </c>
      <c r="D314" s="9">
        <v>1.21</v>
      </c>
      <c r="E314" s="9">
        <v>1</v>
      </c>
      <c r="F314" s="9">
        <v>1</v>
      </c>
      <c r="G314" s="9">
        <v>0.92</v>
      </c>
      <c r="H314" s="6">
        <v>3</v>
      </c>
      <c r="I314" s="7">
        <v>1</v>
      </c>
      <c r="J314" s="9">
        <f>I314</f>
        <v>1</v>
      </c>
      <c r="K314" t="str">
        <f>VLOOKUP(A314,MonthlyMetricFullData!A:D,2,FALSE)</f>
        <v>Distinguished</v>
      </c>
      <c r="L314" t="str">
        <f>IF(VLOOKUP(A314,MonthlyMetricFullData!A:E,5,FALSE)&lt;30,"Adjunct","Professional")</f>
        <v>Adjunct</v>
      </c>
      <c r="M314" t="str">
        <f>VLOOKUP(A314,MonthlyMetricFullData!A:D,3,FALSE)</f>
        <v>Annelies de Groot</v>
      </c>
    </row>
    <row r="315" spans="1:13" x14ac:dyDescent="0.2">
      <c r="A315" s="6" t="s">
        <v>119</v>
      </c>
      <c r="B315" s="6" t="s">
        <v>24</v>
      </c>
      <c r="C315" s="9">
        <v>0.88</v>
      </c>
      <c r="D315" s="9">
        <v>1.21</v>
      </c>
      <c r="E315" s="9">
        <v>1</v>
      </c>
      <c r="F315" s="9">
        <v>1</v>
      </c>
      <c r="G315" s="9">
        <v>0.77</v>
      </c>
      <c r="H315" s="6">
        <v>5</v>
      </c>
      <c r="I315" s="7" t="s">
        <v>35</v>
      </c>
      <c r="J315" s="9">
        <v>0.5</v>
      </c>
      <c r="K315" t="str">
        <f>VLOOKUP(A315,MonthlyMetricFullData!A:D,2,FALSE)</f>
        <v>Distinguished</v>
      </c>
      <c r="L315" t="str">
        <f>IF(VLOOKUP(A315,MonthlyMetricFullData!A:E,5,FALSE)&lt;30,"Adjunct","Professional")</f>
        <v>Adjunct</v>
      </c>
      <c r="M315" t="str">
        <f>VLOOKUP(A315,MonthlyMetricFullData!A:D,3,FALSE)</f>
        <v>Annelies de Groot</v>
      </c>
    </row>
    <row r="316" spans="1:13" x14ac:dyDescent="0.2">
      <c r="A316" s="6" t="s">
        <v>119</v>
      </c>
      <c r="B316" s="6" t="s">
        <v>25</v>
      </c>
      <c r="C316" s="9">
        <v>0.9</v>
      </c>
      <c r="D316" s="9">
        <v>1.2</v>
      </c>
      <c r="E316" s="9">
        <v>0.98</v>
      </c>
      <c r="F316" s="9">
        <v>1</v>
      </c>
      <c r="G316" s="9">
        <v>0.73</v>
      </c>
      <c r="H316" s="6">
        <v>3</v>
      </c>
      <c r="I316" s="8"/>
      <c r="J316" s="9"/>
      <c r="K316" t="str">
        <f>VLOOKUP(A316,MonthlyMetricFullData!A:D,2,FALSE)</f>
        <v>Distinguished</v>
      </c>
      <c r="L316" t="str">
        <f>IF(VLOOKUP(A316,MonthlyMetricFullData!A:E,5,FALSE)&lt;30,"Adjunct","Professional")</f>
        <v>Adjunct</v>
      </c>
      <c r="M316" t="str">
        <f>VLOOKUP(A316,MonthlyMetricFullData!A:D,3,FALSE)</f>
        <v>Annelies de Groot</v>
      </c>
    </row>
    <row r="317" spans="1:13" x14ac:dyDescent="0.2">
      <c r="A317" s="6" t="s">
        <v>119</v>
      </c>
      <c r="B317" s="6" t="s">
        <v>26</v>
      </c>
      <c r="C317" s="9">
        <v>0.95</v>
      </c>
      <c r="D317" s="9">
        <v>1.1499999999999999</v>
      </c>
      <c r="E317" s="9">
        <v>1</v>
      </c>
      <c r="F317" s="9">
        <v>1</v>
      </c>
      <c r="G317" s="9">
        <v>0.9</v>
      </c>
      <c r="H317" s="6">
        <v>6</v>
      </c>
      <c r="I317" s="7" t="s">
        <v>48</v>
      </c>
      <c r="J317" s="9">
        <v>1</v>
      </c>
      <c r="K317" t="str">
        <f>VLOOKUP(A317,MonthlyMetricFullData!A:D,2,FALSE)</f>
        <v>Distinguished</v>
      </c>
      <c r="L317" t="str">
        <f>IF(VLOOKUP(A317,MonthlyMetricFullData!A:E,5,FALSE)&lt;30,"Adjunct","Professional")</f>
        <v>Adjunct</v>
      </c>
      <c r="M317" t="str">
        <f>VLOOKUP(A317,MonthlyMetricFullData!A:D,3,FALSE)</f>
        <v>Annelies de Groot</v>
      </c>
    </row>
    <row r="318" spans="1:13" x14ac:dyDescent="0.2">
      <c r="A318" s="6" t="s">
        <v>120</v>
      </c>
      <c r="B318" s="6" t="s">
        <v>29</v>
      </c>
      <c r="C318" s="9">
        <v>0.968799999999999</v>
      </c>
      <c r="D318" s="9">
        <v>0.98049999999999904</v>
      </c>
      <c r="E318" s="9">
        <v>0.95454545454545403</v>
      </c>
      <c r="F318" s="9">
        <v>1</v>
      </c>
      <c r="G318" s="9">
        <v>1</v>
      </c>
      <c r="H318" s="6">
        <v>0</v>
      </c>
      <c r="I318" s="7" t="s">
        <v>18</v>
      </c>
      <c r="J318" s="45">
        <v>0</v>
      </c>
      <c r="K318" t="str">
        <f>VLOOKUP(A318,MonthlyMetricFullData!A:D,2,FALSE)</f>
        <v>Premium</v>
      </c>
      <c r="L318" t="str">
        <f>IF(VLOOKUP(A318,MonthlyMetricFullData!A:E,5,FALSE)&lt;30,"Adjunct","Professional")</f>
        <v>Adjunct</v>
      </c>
      <c r="M318" t="str">
        <f>VLOOKUP(A318,MonthlyMetricFullData!A:D,3,FALSE)</f>
        <v>Annelies de Groot</v>
      </c>
    </row>
    <row r="319" spans="1:13" x14ac:dyDescent="0.2">
      <c r="A319" s="6" t="s">
        <v>120</v>
      </c>
      <c r="B319" s="6" t="s">
        <v>14</v>
      </c>
      <c r="C319" s="9">
        <v>0.8125</v>
      </c>
      <c r="D319" s="9">
        <v>1.2147999999999901</v>
      </c>
      <c r="E319" s="9">
        <v>0.97222222222222199</v>
      </c>
      <c r="F319" s="9">
        <v>1</v>
      </c>
      <c r="G319" s="9">
        <v>1</v>
      </c>
      <c r="H319" s="6">
        <v>0</v>
      </c>
      <c r="I319" s="7" t="s">
        <v>48</v>
      </c>
      <c r="J319" s="9">
        <v>1</v>
      </c>
      <c r="K319" t="str">
        <f>VLOOKUP(A319,MonthlyMetricFullData!A:D,2,FALSE)</f>
        <v>Premium</v>
      </c>
      <c r="L319" t="str">
        <f>IF(VLOOKUP(A319,MonthlyMetricFullData!A:E,5,FALSE)&lt;30,"Adjunct","Professional")</f>
        <v>Adjunct</v>
      </c>
      <c r="M319" t="str">
        <f>VLOOKUP(A319,MonthlyMetricFullData!A:D,3,FALSE)</f>
        <v>Annelies de Groot</v>
      </c>
    </row>
    <row r="320" spans="1:13" x14ac:dyDescent="0.2">
      <c r="A320" s="6" t="s">
        <v>120</v>
      </c>
      <c r="B320" s="6" t="s">
        <v>16</v>
      </c>
      <c r="C320" s="9">
        <v>0.53</v>
      </c>
      <c r="D320" s="9">
        <v>1.03</v>
      </c>
      <c r="E320" s="9">
        <v>1</v>
      </c>
      <c r="F320" s="9">
        <v>0.95</v>
      </c>
      <c r="G320" s="9">
        <v>1</v>
      </c>
      <c r="H320" s="6">
        <v>2</v>
      </c>
      <c r="I320" s="10"/>
      <c r="J320" s="6"/>
      <c r="K320" t="str">
        <f>VLOOKUP(A320,MonthlyMetricFullData!A:D,2,FALSE)</f>
        <v>Premium</v>
      </c>
      <c r="L320" t="str">
        <f>IF(VLOOKUP(A320,MonthlyMetricFullData!A:E,5,FALSE)&lt;30,"Adjunct","Professional")</f>
        <v>Adjunct</v>
      </c>
      <c r="M320" t="str">
        <f>VLOOKUP(A320,MonthlyMetricFullData!A:D,3,FALSE)</f>
        <v>Annelies de Groot</v>
      </c>
    </row>
    <row r="321" spans="1:13" x14ac:dyDescent="0.2">
      <c r="A321" s="6" t="s">
        <v>120</v>
      </c>
      <c r="B321" s="6" t="s">
        <v>31</v>
      </c>
      <c r="C321" s="9">
        <v>0.52</v>
      </c>
      <c r="D321" s="9">
        <v>1.1399999999999999</v>
      </c>
      <c r="E321" s="9">
        <v>1</v>
      </c>
      <c r="F321" s="9">
        <v>1</v>
      </c>
      <c r="G321" s="9">
        <v>1</v>
      </c>
      <c r="H321" s="6">
        <v>0</v>
      </c>
      <c r="I321" s="7">
        <v>1</v>
      </c>
      <c r="J321" s="9">
        <v>1</v>
      </c>
      <c r="K321" t="str">
        <f>VLOOKUP(A321,MonthlyMetricFullData!A:D,2,FALSE)</f>
        <v>Premium</v>
      </c>
      <c r="L321" t="str">
        <f>IF(VLOOKUP(A321,MonthlyMetricFullData!A:E,5,FALSE)&lt;30,"Adjunct","Professional")</f>
        <v>Adjunct</v>
      </c>
      <c r="M321" t="str">
        <f>VLOOKUP(A321,MonthlyMetricFullData!A:D,3,FALSE)</f>
        <v>Annelies de Groot</v>
      </c>
    </row>
    <row r="322" spans="1:13" x14ac:dyDescent="0.2">
      <c r="A322" s="6" t="s">
        <v>120</v>
      </c>
      <c r="B322" s="6" t="s">
        <v>32</v>
      </c>
      <c r="C322" s="9">
        <v>0.63539999999999996</v>
      </c>
      <c r="D322" s="9">
        <v>1.1328</v>
      </c>
      <c r="E322" s="9">
        <v>0.96428571399999996</v>
      </c>
      <c r="F322" s="9">
        <v>1</v>
      </c>
      <c r="G322" s="9">
        <v>1</v>
      </c>
      <c r="H322" s="6">
        <v>2</v>
      </c>
      <c r="I322" s="7">
        <v>0.5</v>
      </c>
      <c r="J322" s="9">
        <f>I322</f>
        <v>0.5</v>
      </c>
      <c r="K322" t="str">
        <f>VLOOKUP(A322,MonthlyMetricFullData!A:D,2,FALSE)</f>
        <v>Premium</v>
      </c>
      <c r="L322" t="str">
        <f>IF(VLOOKUP(A322,MonthlyMetricFullData!A:E,5,FALSE)&lt;30,"Adjunct","Professional")</f>
        <v>Adjunct</v>
      </c>
      <c r="M322" t="str">
        <f>VLOOKUP(A322,MonthlyMetricFullData!A:D,3,FALSE)</f>
        <v>Annelies de Groot</v>
      </c>
    </row>
    <row r="323" spans="1:13" x14ac:dyDescent="0.2">
      <c r="A323" s="6" t="s">
        <v>120</v>
      </c>
      <c r="B323" s="6" t="s">
        <v>17</v>
      </c>
      <c r="C323" s="9">
        <v>0.81</v>
      </c>
      <c r="D323" s="9">
        <v>1.2</v>
      </c>
      <c r="E323" s="9">
        <v>1</v>
      </c>
      <c r="F323" s="9">
        <v>0.97</v>
      </c>
      <c r="G323" s="9">
        <v>1</v>
      </c>
      <c r="H323" s="6">
        <v>0</v>
      </c>
      <c r="I323" s="46" t="s">
        <v>46</v>
      </c>
      <c r="J323" s="11">
        <v>1</v>
      </c>
      <c r="K323" t="str">
        <f>VLOOKUP(A323,MonthlyMetricFullData!A:D,2,FALSE)</f>
        <v>Premium</v>
      </c>
      <c r="L323" t="str">
        <f>IF(VLOOKUP(A323,MonthlyMetricFullData!A:E,5,FALSE)&lt;30,"Adjunct","Professional")</f>
        <v>Adjunct</v>
      </c>
      <c r="M323" t="str">
        <f>VLOOKUP(A323,MonthlyMetricFullData!A:D,3,FALSE)</f>
        <v>Annelies de Groot</v>
      </c>
    </row>
    <row r="324" spans="1:13" x14ac:dyDescent="0.2">
      <c r="A324" s="6" t="s">
        <v>120</v>
      </c>
      <c r="B324" s="6" t="s">
        <v>19</v>
      </c>
      <c r="C324" s="6">
        <v>0.98960000000000004</v>
      </c>
      <c r="D324" s="6">
        <v>0.98439999999999905</v>
      </c>
      <c r="E324" s="6">
        <v>1</v>
      </c>
      <c r="F324" s="6">
        <v>1</v>
      </c>
      <c r="G324" s="6">
        <v>1</v>
      </c>
      <c r="H324" s="6">
        <v>2</v>
      </c>
      <c r="J324" s="53"/>
      <c r="K324" t="str">
        <f>VLOOKUP(A324,MonthlyMetricFullData!A:D,2,FALSE)</f>
        <v>Premium</v>
      </c>
      <c r="L324" t="str">
        <f>IF(VLOOKUP(A324,MonthlyMetricFullData!A:E,5,FALSE)&lt;30,"Adjunct","Professional")</f>
        <v>Adjunct</v>
      </c>
      <c r="M324" t="str">
        <f>VLOOKUP(A324,MonthlyMetricFullData!A:D,3,FALSE)</f>
        <v>Annelies de Groot</v>
      </c>
    </row>
    <row r="325" spans="1:13" x14ac:dyDescent="0.2">
      <c r="A325" s="6" t="s">
        <v>120</v>
      </c>
      <c r="B325" s="6" t="s">
        <v>21</v>
      </c>
      <c r="C325" s="9">
        <v>0.53</v>
      </c>
      <c r="D325" s="9">
        <v>1.19</v>
      </c>
      <c r="E325" s="9">
        <v>1</v>
      </c>
      <c r="F325" s="9">
        <v>1</v>
      </c>
      <c r="G325" s="9">
        <v>1</v>
      </c>
      <c r="H325" s="6">
        <v>2</v>
      </c>
      <c r="I325" s="7">
        <v>1</v>
      </c>
      <c r="J325" s="9">
        <f>I325</f>
        <v>1</v>
      </c>
      <c r="K325" t="str">
        <f>VLOOKUP(A325,MonthlyMetricFullData!A:D,2,FALSE)</f>
        <v>Premium</v>
      </c>
      <c r="L325" t="str">
        <f>IF(VLOOKUP(A325,MonthlyMetricFullData!A:E,5,FALSE)&lt;30,"Adjunct","Professional")</f>
        <v>Adjunct</v>
      </c>
      <c r="M325" t="str">
        <f>VLOOKUP(A325,MonthlyMetricFullData!A:D,3,FALSE)</f>
        <v>Annelies de Groot</v>
      </c>
    </row>
    <row r="326" spans="1:13" x14ac:dyDescent="0.2">
      <c r="A326" s="6" t="s">
        <v>120</v>
      </c>
      <c r="B326" s="6" t="s">
        <v>22</v>
      </c>
      <c r="C326" s="9">
        <v>0.7</v>
      </c>
      <c r="D326" s="9">
        <v>1.21</v>
      </c>
      <c r="E326" s="9">
        <v>1</v>
      </c>
      <c r="F326" s="9">
        <v>1</v>
      </c>
      <c r="G326" s="9">
        <v>0.75</v>
      </c>
      <c r="H326" s="6">
        <v>2</v>
      </c>
      <c r="I326" s="7">
        <v>1</v>
      </c>
      <c r="J326" s="9">
        <f>I326</f>
        <v>1</v>
      </c>
      <c r="K326" t="str">
        <f>VLOOKUP(A326,MonthlyMetricFullData!A:D,2,FALSE)</f>
        <v>Premium</v>
      </c>
      <c r="L326" t="str">
        <f>IF(VLOOKUP(A326,MonthlyMetricFullData!A:E,5,FALSE)&lt;30,"Adjunct","Professional")</f>
        <v>Adjunct</v>
      </c>
      <c r="M326" t="str">
        <f>VLOOKUP(A326,MonthlyMetricFullData!A:D,3,FALSE)</f>
        <v>Annelies de Groot</v>
      </c>
    </row>
    <row r="327" spans="1:13" x14ac:dyDescent="0.2">
      <c r="A327" s="6" t="s">
        <v>120</v>
      </c>
      <c r="B327" s="6" t="s">
        <v>24</v>
      </c>
      <c r="C327" s="9">
        <v>1.01</v>
      </c>
      <c r="D327" s="9">
        <v>1.03</v>
      </c>
      <c r="E327" s="9">
        <v>0.98</v>
      </c>
      <c r="F327" s="9">
        <v>1</v>
      </c>
      <c r="G327" s="9">
        <v>1</v>
      </c>
      <c r="H327" s="6">
        <v>1</v>
      </c>
      <c r="J327" s="9"/>
      <c r="K327" t="str">
        <f>VLOOKUP(A327,MonthlyMetricFullData!A:D,2,FALSE)</f>
        <v>Premium</v>
      </c>
      <c r="L327" t="str">
        <f>IF(VLOOKUP(A327,MonthlyMetricFullData!A:E,5,FALSE)&lt;30,"Adjunct","Professional")</f>
        <v>Adjunct</v>
      </c>
      <c r="M327" t="str">
        <f>VLOOKUP(A327,MonthlyMetricFullData!A:D,3,FALSE)</f>
        <v>Annelies de Groot</v>
      </c>
    </row>
    <row r="328" spans="1:13" x14ac:dyDescent="0.2">
      <c r="A328" s="6" t="s">
        <v>120</v>
      </c>
      <c r="B328" s="6" t="s">
        <v>25</v>
      </c>
      <c r="C328" s="9">
        <v>0.65</v>
      </c>
      <c r="D328" s="9">
        <v>0.9</v>
      </c>
      <c r="E328" s="9">
        <v>1</v>
      </c>
      <c r="F328" s="9">
        <v>1</v>
      </c>
      <c r="G328" s="9">
        <v>1</v>
      </c>
      <c r="H328" s="6">
        <v>0</v>
      </c>
      <c r="I328" s="8"/>
      <c r="J328" s="9"/>
      <c r="K328" t="str">
        <f>VLOOKUP(A328,MonthlyMetricFullData!A:D,2,FALSE)</f>
        <v>Premium</v>
      </c>
      <c r="L328" t="str">
        <f>IF(VLOOKUP(A328,MonthlyMetricFullData!A:E,5,FALSE)&lt;30,"Adjunct","Professional")</f>
        <v>Adjunct</v>
      </c>
      <c r="M328" t="str">
        <f>VLOOKUP(A328,MonthlyMetricFullData!A:D,3,FALSE)</f>
        <v>Annelies de Groot</v>
      </c>
    </row>
    <row r="329" spans="1:13" x14ac:dyDescent="0.2">
      <c r="A329" s="6" t="s">
        <v>120</v>
      </c>
      <c r="B329" s="6" t="s">
        <v>26</v>
      </c>
      <c r="C329" s="9">
        <v>0.94</v>
      </c>
      <c r="D329" s="9">
        <v>1.19</v>
      </c>
      <c r="E329" s="9">
        <v>1</v>
      </c>
      <c r="F329" s="9">
        <v>0.97</v>
      </c>
      <c r="G329" s="9">
        <v>1</v>
      </c>
      <c r="H329" s="6">
        <v>1</v>
      </c>
      <c r="I329" s="7" t="s">
        <v>27</v>
      </c>
      <c r="J329" s="9">
        <v>1</v>
      </c>
      <c r="K329" t="str">
        <f>VLOOKUP(A329,MonthlyMetricFullData!A:D,2,FALSE)</f>
        <v>Premium</v>
      </c>
      <c r="L329" t="str">
        <f>IF(VLOOKUP(A329,MonthlyMetricFullData!A:E,5,FALSE)&lt;30,"Adjunct","Professional")</f>
        <v>Adjunct</v>
      </c>
      <c r="M329" t="str">
        <f>VLOOKUP(A329,MonthlyMetricFullData!A:D,3,FALSE)</f>
        <v>Annelies de Groot</v>
      </c>
    </row>
    <row r="330" spans="1:13" x14ac:dyDescent="0.2">
      <c r="A330" s="6" t="s">
        <v>121</v>
      </c>
      <c r="B330" s="6" t="s">
        <v>29</v>
      </c>
      <c r="C330" s="9">
        <v>1.0375000000000001</v>
      </c>
      <c r="D330" s="9">
        <v>0.87660000000000005</v>
      </c>
      <c r="E330" s="9">
        <v>0.99236641221374</v>
      </c>
      <c r="F330" s="9">
        <v>0.97530864197530798</v>
      </c>
      <c r="G330" s="9">
        <v>0.54166666666666596</v>
      </c>
      <c r="H330" s="6">
        <v>14</v>
      </c>
      <c r="I330" s="7" t="s">
        <v>27</v>
      </c>
      <c r="J330" s="45">
        <v>1</v>
      </c>
      <c r="K330" t="str">
        <f>VLOOKUP(A330,MonthlyMetricFullData!A:D,2,FALSE)</f>
        <v>Distinguished</v>
      </c>
      <c r="L330" t="str">
        <f>IF(VLOOKUP(A330,MonthlyMetricFullData!A:E,5,FALSE)&lt;30,"Adjunct","Professional")</f>
        <v>Professional</v>
      </c>
      <c r="M330" t="str">
        <f>VLOOKUP(A330,MonthlyMetricFullData!A:D,3,FALSE)</f>
        <v>Annelies de Groot</v>
      </c>
    </row>
    <row r="331" spans="1:13" x14ac:dyDescent="0.2">
      <c r="A331" s="6" t="s">
        <v>121</v>
      </c>
      <c r="B331" s="6" t="s">
        <v>14</v>
      </c>
      <c r="C331" s="9">
        <v>1.3416999999999999</v>
      </c>
      <c r="D331" s="9">
        <v>1.1102000000000001</v>
      </c>
      <c r="E331" s="9">
        <v>1</v>
      </c>
      <c r="F331" s="9">
        <v>0.98979591836734604</v>
      </c>
      <c r="G331" s="9">
        <v>0.81578947368420995</v>
      </c>
      <c r="H331" s="6">
        <v>22</v>
      </c>
      <c r="I331" s="7"/>
      <c r="J331" s="9"/>
      <c r="K331" t="str">
        <f>VLOOKUP(A331,MonthlyMetricFullData!A:D,2,FALSE)</f>
        <v>Distinguished</v>
      </c>
      <c r="L331" t="str">
        <f>IF(VLOOKUP(A331,MonthlyMetricFullData!A:E,5,FALSE)&lt;30,"Adjunct","Professional")</f>
        <v>Professional</v>
      </c>
      <c r="M331" t="str">
        <f>VLOOKUP(A331,MonthlyMetricFullData!A:D,3,FALSE)</f>
        <v>Annelies de Groot</v>
      </c>
    </row>
    <row r="332" spans="1:13" x14ac:dyDescent="0.2">
      <c r="A332" s="6" t="s">
        <v>121</v>
      </c>
      <c r="B332" s="6" t="s">
        <v>16</v>
      </c>
      <c r="C332" s="9">
        <v>1.28</v>
      </c>
      <c r="D332" s="9">
        <v>1.1000000000000001</v>
      </c>
      <c r="E332" s="9">
        <v>0.99</v>
      </c>
      <c r="F332" s="9">
        <v>0.98</v>
      </c>
      <c r="G332" s="9">
        <v>0.81</v>
      </c>
      <c r="H332" s="6">
        <v>13</v>
      </c>
      <c r="I332" s="10">
        <v>45658</v>
      </c>
      <c r="J332" s="9">
        <v>1</v>
      </c>
      <c r="K332" t="str">
        <f>VLOOKUP(A332,MonthlyMetricFullData!A:D,2,FALSE)</f>
        <v>Distinguished</v>
      </c>
      <c r="L332" t="str">
        <f>IF(VLOOKUP(A332,MonthlyMetricFullData!A:E,5,FALSE)&lt;30,"Adjunct","Professional")</f>
        <v>Professional</v>
      </c>
      <c r="M332" t="str">
        <f>VLOOKUP(A332,MonthlyMetricFullData!A:D,3,FALSE)</f>
        <v>Annelies de Groot</v>
      </c>
    </row>
    <row r="333" spans="1:13" x14ac:dyDescent="0.2">
      <c r="A333" s="6" t="s">
        <v>121</v>
      </c>
      <c r="B333" s="6" t="s">
        <v>31</v>
      </c>
      <c r="C333" s="9">
        <v>0.88</v>
      </c>
      <c r="D333" s="9">
        <v>0.99</v>
      </c>
      <c r="E333" s="9">
        <v>1</v>
      </c>
      <c r="F333" s="9">
        <v>1</v>
      </c>
      <c r="G333" s="9">
        <v>0.91</v>
      </c>
      <c r="H333" s="6">
        <v>10</v>
      </c>
      <c r="I333" s="7" t="s">
        <v>60</v>
      </c>
      <c r="J333" s="9">
        <v>0</v>
      </c>
      <c r="K333" t="str">
        <f>VLOOKUP(A333,MonthlyMetricFullData!A:D,2,FALSE)</f>
        <v>Distinguished</v>
      </c>
      <c r="L333" t="str">
        <f>IF(VLOOKUP(A333,MonthlyMetricFullData!A:E,5,FALSE)&lt;30,"Adjunct","Professional")</f>
        <v>Professional</v>
      </c>
      <c r="M333" t="str">
        <f>VLOOKUP(A333,MonthlyMetricFullData!A:D,3,FALSE)</f>
        <v>Annelies de Groot</v>
      </c>
    </row>
    <row r="334" spans="1:13" x14ac:dyDescent="0.2">
      <c r="A334" s="6" t="s">
        <v>121</v>
      </c>
      <c r="B334" s="6" t="s">
        <v>32</v>
      </c>
      <c r="C334" s="9">
        <v>1.1042000000000001</v>
      </c>
      <c r="D334" s="9">
        <v>1.0395000000000001</v>
      </c>
      <c r="E334" s="9">
        <v>1</v>
      </c>
      <c r="F334" s="9">
        <v>0.98701298699999995</v>
      </c>
      <c r="G334" s="9">
        <v>0.95652173900000004</v>
      </c>
      <c r="H334" s="6">
        <v>22</v>
      </c>
      <c r="I334" s="7">
        <v>0.33333333333333331</v>
      </c>
      <c r="J334" s="9">
        <f>I334</f>
        <v>0.33333333333333331</v>
      </c>
      <c r="K334" t="str">
        <f>VLOOKUP(A334,MonthlyMetricFullData!A:D,2,FALSE)</f>
        <v>Distinguished</v>
      </c>
      <c r="L334" t="str">
        <f>IF(VLOOKUP(A334,MonthlyMetricFullData!A:E,5,FALSE)&lt;30,"Adjunct","Professional")</f>
        <v>Professional</v>
      </c>
      <c r="M334" t="str">
        <f>VLOOKUP(A334,MonthlyMetricFullData!A:D,3,FALSE)</f>
        <v>Annelies de Groot</v>
      </c>
    </row>
    <row r="335" spans="1:13" x14ac:dyDescent="0.2">
      <c r="A335" s="6" t="s">
        <v>121</v>
      </c>
      <c r="B335" s="6" t="s">
        <v>17</v>
      </c>
      <c r="C335" s="9">
        <v>1.21</v>
      </c>
      <c r="D335" s="9">
        <v>1.01</v>
      </c>
      <c r="E335" s="9">
        <v>0.97</v>
      </c>
      <c r="F335" s="9">
        <v>0.99</v>
      </c>
      <c r="G335" s="9">
        <v>0</v>
      </c>
      <c r="H335" s="6">
        <v>21</v>
      </c>
      <c r="I335" s="46" t="s">
        <v>18</v>
      </c>
      <c r="J335" s="11">
        <v>0</v>
      </c>
      <c r="K335" t="str">
        <f>VLOOKUP(A335,MonthlyMetricFullData!A:D,2,FALSE)</f>
        <v>Distinguished</v>
      </c>
      <c r="L335" t="str">
        <f>IF(VLOOKUP(A335,MonthlyMetricFullData!A:E,5,FALSE)&lt;30,"Adjunct","Professional")</f>
        <v>Professional</v>
      </c>
      <c r="M335" t="str">
        <f>VLOOKUP(A335,MonthlyMetricFullData!A:D,3,FALSE)</f>
        <v>Annelies de Groot</v>
      </c>
    </row>
    <row r="336" spans="1:13" x14ac:dyDescent="0.2">
      <c r="A336" s="6" t="s">
        <v>121</v>
      </c>
      <c r="B336" s="6" t="s">
        <v>19</v>
      </c>
      <c r="C336" s="6">
        <v>1.175</v>
      </c>
      <c r="D336" s="6">
        <v>1.2401</v>
      </c>
      <c r="E336" s="6">
        <v>1</v>
      </c>
      <c r="F336" s="6">
        <v>0.75600000000000001</v>
      </c>
      <c r="G336" s="6">
        <v>0.92592592592592504</v>
      </c>
      <c r="H336" s="6">
        <v>16</v>
      </c>
      <c r="I336" s="6" t="s">
        <v>34</v>
      </c>
      <c r="J336" s="53">
        <v>0.5</v>
      </c>
      <c r="K336" t="str">
        <f>VLOOKUP(A336,MonthlyMetricFullData!A:D,2,FALSE)</f>
        <v>Distinguished</v>
      </c>
      <c r="L336" t="str">
        <f>IF(VLOOKUP(A336,MonthlyMetricFullData!A:E,5,FALSE)&lt;30,"Adjunct","Professional")</f>
        <v>Professional</v>
      </c>
      <c r="M336" t="str">
        <f>VLOOKUP(A336,MonthlyMetricFullData!A:D,3,FALSE)</f>
        <v>Annelies de Groot</v>
      </c>
    </row>
    <row r="337" spans="1:13" x14ac:dyDescent="0.2">
      <c r="A337" s="6" t="s">
        <v>121</v>
      </c>
      <c r="B337" s="6" t="s">
        <v>21</v>
      </c>
      <c r="C337" s="9">
        <v>1.23</v>
      </c>
      <c r="D337" s="9">
        <v>1.57</v>
      </c>
      <c r="E337" s="9">
        <v>0.99</v>
      </c>
      <c r="F337" s="9">
        <v>0.98</v>
      </c>
      <c r="G337" s="9">
        <v>0.71</v>
      </c>
      <c r="H337" s="6">
        <v>9</v>
      </c>
      <c r="I337" s="7" t="s">
        <v>35</v>
      </c>
      <c r="J337" s="9">
        <v>0.5</v>
      </c>
      <c r="K337" t="str">
        <f>VLOOKUP(A337,MonthlyMetricFullData!A:D,2,FALSE)</f>
        <v>Distinguished</v>
      </c>
      <c r="L337" t="str">
        <f>IF(VLOOKUP(A337,MonthlyMetricFullData!A:E,5,FALSE)&lt;30,"Adjunct","Professional")</f>
        <v>Professional</v>
      </c>
      <c r="M337" t="str">
        <f>VLOOKUP(A337,MonthlyMetricFullData!A:D,3,FALSE)</f>
        <v>Annelies de Groot</v>
      </c>
    </row>
    <row r="338" spans="1:13" x14ac:dyDescent="0.2">
      <c r="A338" s="6" t="s">
        <v>121</v>
      </c>
      <c r="B338" s="6" t="s">
        <v>22</v>
      </c>
      <c r="C338" s="9">
        <v>1.26</v>
      </c>
      <c r="D338" s="9">
        <v>1.51</v>
      </c>
      <c r="E338" s="9">
        <v>1</v>
      </c>
      <c r="F338" s="9">
        <v>0.99</v>
      </c>
      <c r="G338" s="9">
        <v>0.57999999999999996</v>
      </c>
      <c r="H338" s="6">
        <v>12</v>
      </c>
      <c r="I338" s="7" t="s">
        <v>122</v>
      </c>
      <c r="J338" s="9">
        <v>0.6</v>
      </c>
      <c r="K338" t="str">
        <f>VLOOKUP(A338,MonthlyMetricFullData!A:D,2,FALSE)</f>
        <v>Distinguished</v>
      </c>
      <c r="L338" t="str">
        <f>IF(VLOOKUP(A338,MonthlyMetricFullData!A:E,5,FALSE)&lt;30,"Adjunct","Professional")</f>
        <v>Professional</v>
      </c>
      <c r="M338" t="str">
        <f>VLOOKUP(A338,MonthlyMetricFullData!A:D,3,FALSE)</f>
        <v>Annelies de Groot</v>
      </c>
    </row>
    <row r="339" spans="1:13" x14ac:dyDescent="0.2">
      <c r="A339" s="6" t="s">
        <v>121</v>
      </c>
      <c r="B339" s="6" t="s">
        <v>24</v>
      </c>
      <c r="C339" s="9">
        <v>1.44</v>
      </c>
      <c r="D339" s="9">
        <v>1.38</v>
      </c>
      <c r="E339" s="9">
        <v>0.99</v>
      </c>
      <c r="F339" s="9">
        <v>0.96</v>
      </c>
      <c r="G339" s="9">
        <v>0.21</v>
      </c>
      <c r="H339" s="6">
        <v>17</v>
      </c>
      <c r="I339" s="7" t="s">
        <v>77</v>
      </c>
      <c r="J339" s="9">
        <v>0.8</v>
      </c>
      <c r="K339" t="str">
        <f>VLOOKUP(A339,MonthlyMetricFullData!A:D,2,FALSE)</f>
        <v>Distinguished</v>
      </c>
      <c r="L339" t="str">
        <f>IF(VLOOKUP(A339,MonthlyMetricFullData!A:E,5,FALSE)&lt;30,"Adjunct","Professional")</f>
        <v>Professional</v>
      </c>
      <c r="M339" t="str">
        <f>VLOOKUP(A339,MonthlyMetricFullData!A:D,3,FALSE)</f>
        <v>Annelies de Groot</v>
      </c>
    </row>
    <row r="340" spans="1:13" x14ac:dyDescent="0.2">
      <c r="A340" s="6" t="s">
        <v>121</v>
      </c>
      <c r="B340" s="6" t="s">
        <v>25</v>
      </c>
      <c r="C340" s="9">
        <v>1.22</v>
      </c>
      <c r="D340" s="9">
        <v>1.18</v>
      </c>
      <c r="E340" s="9">
        <v>1</v>
      </c>
      <c r="F340" s="9">
        <v>0.99</v>
      </c>
      <c r="G340" s="9">
        <v>0.5</v>
      </c>
      <c r="H340" s="6">
        <v>16</v>
      </c>
      <c r="I340" s="7" t="s">
        <v>45</v>
      </c>
      <c r="J340" s="9">
        <v>0.66</v>
      </c>
      <c r="K340" t="str">
        <f>VLOOKUP(A340,MonthlyMetricFullData!A:D,2,FALSE)</f>
        <v>Distinguished</v>
      </c>
      <c r="L340" t="str">
        <f>IF(VLOOKUP(A340,MonthlyMetricFullData!A:E,5,FALSE)&lt;30,"Adjunct","Professional")</f>
        <v>Professional</v>
      </c>
      <c r="M340" t="str">
        <f>VLOOKUP(A340,MonthlyMetricFullData!A:D,3,FALSE)</f>
        <v>Annelies de Groot</v>
      </c>
    </row>
    <row r="341" spans="1:13" x14ac:dyDescent="0.2">
      <c r="A341" s="6" t="s">
        <v>121</v>
      </c>
      <c r="B341" s="6" t="s">
        <v>26</v>
      </c>
      <c r="C341" s="9">
        <v>1.28</v>
      </c>
      <c r="D341" s="9">
        <v>1.1299999999999999</v>
      </c>
      <c r="E341" s="9">
        <v>0.99</v>
      </c>
      <c r="F341" s="9">
        <v>0.89</v>
      </c>
      <c r="G341" s="9">
        <v>0.94</v>
      </c>
      <c r="H341" s="6">
        <v>15</v>
      </c>
      <c r="I341" s="7" t="s">
        <v>36</v>
      </c>
      <c r="J341" s="9">
        <v>0.33</v>
      </c>
      <c r="K341" t="str">
        <f>VLOOKUP(A341,MonthlyMetricFullData!A:D,2,FALSE)</f>
        <v>Distinguished</v>
      </c>
      <c r="L341" t="str">
        <f>IF(VLOOKUP(A341,MonthlyMetricFullData!A:E,5,FALSE)&lt;30,"Adjunct","Professional")</f>
        <v>Professional</v>
      </c>
      <c r="M341" t="str">
        <f>VLOOKUP(A341,MonthlyMetricFullData!A:D,3,FALSE)</f>
        <v>Annelies de Groot</v>
      </c>
    </row>
    <row r="342" spans="1:13" x14ac:dyDescent="0.2">
      <c r="A342" s="6" t="s">
        <v>123</v>
      </c>
      <c r="B342" s="6" t="s">
        <v>17</v>
      </c>
      <c r="C342" s="9">
        <v>0.13</v>
      </c>
      <c r="D342" s="9">
        <v>0.56000000000000005</v>
      </c>
      <c r="E342" s="9">
        <v>1</v>
      </c>
      <c r="F342" s="9">
        <v>0</v>
      </c>
      <c r="G342" s="9">
        <v>0</v>
      </c>
      <c r="H342" s="6">
        <v>0</v>
      </c>
      <c r="I342" s="46" t="s">
        <v>60</v>
      </c>
      <c r="J342" s="11">
        <v>0</v>
      </c>
      <c r="K342" t="str">
        <f>VLOOKUP(A342,MonthlyMetricFullData!A:D,2,FALSE)</f>
        <v>Distinguished</v>
      </c>
      <c r="L342" t="str">
        <f>IF(VLOOKUP(A342,MonthlyMetricFullData!A:E,5,FALSE)&lt;30,"Adjunct","Professional")</f>
        <v>Professional</v>
      </c>
      <c r="M342" t="str">
        <f>VLOOKUP(A342,MonthlyMetricFullData!A:D,3,FALSE)</f>
        <v>Kristin Haase-Alvey</v>
      </c>
    </row>
    <row r="343" spans="1:13" x14ac:dyDescent="0.2">
      <c r="A343" s="6" t="s">
        <v>123</v>
      </c>
      <c r="B343" s="6" t="s">
        <v>19</v>
      </c>
      <c r="C343" s="6">
        <v>0.8458</v>
      </c>
      <c r="D343" s="6">
        <v>1.0920999999999901</v>
      </c>
      <c r="E343" s="6">
        <v>1</v>
      </c>
      <c r="F343" s="6">
        <v>0.67900000000000005</v>
      </c>
      <c r="G343" s="6">
        <v>0.25</v>
      </c>
      <c r="H343" s="6">
        <v>2</v>
      </c>
      <c r="I343" s="6" t="s">
        <v>43</v>
      </c>
      <c r="J343" s="53">
        <v>0.6</v>
      </c>
      <c r="K343" t="str">
        <f>VLOOKUP(A343,MonthlyMetricFullData!A:D,2,FALSE)</f>
        <v>Distinguished</v>
      </c>
      <c r="L343" t="str">
        <f>IF(VLOOKUP(A343,MonthlyMetricFullData!A:E,5,FALSE)&lt;30,"Adjunct","Professional")</f>
        <v>Professional</v>
      </c>
      <c r="M343" t="str">
        <f>VLOOKUP(A343,MonthlyMetricFullData!A:D,3,FALSE)</f>
        <v>Kristin Haase-Alvey</v>
      </c>
    </row>
    <row r="344" spans="1:13" x14ac:dyDescent="0.2">
      <c r="A344" s="6" t="s">
        <v>124</v>
      </c>
      <c r="B344" s="6" t="s">
        <v>29</v>
      </c>
      <c r="C344" s="9">
        <v>0.57919999999999905</v>
      </c>
      <c r="D344" s="9">
        <v>0.91449999999999998</v>
      </c>
      <c r="E344" s="9">
        <v>0.98484848484848397</v>
      </c>
      <c r="F344" s="9">
        <v>0.97619047619047605</v>
      </c>
      <c r="G344" s="9">
        <v>0</v>
      </c>
      <c r="H344" s="6">
        <v>0</v>
      </c>
      <c r="I344" s="7" t="s">
        <v>125</v>
      </c>
      <c r="J344" s="45">
        <v>0.85</v>
      </c>
      <c r="K344" t="str">
        <f>VLOOKUP(A344,MonthlyMetricFullData!A:D,2,FALSE)</f>
        <v>Distinguished</v>
      </c>
      <c r="L344" t="str">
        <f>IF(VLOOKUP(A344,MonthlyMetricFullData!A:E,5,FALSE)&lt;30,"Adjunct","Professional")</f>
        <v>Professional</v>
      </c>
      <c r="M344" t="str">
        <f>VLOOKUP(A344,MonthlyMetricFullData!A:D,3,FALSE)</f>
        <v>Ela Cross</v>
      </c>
    </row>
    <row r="345" spans="1:13" x14ac:dyDescent="0.2">
      <c r="A345" s="6" t="s">
        <v>124</v>
      </c>
      <c r="B345" s="6" t="s">
        <v>32</v>
      </c>
      <c r="C345" s="9">
        <v>0</v>
      </c>
      <c r="D345" s="9">
        <v>0.26319999999999999</v>
      </c>
      <c r="E345" s="9">
        <v>0</v>
      </c>
      <c r="F345" s="9">
        <v>0</v>
      </c>
      <c r="G345" s="9">
        <v>0</v>
      </c>
      <c r="H345" s="6">
        <v>0</v>
      </c>
      <c r="I345" s="7" t="s">
        <v>18</v>
      </c>
      <c r="J345" s="9">
        <v>0</v>
      </c>
      <c r="K345" t="str">
        <f>VLOOKUP(A345,MonthlyMetricFullData!A:D,2,FALSE)</f>
        <v>Distinguished</v>
      </c>
      <c r="L345" t="str">
        <f>IF(VLOOKUP(A345,MonthlyMetricFullData!A:E,5,FALSE)&lt;30,"Adjunct","Professional")</f>
        <v>Professional</v>
      </c>
      <c r="M345" t="str">
        <f>VLOOKUP(A345,MonthlyMetricFullData!A:D,3,FALSE)</f>
        <v>Ela Cross</v>
      </c>
    </row>
    <row r="346" spans="1:13" x14ac:dyDescent="0.2">
      <c r="A346" s="6" t="s">
        <v>124</v>
      </c>
      <c r="B346" s="6" t="s">
        <v>17</v>
      </c>
      <c r="C346" s="9">
        <v>0.93</v>
      </c>
      <c r="D346" s="9">
        <v>1</v>
      </c>
      <c r="E346" s="9">
        <v>1</v>
      </c>
      <c r="F346" s="9">
        <v>1</v>
      </c>
      <c r="G346" s="9">
        <v>0.55000000000000004</v>
      </c>
      <c r="H346" s="6">
        <v>1</v>
      </c>
      <c r="I346" s="46" t="s">
        <v>126</v>
      </c>
      <c r="J346" s="11">
        <f>11/15</f>
        <v>0.73333333333333328</v>
      </c>
      <c r="K346" t="str">
        <f>VLOOKUP(A346,MonthlyMetricFullData!A:D,2,FALSE)</f>
        <v>Distinguished</v>
      </c>
      <c r="L346" t="str">
        <f>IF(VLOOKUP(A346,MonthlyMetricFullData!A:E,5,FALSE)&lt;30,"Adjunct","Professional")</f>
        <v>Professional</v>
      </c>
      <c r="M346" t="str">
        <f>VLOOKUP(A346,MonthlyMetricFullData!A:D,3,FALSE)</f>
        <v>Ela Cross</v>
      </c>
    </row>
    <row r="347" spans="1:13" x14ac:dyDescent="0.2">
      <c r="A347" s="6" t="s">
        <v>124</v>
      </c>
      <c r="B347" s="6" t="s">
        <v>19</v>
      </c>
      <c r="C347" s="6">
        <v>1.0458000000000001</v>
      </c>
      <c r="D347" s="6">
        <v>1.0821999999999901</v>
      </c>
      <c r="E347" s="6">
        <v>1</v>
      </c>
      <c r="F347" s="6">
        <v>1</v>
      </c>
      <c r="G347" s="6">
        <v>0.88235294117647001</v>
      </c>
      <c r="H347" s="6">
        <v>6</v>
      </c>
      <c r="I347" s="6" t="s">
        <v>52</v>
      </c>
      <c r="J347" s="53">
        <v>0.75</v>
      </c>
      <c r="K347" t="str">
        <f>VLOOKUP(A347,MonthlyMetricFullData!A:D,2,FALSE)</f>
        <v>Distinguished</v>
      </c>
      <c r="L347" t="str">
        <f>IF(VLOOKUP(A347,MonthlyMetricFullData!A:E,5,FALSE)&lt;30,"Adjunct","Professional")</f>
        <v>Professional</v>
      </c>
      <c r="M347" t="str">
        <f>VLOOKUP(A347,MonthlyMetricFullData!A:D,3,FALSE)</f>
        <v>Ela Cross</v>
      </c>
    </row>
    <row r="348" spans="1:13" x14ac:dyDescent="0.2">
      <c r="A348" s="6" t="s">
        <v>127</v>
      </c>
      <c r="B348" s="6" t="s">
        <v>29</v>
      </c>
      <c r="C348" s="9">
        <v>1.1071</v>
      </c>
      <c r="D348" s="9">
        <v>1.0625</v>
      </c>
      <c r="E348" s="9">
        <v>0.968354430379746</v>
      </c>
      <c r="F348" s="9">
        <v>0.98989898989898895</v>
      </c>
      <c r="G348" s="9">
        <v>0.875</v>
      </c>
      <c r="H348" s="6">
        <v>11</v>
      </c>
      <c r="I348" s="7" t="s">
        <v>128</v>
      </c>
      <c r="J348" s="45">
        <v>0.64</v>
      </c>
      <c r="K348" t="str">
        <f>VLOOKUP(A348,MonthlyMetricFullData!A:D,2,FALSE)</f>
        <v>Distinguished</v>
      </c>
      <c r="L348" t="str">
        <f>IF(VLOOKUP(A348,MonthlyMetricFullData!A:E,5,FALSE)&lt;30,"Adjunct","Professional")</f>
        <v>Professional</v>
      </c>
      <c r="M348" t="str">
        <f>VLOOKUP(A348,MonthlyMetricFullData!A:D,3,FALSE)</f>
        <v>Annelies de Groot</v>
      </c>
    </row>
    <row r="349" spans="1:13" x14ac:dyDescent="0.2">
      <c r="A349" s="6" t="s">
        <v>127</v>
      </c>
      <c r="B349" s="6" t="s">
        <v>16</v>
      </c>
      <c r="C349" s="9">
        <v>0</v>
      </c>
      <c r="D349" s="9">
        <v>0</v>
      </c>
      <c r="E349" s="9">
        <v>0</v>
      </c>
      <c r="F349" s="9">
        <v>0</v>
      </c>
      <c r="G349" s="9">
        <v>0</v>
      </c>
      <c r="H349" s="6">
        <v>0</v>
      </c>
      <c r="I349" s="10"/>
      <c r="J349" s="6"/>
      <c r="K349" t="str">
        <f>VLOOKUP(A349,MonthlyMetricFullData!A:D,2,FALSE)</f>
        <v>Distinguished</v>
      </c>
      <c r="L349" t="str">
        <f>IF(VLOOKUP(A349,MonthlyMetricFullData!A:E,5,FALSE)&lt;30,"Adjunct","Professional")</f>
        <v>Professional</v>
      </c>
      <c r="M349" t="str">
        <f>VLOOKUP(A349,MonthlyMetricFullData!A:D,3,FALSE)</f>
        <v>Annelies de Groot</v>
      </c>
    </row>
    <row r="350" spans="1:13" x14ac:dyDescent="0.2">
      <c r="A350" s="6" t="s">
        <v>127</v>
      </c>
      <c r="B350" s="6" t="s">
        <v>31</v>
      </c>
      <c r="C350" s="9">
        <v>0.34</v>
      </c>
      <c r="D350" s="9">
        <v>0.92</v>
      </c>
      <c r="E350" s="9">
        <v>0.95</v>
      </c>
      <c r="F350" s="9">
        <v>0.83</v>
      </c>
      <c r="G350" s="9">
        <v>0</v>
      </c>
      <c r="H350" s="6">
        <v>2</v>
      </c>
      <c r="I350" s="7">
        <v>0.83333333333333337</v>
      </c>
      <c r="J350" s="9">
        <f>5/6</f>
        <v>0.83333333333333337</v>
      </c>
      <c r="K350" t="str">
        <f>VLOOKUP(A350,MonthlyMetricFullData!A:D,2,FALSE)</f>
        <v>Distinguished</v>
      </c>
      <c r="L350" t="str">
        <f>IF(VLOOKUP(A350,MonthlyMetricFullData!A:E,5,FALSE)&lt;30,"Adjunct","Professional")</f>
        <v>Professional</v>
      </c>
      <c r="M350" t="str">
        <f>VLOOKUP(A350,MonthlyMetricFullData!A:D,3,FALSE)</f>
        <v>Annelies de Groot</v>
      </c>
    </row>
    <row r="351" spans="1:13" x14ac:dyDescent="0.2">
      <c r="A351" s="6" t="s">
        <v>127</v>
      </c>
      <c r="B351" s="6" t="s">
        <v>32</v>
      </c>
      <c r="C351" s="9">
        <v>0.79290000000000005</v>
      </c>
      <c r="D351" s="9">
        <v>1.0640000000000001</v>
      </c>
      <c r="E351" s="9">
        <v>1</v>
      </c>
      <c r="F351" s="9">
        <v>0.83582089599999998</v>
      </c>
      <c r="G351" s="9">
        <v>0.875</v>
      </c>
      <c r="H351" s="6">
        <v>6</v>
      </c>
      <c r="I351" s="7">
        <v>0.45454545454545453</v>
      </c>
      <c r="J351" s="9">
        <f>I351</f>
        <v>0.45454545454545453</v>
      </c>
      <c r="K351" t="str">
        <f>VLOOKUP(A351,MonthlyMetricFullData!A:D,2,FALSE)</f>
        <v>Distinguished</v>
      </c>
      <c r="L351" t="str">
        <f>IF(VLOOKUP(A351,MonthlyMetricFullData!A:E,5,FALSE)&lt;30,"Adjunct","Professional")</f>
        <v>Professional</v>
      </c>
      <c r="M351" t="str">
        <f>VLOOKUP(A351,MonthlyMetricFullData!A:D,3,FALSE)</f>
        <v>Annelies de Groot</v>
      </c>
    </row>
    <row r="352" spans="1:13" x14ac:dyDescent="0.2">
      <c r="A352" s="6" t="s">
        <v>127</v>
      </c>
      <c r="B352" s="6" t="s">
        <v>17</v>
      </c>
      <c r="C352" s="9">
        <v>1.1100000000000001</v>
      </c>
      <c r="D352" s="9">
        <v>1.03</v>
      </c>
      <c r="E352" s="9">
        <v>0.99</v>
      </c>
      <c r="F352" s="9">
        <v>0.98</v>
      </c>
      <c r="G352" s="9">
        <v>0.89</v>
      </c>
      <c r="H352" s="6">
        <v>7</v>
      </c>
      <c r="I352" s="46" t="s">
        <v>94</v>
      </c>
      <c r="J352" s="11">
        <v>0.8</v>
      </c>
      <c r="K352" t="str">
        <f>VLOOKUP(A352,MonthlyMetricFullData!A:D,2,FALSE)</f>
        <v>Distinguished</v>
      </c>
      <c r="L352" t="str">
        <f>IF(VLOOKUP(A352,MonthlyMetricFullData!A:E,5,FALSE)&lt;30,"Adjunct","Professional")</f>
        <v>Professional</v>
      </c>
      <c r="M352" t="str">
        <f>VLOOKUP(A352,MonthlyMetricFullData!A:D,3,FALSE)</f>
        <v>Annelies de Groot</v>
      </c>
    </row>
    <row r="353" spans="1:13" x14ac:dyDescent="0.2">
      <c r="A353" s="6" t="s">
        <v>127</v>
      </c>
      <c r="B353" s="6" t="s">
        <v>19</v>
      </c>
      <c r="C353" s="6">
        <v>1</v>
      </c>
      <c r="D353" s="6">
        <v>1.2108000000000001</v>
      </c>
      <c r="E353" s="6">
        <v>0.99295774647887303</v>
      </c>
      <c r="F353" s="6">
        <v>0.94799999999999995</v>
      </c>
      <c r="G353" s="6">
        <v>0.63157894736842102</v>
      </c>
      <c r="H353" s="6">
        <v>8</v>
      </c>
      <c r="I353" s="6" t="s">
        <v>30</v>
      </c>
      <c r="J353" s="53">
        <v>0.6</v>
      </c>
      <c r="K353" t="str">
        <f>VLOOKUP(A353,MonthlyMetricFullData!A:D,2,FALSE)</f>
        <v>Distinguished</v>
      </c>
      <c r="L353" t="str">
        <f>IF(VLOOKUP(A353,MonthlyMetricFullData!A:E,5,FALSE)&lt;30,"Adjunct","Professional")</f>
        <v>Professional</v>
      </c>
      <c r="M353" t="str">
        <f>VLOOKUP(A353,MonthlyMetricFullData!A:D,3,FALSE)</f>
        <v>Annelies de Groot</v>
      </c>
    </row>
    <row r="354" spans="1:13" x14ac:dyDescent="0.2">
      <c r="A354" s="6" t="s">
        <v>129</v>
      </c>
      <c r="B354" s="6" t="s">
        <v>29</v>
      </c>
      <c r="C354" s="9">
        <v>0.8528</v>
      </c>
      <c r="D354" s="9">
        <v>1.0345</v>
      </c>
      <c r="E354" s="9">
        <v>0.94736842105263097</v>
      </c>
      <c r="F354" s="9">
        <v>0.96825396825396803</v>
      </c>
      <c r="G354" s="9">
        <v>0.875</v>
      </c>
      <c r="H354" s="6">
        <v>6</v>
      </c>
      <c r="I354" s="7" t="s">
        <v>74</v>
      </c>
      <c r="J354" s="45">
        <v>0.33</v>
      </c>
      <c r="K354" t="str">
        <f>VLOOKUP(A354,MonthlyMetricFullData!A:D,2,FALSE)</f>
        <v>Premium</v>
      </c>
      <c r="L354" t="str">
        <f>IF(VLOOKUP(A354,MonthlyMetricFullData!A:E,5,FALSE)&lt;30,"Adjunct","Professional")</f>
        <v>Professional</v>
      </c>
      <c r="M354" t="str">
        <f>VLOOKUP(A354,MonthlyMetricFullData!A:D,3,FALSE)</f>
        <v>Geoff St. Marie</v>
      </c>
    </row>
    <row r="355" spans="1:13" x14ac:dyDescent="0.2">
      <c r="A355" s="6" t="s">
        <v>129</v>
      </c>
      <c r="B355" s="6" t="s">
        <v>14</v>
      </c>
      <c r="C355" s="9">
        <v>0.75</v>
      </c>
      <c r="D355" s="9">
        <v>0.97370000000000001</v>
      </c>
      <c r="E355" s="9">
        <v>0.98765432098765404</v>
      </c>
      <c r="F355" s="9">
        <v>0.80851063829787195</v>
      </c>
      <c r="G355" s="9">
        <v>0.86666666666666603</v>
      </c>
      <c r="H355" s="6">
        <v>3</v>
      </c>
      <c r="I355" s="7" t="s">
        <v>48</v>
      </c>
      <c r="J355" s="9">
        <v>1</v>
      </c>
      <c r="K355" t="str">
        <f>VLOOKUP(A355,MonthlyMetricFullData!A:D,2,FALSE)</f>
        <v>Premium</v>
      </c>
      <c r="L355" t="str">
        <f>IF(VLOOKUP(A355,MonthlyMetricFullData!A:E,5,FALSE)&lt;30,"Adjunct","Professional")</f>
        <v>Professional</v>
      </c>
      <c r="M355" t="str">
        <f>VLOOKUP(A355,MonthlyMetricFullData!A:D,3,FALSE)</f>
        <v>Geoff St. Marie</v>
      </c>
    </row>
    <row r="356" spans="1:13" x14ac:dyDescent="0.2">
      <c r="A356" s="6" t="s">
        <v>129</v>
      </c>
      <c r="B356" s="6" t="s">
        <v>16</v>
      </c>
      <c r="C356" s="9">
        <v>0.75</v>
      </c>
      <c r="D356" s="9">
        <v>0.95</v>
      </c>
      <c r="E356" s="9">
        <v>0.94</v>
      </c>
      <c r="F356" s="9">
        <v>0.87</v>
      </c>
      <c r="G356" s="9">
        <v>0.71</v>
      </c>
      <c r="H356" s="6">
        <v>0</v>
      </c>
      <c r="I356" s="10">
        <v>45692</v>
      </c>
      <c r="J356" s="11">
        <v>0.5</v>
      </c>
      <c r="K356" t="str">
        <f>VLOOKUP(A356,MonthlyMetricFullData!A:D,2,FALSE)</f>
        <v>Premium</v>
      </c>
      <c r="L356" t="str">
        <f>IF(VLOOKUP(A356,MonthlyMetricFullData!A:E,5,FALSE)&lt;30,"Adjunct","Professional")</f>
        <v>Professional</v>
      </c>
      <c r="M356" t="str">
        <f>VLOOKUP(A356,MonthlyMetricFullData!A:D,3,FALSE)</f>
        <v>Geoff St. Marie</v>
      </c>
    </row>
    <row r="357" spans="1:13" x14ac:dyDescent="0.2">
      <c r="A357" s="6" t="s">
        <v>129</v>
      </c>
      <c r="B357" s="6" t="s">
        <v>31</v>
      </c>
      <c r="C357" s="9">
        <v>0.66</v>
      </c>
      <c r="D357" s="9">
        <v>0.91</v>
      </c>
      <c r="E357" s="9">
        <v>0.93</v>
      </c>
      <c r="F357" s="9">
        <v>0.76</v>
      </c>
      <c r="G357" s="9">
        <v>0.69</v>
      </c>
      <c r="H357" s="6">
        <v>4</v>
      </c>
      <c r="I357" s="7">
        <v>0.5</v>
      </c>
      <c r="J357" s="9">
        <v>0.5</v>
      </c>
      <c r="K357" t="str">
        <f>VLOOKUP(A357,MonthlyMetricFullData!A:D,2,FALSE)</f>
        <v>Premium</v>
      </c>
      <c r="L357" t="str">
        <f>IF(VLOOKUP(A357,MonthlyMetricFullData!A:E,5,FALSE)&lt;30,"Adjunct","Professional")</f>
        <v>Professional</v>
      </c>
      <c r="M357" t="str">
        <f>VLOOKUP(A357,MonthlyMetricFullData!A:D,3,FALSE)</f>
        <v>Geoff St. Marie</v>
      </c>
    </row>
    <row r="358" spans="1:13" x14ac:dyDescent="0.2">
      <c r="A358" s="6" t="s">
        <v>129</v>
      </c>
      <c r="B358" s="6" t="s">
        <v>32</v>
      </c>
      <c r="C358" s="9">
        <v>0.47710000000000002</v>
      </c>
      <c r="D358" s="9">
        <v>0.87009999999999998</v>
      </c>
      <c r="E358" s="9">
        <v>0.93877551000000004</v>
      </c>
      <c r="F358" s="9">
        <v>0.94594594600000004</v>
      </c>
      <c r="G358" s="9">
        <v>0.81818181800000001</v>
      </c>
      <c r="H358" s="6">
        <v>0</v>
      </c>
      <c r="I358" s="7">
        <v>0.33333333333333331</v>
      </c>
      <c r="J358" s="9">
        <f>I358</f>
        <v>0.33333333333333331</v>
      </c>
      <c r="K358" t="str">
        <f>VLOOKUP(A358,MonthlyMetricFullData!A:D,2,FALSE)</f>
        <v>Premium</v>
      </c>
      <c r="L358" t="str">
        <f>IF(VLOOKUP(A358,MonthlyMetricFullData!A:E,5,FALSE)&lt;30,"Adjunct","Professional")</f>
        <v>Professional</v>
      </c>
      <c r="M358" t="str">
        <f>VLOOKUP(A358,MonthlyMetricFullData!A:D,3,FALSE)</f>
        <v>Geoff St. Marie</v>
      </c>
    </row>
    <row r="359" spans="1:13" x14ac:dyDescent="0.2">
      <c r="A359" s="6" t="s">
        <v>129</v>
      </c>
      <c r="B359" s="6" t="s">
        <v>17</v>
      </c>
      <c r="C359" s="9">
        <v>0.91</v>
      </c>
      <c r="D359" s="9">
        <v>1.1299999999999999</v>
      </c>
      <c r="E359" s="9">
        <v>0.92</v>
      </c>
      <c r="F359" s="9">
        <v>0.99</v>
      </c>
      <c r="G359" s="9">
        <v>0.89</v>
      </c>
      <c r="H359" s="6">
        <v>7</v>
      </c>
      <c r="I359" s="46" t="s">
        <v>130</v>
      </c>
      <c r="J359" s="11">
        <f>_xlfn.TEXTBEFORE(I359,"/")/_xlfn.TEXTAFTER(I359,"/")</f>
        <v>0.5714285714285714</v>
      </c>
      <c r="K359" t="str">
        <f>VLOOKUP(A359,MonthlyMetricFullData!A:D,2,FALSE)</f>
        <v>Premium</v>
      </c>
      <c r="L359" t="str">
        <f>IF(VLOOKUP(A359,MonthlyMetricFullData!A:E,5,FALSE)&lt;30,"Adjunct","Professional")</f>
        <v>Professional</v>
      </c>
      <c r="M359" t="str">
        <f>VLOOKUP(A359,MonthlyMetricFullData!A:D,3,FALSE)</f>
        <v>Geoff St. Marie</v>
      </c>
    </row>
    <row r="360" spans="1:13" x14ac:dyDescent="0.2">
      <c r="A360" s="6" t="s">
        <v>129</v>
      </c>
      <c r="B360" s="6" t="s">
        <v>19</v>
      </c>
      <c r="C360" s="6">
        <v>0.96250000000000002</v>
      </c>
      <c r="D360" s="6">
        <v>1.097</v>
      </c>
      <c r="E360" s="6">
        <v>0.93577981651376096</v>
      </c>
      <c r="F360" s="6">
        <v>0.82899999999999996</v>
      </c>
      <c r="G360" s="6">
        <v>0.91304347826086896</v>
      </c>
      <c r="H360" s="6">
        <v>9</v>
      </c>
      <c r="I360" s="6" t="s">
        <v>27</v>
      </c>
      <c r="J360" s="53">
        <v>1</v>
      </c>
      <c r="K360" t="str">
        <f>VLOOKUP(A360,MonthlyMetricFullData!A:D,2,FALSE)</f>
        <v>Premium</v>
      </c>
      <c r="L360" t="str">
        <f>IF(VLOOKUP(A360,MonthlyMetricFullData!A:E,5,FALSE)&lt;30,"Adjunct","Professional")</f>
        <v>Professional</v>
      </c>
      <c r="M360" t="str">
        <f>VLOOKUP(A360,MonthlyMetricFullData!A:D,3,FALSE)</f>
        <v>Geoff St. Marie</v>
      </c>
    </row>
    <row r="361" spans="1:13" x14ac:dyDescent="0.2">
      <c r="A361" s="6" t="s">
        <v>129</v>
      </c>
      <c r="B361" s="6" t="s">
        <v>21</v>
      </c>
      <c r="C361" s="9">
        <v>0.46</v>
      </c>
      <c r="D361" s="9">
        <v>0.94</v>
      </c>
      <c r="E361" s="9">
        <v>1</v>
      </c>
      <c r="F361" s="9">
        <v>0.94</v>
      </c>
      <c r="G361" s="9">
        <v>1</v>
      </c>
      <c r="H361" s="6">
        <v>1</v>
      </c>
      <c r="I361" s="7">
        <v>0</v>
      </c>
      <c r="J361" s="9">
        <f>I361</f>
        <v>0</v>
      </c>
      <c r="K361" t="str">
        <f>VLOOKUP(A361,MonthlyMetricFullData!A:D,2,FALSE)</f>
        <v>Premium</v>
      </c>
      <c r="L361" t="str">
        <f>IF(VLOOKUP(A361,MonthlyMetricFullData!A:E,5,FALSE)&lt;30,"Adjunct","Professional")</f>
        <v>Professional</v>
      </c>
      <c r="M361" t="str">
        <f>VLOOKUP(A361,MonthlyMetricFullData!A:D,3,FALSE)</f>
        <v>Geoff St. Marie</v>
      </c>
    </row>
    <row r="362" spans="1:13" x14ac:dyDescent="0.2">
      <c r="A362" s="6" t="s">
        <v>129</v>
      </c>
      <c r="B362" s="6" t="s">
        <v>22</v>
      </c>
      <c r="C362" s="9">
        <v>0.39</v>
      </c>
      <c r="D362" s="9">
        <v>0.95</v>
      </c>
      <c r="E362" s="9">
        <v>1</v>
      </c>
      <c r="F362" s="9">
        <v>1</v>
      </c>
      <c r="G362" s="9">
        <v>0.7</v>
      </c>
      <c r="H362" s="6">
        <v>2</v>
      </c>
      <c r="I362" s="7" t="s">
        <v>131</v>
      </c>
      <c r="J362" s="9">
        <v>0.43</v>
      </c>
      <c r="K362" t="str">
        <f>VLOOKUP(A362,MonthlyMetricFullData!A:D,2,FALSE)</f>
        <v>Premium</v>
      </c>
      <c r="L362" t="str">
        <f>IF(VLOOKUP(A362,MonthlyMetricFullData!A:E,5,FALSE)&lt;30,"Adjunct","Professional")</f>
        <v>Professional</v>
      </c>
      <c r="M362" t="str">
        <f>VLOOKUP(A362,MonthlyMetricFullData!A:D,3,FALSE)</f>
        <v>Geoff St. Marie</v>
      </c>
    </row>
    <row r="363" spans="1:13" x14ac:dyDescent="0.2">
      <c r="A363" s="6" t="s">
        <v>129</v>
      </c>
      <c r="B363" s="6" t="s">
        <v>24</v>
      </c>
      <c r="C363" s="9">
        <v>0.56999999999999995</v>
      </c>
      <c r="D363" s="9">
        <v>0.89</v>
      </c>
      <c r="E363" s="9">
        <v>0.95</v>
      </c>
      <c r="F363" s="9">
        <v>0.91</v>
      </c>
      <c r="G363" s="9">
        <v>0.86</v>
      </c>
      <c r="H363" s="6">
        <v>2</v>
      </c>
      <c r="I363" s="7">
        <v>1</v>
      </c>
      <c r="J363" s="9">
        <f>I363</f>
        <v>1</v>
      </c>
      <c r="K363" t="str">
        <f>VLOOKUP(A363,MonthlyMetricFullData!A:D,2,FALSE)</f>
        <v>Premium</v>
      </c>
      <c r="L363" t="str">
        <f>IF(VLOOKUP(A363,MonthlyMetricFullData!A:E,5,FALSE)&lt;30,"Adjunct","Professional")</f>
        <v>Professional</v>
      </c>
      <c r="M363" t="str">
        <f>VLOOKUP(A363,MonthlyMetricFullData!A:D,3,FALSE)</f>
        <v>Geoff St. Marie</v>
      </c>
    </row>
    <row r="364" spans="1:13" x14ac:dyDescent="0.2">
      <c r="A364" s="6" t="s">
        <v>129</v>
      </c>
      <c r="B364" s="6" t="s">
        <v>25</v>
      </c>
      <c r="C364" s="9">
        <v>0.53</v>
      </c>
      <c r="D364" s="9">
        <v>0.92</v>
      </c>
      <c r="E364" s="9">
        <v>0.97</v>
      </c>
      <c r="F364" s="9">
        <v>0.92</v>
      </c>
      <c r="G364" s="9">
        <v>0.85</v>
      </c>
      <c r="H364" s="6">
        <v>0</v>
      </c>
      <c r="I364" s="7" t="s">
        <v>60</v>
      </c>
      <c r="J364" s="9">
        <v>0</v>
      </c>
      <c r="K364" t="str">
        <f>VLOOKUP(A364,MonthlyMetricFullData!A:D,2,FALSE)</f>
        <v>Premium</v>
      </c>
      <c r="L364" t="str">
        <f>IF(VLOOKUP(A364,MonthlyMetricFullData!A:E,5,FALSE)&lt;30,"Adjunct","Professional")</f>
        <v>Professional</v>
      </c>
      <c r="M364" t="str">
        <f>VLOOKUP(A364,MonthlyMetricFullData!A:D,3,FALSE)</f>
        <v>Geoff St. Marie</v>
      </c>
    </row>
    <row r="365" spans="1:13" x14ac:dyDescent="0.2">
      <c r="A365" s="6" t="s">
        <v>129</v>
      </c>
      <c r="B365" s="6" t="s">
        <v>26</v>
      </c>
      <c r="C365" s="9">
        <v>0.51</v>
      </c>
      <c r="D365" s="9">
        <v>0.84</v>
      </c>
      <c r="E365" s="9">
        <v>0.98</v>
      </c>
      <c r="F365" s="9">
        <v>0.94</v>
      </c>
      <c r="G365" s="9">
        <v>0.82</v>
      </c>
      <c r="H365" s="6">
        <v>0</v>
      </c>
      <c r="I365" s="7" t="s">
        <v>34</v>
      </c>
      <c r="J365" s="9">
        <v>0.5</v>
      </c>
      <c r="K365" t="str">
        <f>VLOOKUP(A365,MonthlyMetricFullData!A:D,2,FALSE)</f>
        <v>Premium</v>
      </c>
      <c r="L365" t="str">
        <f>IF(VLOOKUP(A365,MonthlyMetricFullData!A:E,5,FALSE)&lt;30,"Adjunct","Professional")</f>
        <v>Professional</v>
      </c>
      <c r="M365" t="str">
        <f>VLOOKUP(A365,MonthlyMetricFullData!A:D,3,FALSE)</f>
        <v>Geoff St. Marie</v>
      </c>
    </row>
    <row r="366" spans="1:13" x14ac:dyDescent="0.2">
      <c r="A366" s="6" t="s">
        <v>132</v>
      </c>
      <c r="B366" s="6" t="s">
        <v>17</v>
      </c>
      <c r="C366" s="9">
        <v>0</v>
      </c>
      <c r="D366" s="9">
        <v>0.73</v>
      </c>
      <c r="E366" s="9">
        <v>0</v>
      </c>
      <c r="F366" s="9">
        <v>0</v>
      </c>
      <c r="G366" s="9">
        <v>0</v>
      </c>
      <c r="H366" s="6">
        <v>0</v>
      </c>
      <c r="I366" s="46" t="s">
        <v>18</v>
      </c>
      <c r="J366" s="11">
        <v>0</v>
      </c>
      <c r="K366" t="str">
        <f>VLOOKUP(A366,MonthlyMetricFullData!A:D,2,FALSE)</f>
        <v>Advanced</v>
      </c>
      <c r="L366" t="str">
        <f>IF(VLOOKUP(A366,MonthlyMetricFullData!A:E,5,FALSE)&lt;30,"Adjunct","Professional")</f>
        <v>Adjunct</v>
      </c>
      <c r="M366" t="str">
        <f>VLOOKUP(A366,MonthlyMetricFullData!A:D,3,FALSE)</f>
        <v>Geoff St. Marie</v>
      </c>
    </row>
    <row r="367" spans="1:13" x14ac:dyDescent="0.2">
      <c r="A367" s="6" t="s">
        <v>132</v>
      </c>
      <c r="B367" s="6" t="s">
        <v>19</v>
      </c>
      <c r="C367" s="6">
        <v>0.33750000000000002</v>
      </c>
      <c r="D367" s="6">
        <v>0.88279999999999903</v>
      </c>
      <c r="E367" s="6">
        <v>1</v>
      </c>
      <c r="F367" s="6">
        <v>0.875</v>
      </c>
      <c r="G367" s="6">
        <v>0</v>
      </c>
      <c r="I367" s="6" t="s">
        <v>50</v>
      </c>
      <c r="J367" s="53">
        <v>0.75</v>
      </c>
      <c r="K367" t="str">
        <f>VLOOKUP(A367,MonthlyMetricFullData!A:D,2,FALSE)</f>
        <v>Advanced</v>
      </c>
      <c r="L367" t="str">
        <f>IF(VLOOKUP(A367,MonthlyMetricFullData!A:E,5,FALSE)&lt;30,"Adjunct","Professional")</f>
        <v>Adjunct</v>
      </c>
      <c r="M367" t="str">
        <f>VLOOKUP(A367,MonthlyMetricFullData!A:D,3,FALSE)</f>
        <v>Geoff St. Marie</v>
      </c>
    </row>
    <row r="368" spans="1:13" x14ac:dyDescent="0.2">
      <c r="A368" s="6" t="s">
        <v>133</v>
      </c>
      <c r="B368" s="6" t="s">
        <v>26</v>
      </c>
      <c r="C368" s="9">
        <v>0</v>
      </c>
      <c r="D368" s="9">
        <v>0</v>
      </c>
      <c r="E368" s="9">
        <v>0</v>
      </c>
      <c r="F368" s="9">
        <v>0</v>
      </c>
      <c r="G368" s="9">
        <v>0</v>
      </c>
      <c r="H368" s="6">
        <v>0</v>
      </c>
      <c r="I368" s="8"/>
      <c r="J368" s="9"/>
      <c r="K368" t="e">
        <f>VLOOKUP(A368,MonthlyMetricFullData!A:D,2,FALSE)</f>
        <v>#N/A</v>
      </c>
      <c r="L368" t="e">
        <f>IF(VLOOKUP(A368,MonthlyMetricFullData!A:E,5,FALSE)&lt;30,"Adjunct","Professional")</f>
        <v>#N/A</v>
      </c>
      <c r="M368" t="e">
        <f>VLOOKUP(A368,MonthlyMetricFullData!A:D,3,FALSE)</f>
        <v>#N/A</v>
      </c>
    </row>
    <row r="369" spans="1:13" x14ac:dyDescent="0.2">
      <c r="A369" s="6" t="s">
        <v>134</v>
      </c>
      <c r="B369" s="6" t="s">
        <v>29</v>
      </c>
      <c r="C369" s="9">
        <v>0.60419999999999996</v>
      </c>
      <c r="D369" s="9">
        <v>1.1015999999999999</v>
      </c>
      <c r="E369" s="9">
        <v>1</v>
      </c>
      <c r="F369" s="9">
        <v>1</v>
      </c>
      <c r="G369" s="9">
        <v>0.5</v>
      </c>
      <c r="H369" s="6">
        <v>0</v>
      </c>
      <c r="I369" s="7" t="s">
        <v>63</v>
      </c>
      <c r="J369" s="45">
        <v>1</v>
      </c>
      <c r="K369" t="str">
        <f>VLOOKUP(A369,MonthlyMetricFullData!A:D,2,FALSE)</f>
        <v>Premium</v>
      </c>
      <c r="L369" t="str">
        <f>IF(VLOOKUP(A369,MonthlyMetricFullData!A:E,5,FALSE)&lt;30,"Adjunct","Professional")</f>
        <v>Adjunct</v>
      </c>
      <c r="M369" t="str">
        <f>VLOOKUP(A369,MonthlyMetricFullData!A:D,3,FALSE)</f>
        <v>Ela Cross</v>
      </c>
    </row>
    <row r="370" spans="1:13" x14ac:dyDescent="0.2">
      <c r="A370" s="6" t="s">
        <v>134</v>
      </c>
      <c r="B370" s="6" t="s">
        <v>14</v>
      </c>
      <c r="C370" s="9">
        <v>6.25E-2</v>
      </c>
      <c r="D370" s="9">
        <v>1.0429999999999999</v>
      </c>
      <c r="E370" s="9">
        <v>1</v>
      </c>
      <c r="F370" s="9">
        <v>1</v>
      </c>
      <c r="G370" s="9">
        <v>1</v>
      </c>
      <c r="H370" s="6">
        <v>0</v>
      </c>
      <c r="I370" s="7" t="s">
        <v>27</v>
      </c>
      <c r="J370" s="9">
        <v>1</v>
      </c>
      <c r="K370" t="str">
        <f>VLOOKUP(A370,MonthlyMetricFullData!A:D,2,FALSE)</f>
        <v>Premium</v>
      </c>
      <c r="L370" t="str">
        <f>IF(VLOOKUP(A370,MonthlyMetricFullData!A:E,5,FALSE)&lt;30,"Adjunct","Professional")</f>
        <v>Adjunct</v>
      </c>
      <c r="M370" t="str">
        <f>VLOOKUP(A370,MonthlyMetricFullData!A:D,3,FALSE)</f>
        <v>Ela Cross</v>
      </c>
    </row>
    <row r="371" spans="1:13" x14ac:dyDescent="0.2">
      <c r="A371" s="6" t="s">
        <v>134</v>
      </c>
      <c r="B371" s="6" t="s">
        <v>16</v>
      </c>
      <c r="C371" s="9">
        <v>0.42</v>
      </c>
      <c r="D371" s="9">
        <v>1.03</v>
      </c>
      <c r="E371" s="9">
        <v>1</v>
      </c>
      <c r="F371" s="9">
        <v>1</v>
      </c>
      <c r="G371" s="9">
        <v>1</v>
      </c>
      <c r="H371" s="6">
        <v>0</v>
      </c>
      <c r="I371" s="10">
        <v>45658</v>
      </c>
      <c r="J371" s="9">
        <v>1</v>
      </c>
      <c r="K371" t="str">
        <f>VLOOKUP(A371,MonthlyMetricFullData!A:D,2,FALSE)</f>
        <v>Premium</v>
      </c>
      <c r="L371" t="str">
        <f>IF(VLOOKUP(A371,MonthlyMetricFullData!A:E,5,FALSE)&lt;30,"Adjunct","Professional")</f>
        <v>Adjunct</v>
      </c>
      <c r="M371" t="str">
        <f>VLOOKUP(A371,MonthlyMetricFullData!A:D,3,FALSE)</f>
        <v>Ela Cross</v>
      </c>
    </row>
    <row r="372" spans="1:13" x14ac:dyDescent="0.2">
      <c r="A372" s="6" t="s">
        <v>134</v>
      </c>
      <c r="B372" s="6" t="s">
        <v>31</v>
      </c>
      <c r="C372" s="9">
        <v>0.19</v>
      </c>
      <c r="D372" s="9">
        <v>0.99</v>
      </c>
      <c r="E372" s="9">
        <v>1</v>
      </c>
      <c r="F372" s="9">
        <v>1</v>
      </c>
      <c r="G372" s="9">
        <v>1</v>
      </c>
      <c r="H372" s="6">
        <v>0</v>
      </c>
      <c r="I372" s="7"/>
      <c r="J372" s="9"/>
      <c r="K372" t="str">
        <f>VLOOKUP(A372,MonthlyMetricFullData!A:D,2,FALSE)</f>
        <v>Premium</v>
      </c>
      <c r="L372" t="str">
        <f>IF(VLOOKUP(A372,MonthlyMetricFullData!A:E,5,FALSE)&lt;30,"Adjunct","Professional")</f>
        <v>Adjunct</v>
      </c>
      <c r="M372" t="str">
        <f>VLOOKUP(A372,MonthlyMetricFullData!A:D,3,FALSE)</f>
        <v>Ela Cross</v>
      </c>
    </row>
    <row r="373" spans="1:13" x14ac:dyDescent="0.2">
      <c r="A373" s="6" t="s">
        <v>134</v>
      </c>
      <c r="B373" s="6" t="s">
        <v>32</v>
      </c>
      <c r="C373" s="9">
        <v>6.25E-2</v>
      </c>
      <c r="D373" s="9">
        <v>0.75</v>
      </c>
      <c r="E373" s="9">
        <v>1</v>
      </c>
      <c r="F373" s="9">
        <v>1</v>
      </c>
      <c r="G373" s="9">
        <v>1</v>
      </c>
      <c r="H373" s="6">
        <v>0</v>
      </c>
      <c r="I373" s="7" t="s">
        <v>18</v>
      </c>
      <c r="J373" s="9">
        <v>0</v>
      </c>
      <c r="K373" t="str">
        <f>VLOOKUP(A373,MonthlyMetricFullData!A:D,2,FALSE)</f>
        <v>Premium</v>
      </c>
      <c r="L373" t="str">
        <f>IF(VLOOKUP(A373,MonthlyMetricFullData!A:E,5,FALSE)&lt;30,"Adjunct","Professional")</f>
        <v>Adjunct</v>
      </c>
      <c r="M373" t="str">
        <f>VLOOKUP(A373,MonthlyMetricFullData!A:D,3,FALSE)</f>
        <v>Ela Cross</v>
      </c>
    </row>
    <row r="374" spans="1:13" x14ac:dyDescent="0.2">
      <c r="A374" s="6" t="s">
        <v>134</v>
      </c>
      <c r="B374" s="6" t="s">
        <v>17</v>
      </c>
      <c r="C374" s="9">
        <v>0.51</v>
      </c>
      <c r="D374" s="9">
        <v>1.1200000000000001</v>
      </c>
      <c r="E374" s="9">
        <v>1</v>
      </c>
      <c r="F374" s="9">
        <v>1</v>
      </c>
      <c r="G374" s="9">
        <v>0.33</v>
      </c>
      <c r="H374" s="6">
        <v>1</v>
      </c>
      <c r="I374" s="46" t="s">
        <v>27</v>
      </c>
      <c r="J374" s="11">
        <v>1</v>
      </c>
      <c r="K374" t="str">
        <f>VLOOKUP(A374,MonthlyMetricFullData!A:D,2,FALSE)</f>
        <v>Premium</v>
      </c>
      <c r="L374" t="str">
        <f>IF(VLOOKUP(A374,MonthlyMetricFullData!A:E,5,FALSE)&lt;30,"Adjunct","Professional")</f>
        <v>Adjunct</v>
      </c>
      <c r="M374" t="str">
        <f>VLOOKUP(A374,MonthlyMetricFullData!A:D,3,FALSE)</f>
        <v>Ela Cross</v>
      </c>
    </row>
    <row r="375" spans="1:13" x14ac:dyDescent="0.2">
      <c r="A375" s="6" t="s">
        <v>134</v>
      </c>
      <c r="B375" s="6" t="s">
        <v>19</v>
      </c>
      <c r="C375" s="6">
        <v>0.52080000000000004</v>
      </c>
      <c r="D375" s="6">
        <v>1.1093999999999999</v>
      </c>
      <c r="E375" s="6">
        <v>1</v>
      </c>
      <c r="F375" s="6">
        <v>0.66700000000000004</v>
      </c>
      <c r="G375" s="6">
        <v>0.33333333333333298</v>
      </c>
      <c r="H375" s="6">
        <v>3</v>
      </c>
      <c r="J375" s="53"/>
      <c r="K375" t="str">
        <f>VLOOKUP(A375,MonthlyMetricFullData!A:D,2,FALSE)</f>
        <v>Premium</v>
      </c>
      <c r="L375" t="str">
        <f>IF(VLOOKUP(A375,MonthlyMetricFullData!A:E,5,FALSE)&lt;30,"Adjunct","Professional")</f>
        <v>Adjunct</v>
      </c>
      <c r="M375" t="str">
        <f>VLOOKUP(A375,MonthlyMetricFullData!A:D,3,FALSE)</f>
        <v>Ela Cross</v>
      </c>
    </row>
    <row r="376" spans="1:13" x14ac:dyDescent="0.2">
      <c r="A376" s="6" t="s">
        <v>134</v>
      </c>
      <c r="B376" s="6" t="s">
        <v>21</v>
      </c>
      <c r="C376" s="9">
        <v>0.31</v>
      </c>
      <c r="D376" s="9">
        <v>1.1499999999999999</v>
      </c>
      <c r="E376" s="9">
        <v>1</v>
      </c>
      <c r="F376" s="9">
        <v>1</v>
      </c>
      <c r="G376" s="9">
        <v>0.67</v>
      </c>
      <c r="H376" s="6">
        <v>0</v>
      </c>
      <c r="J376" s="9"/>
      <c r="K376" t="str">
        <f>VLOOKUP(A376,MonthlyMetricFullData!A:D,2,FALSE)</f>
        <v>Premium</v>
      </c>
      <c r="L376" t="str">
        <f>IF(VLOOKUP(A376,MonthlyMetricFullData!A:E,5,FALSE)&lt;30,"Adjunct","Professional")</f>
        <v>Adjunct</v>
      </c>
      <c r="M376" t="str">
        <f>VLOOKUP(A376,MonthlyMetricFullData!A:D,3,FALSE)</f>
        <v>Ela Cross</v>
      </c>
    </row>
    <row r="377" spans="1:13" x14ac:dyDescent="0.2">
      <c r="A377" s="6" t="s">
        <v>134</v>
      </c>
      <c r="B377" s="6" t="s">
        <v>22</v>
      </c>
      <c r="C377" s="9">
        <v>0.37</v>
      </c>
      <c r="D377" s="9">
        <v>0.98</v>
      </c>
      <c r="E377" s="9">
        <v>1</v>
      </c>
      <c r="F377" s="9">
        <v>1</v>
      </c>
      <c r="G377" s="9">
        <v>0</v>
      </c>
      <c r="H377" s="6" t="e">
        <v>#N/A</v>
      </c>
      <c r="I377" s="7">
        <v>1</v>
      </c>
      <c r="J377" s="9">
        <f>I377</f>
        <v>1</v>
      </c>
      <c r="K377" t="str">
        <f>VLOOKUP(A377,MonthlyMetricFullData!A:D,2,FALSE)</f>
        <v>Premium</v>
      </c>
      <c r="L377" t="str">
        <f>IF(VLOOKUP(A377,MonthlyMetricFullData!A:E,5,FALSE)&lt;30,"Adjunct","Professional")</f>
        <v>Adjunct</v>
      </c>
      <c r="M377" t="str">
        <f>VLOOKUP(A377,MonthlyMetricFullData!A:D,3,FALSE)</f>
        <v>Ela Cross</v>
      </c>
    </row>
    <row r="378" spans="1:13" x14ac:dyDescent="0.2">
      <c r="A378" s="6" t="s">
        <v>134</v>
      </c>
      <c r="B378" s="6" t="s">
        <v>24</v>
      </c>
      <c r="C378" s="9">
        <v>0.39</v>
      </c>
      <c r="D378" s="9">
        <v>1.1299999999999999</v>
      </c>
      <c r="E378" s="9">
        <v>1</v>
      </c>
      <c r="F378" s="9">
        <v>1</v>
      </c>
      <c r="G378" s="9">
        <v>0</v>
      </c>
      <c r="H378" s="6" t="e">
        <v>#N/A</v>
      </c>
      <c r="J378" s="9"/>
      <c r="K378" t="str">
        <f>VLOOKUP(A378,MonthlyMetricFullData!A:D,2,FALSE)</f>
        <v>Premium</v>
      </c>
      <c r="L378" t="str">
        <f>IF(VLOOKUP(A378,MonthlyMetricFullData!A:E,5,FALSE)&lt;30,"Adjunct","Professional")</f>
        <v>Adjunct</v>
      </c>
      <c r="M378" t="str">
        <f>VLOOKUP(A378,MonthlyMetricFullData!A:D,3,FALSE)</f>
        <v>Ela Cross</v>
      </c>
    </row>
    <row r="379" spans="1:13" x14ac:dyDescent="0.2">
      <c r="A379" s="6" t="s">
        <v>134</v>
      </c>
      <c r="B379" s="6" t="s">
        <v>25</v>
      </c>
      <c r="C379" s="9">
        <v>0.42</v>
      </c>
      <c r="D379" s="9">
        <v>1.1000000000000001</v>
      </c>
      <c r="E379" s="9">
        <v>1</v>
      </c>
      <c r="F379" s="9">
        <v>1</v>
      </c>
      <c r="G379" s="9">
        <v>0.5</v>
      </c>
      <c r="H379" s="6">
        <v>0</v>
      </c>
      <c r="I379" s="8"/>
      <c r="J379" s="9"/>
      <c r="K379" t="str">
        <f>VLOOKUP(A379,MonthlyMetricFullData!A:D,2,FALSE)</f>
        <v>Premium</v>
      </c>
      <c r="L379" t="str">
        <f>IF(VLOOKUP(A379,MonthlyMetricFullData!A:E,5,FALSE)&lt;30,"Adjunct","Professional")</f>
        <v>Adjunct</v>
      </c>
      <c r="M379" t="str">
        <f>VLOOKUP(A379,MonthlyMetricFullData!A:D,3,FALSE)</f>
        <v>Ela Cross</v>
      </c>
    </row>
    <row r="380" spans="1:13" x14ac:dyDescent="0.2">
      <c r="A380" s="6" t="s">
        <v>134</v>
      </c>
      <c r="B380" s="6" t="s">
        <v>26</v>
      </c>
      <c r="C380" s="9">
        <v>0.1</v>
      </c>
      <c r="D380" s="9">
        <v>1.19</v>
      </c>
      <c r="E380" s="9">
        <v>1</v>
      </c>
      <c r="F380" s="9">
        <v>1</v>
      </c>
      <c r="G380" s="9">
        <v>1</v>
      </c>
      <c r="H380" s="6">
        <v>0</v>
      </c>
      <c r="I380" s="8"/>
      <c r="J380" s="9"/>
      <c r="K380" t="str">
        <f>VLOOKUP(A380,MonthlyMetricFullData!A:D,2,FALSE)</f>
        <v>Premium</v>
      </c>
      <c r="L380" t="str">
        <f>IF(VLOOKUP(A380,MonthlyMetricFullData!A:E,5,FALSE)&lt;30,"Adjunct","Professional")</f>
        <v>Adjunct</v>
      </c>
      <c r="M380" t="str">
        <f>VLOOKUP(A380,MonthlyMetricFullData!A:D,3,FALSE)</f>
        <v>Ela Cross</v>
      </c>
    </row>
    <row r="381" spans="1:13" x14ac:dyDescent="0.2">
      <c r="A381" s="6" t="s">
        <v>135</v>
      </c>
      <c r="B381" s="6" t="s">
        <v>29</v>
      </c>
      <c r="C381" s="9">
        <v>0.98750000000000004</v>
      </c>
      <c r="D381" s="9">
        <v>1.1484000000000001</v>
      </c>
      <c r="E381" s="9">
        <v>0.987179487179487</v>
      </c>
      <c r="F381" s="9">
        <v>0.94</v>
      </c>
      <c r="G381" s="9">
        <v>0.69230769230769196</v>
      </c>
      <c r="H381" s="6">
        <v>6</v>
      </c>
      <c r="I381" s="7" t="s">
        <v>48</v>
      </c>
      <c r="J381" s="45">
        <v>1</v>
      </c>
      <c r="K381" t="str">
        <f>VLOOKUP(A381,MonthlyMetricFullData!A:D,2,FALSE)</f>
        <v>Advanced</v>
      </c>
      <c r="L381" t="str">
        <f>IF(VLOOKUP(A381,MonthlyMetricFullData!A:E,5,FALSE)&lt;30,"Adjunct","Professional")</f>
        <v>Adjunct</v>
      </c>
      <c r="M381" t="str">
        <f>VLOOKUP(A381,MonthlyMetricFullData!A:D,3,FALSE)</f>
        <v>Geoff St. Marie</v>
      </c>
    </row>
    <row r="382" spans="1:13" x14ac:dyDescent="0.2">
      <c r="A382" s="6" t="s">
        <v>135</v>
      </c>
      <c r="B382" s="6" t="s">
        <v>14</v>
      </c>
      <c r="C382" s="9">
        <v>0</v>
      </c>
      <c r="D382" s="9">
        <v>0.44790000000000002</v>
      </c>
      <c r="E382" s="9">
        <v>0</v>
      </c>
      <c r="F382" s="9">
        <v>0</v>
      </c>
      <c r="G382" s="9">
        <v>0</v>
      </c>
      <c r="H382" s="6">
        <v>0</v>
      </c>
      <c r="I382" s="7"/>
      <c r="J382" s="9"/>
      <c r="K382" t="str">
        <f>VLOOKUP(A382,MonthlyMetricFullData!A:D,2,FALSE)</f>
        <v>Advanced</v>
      </c>
      <c r="L382" t="str">
        <f>IF(VLOOKUP(A382,MonthlyMetricFullData!A:E,5,FALSE)&lt;30,"Adjunct","Professional")</f>
        <v>Adjunct</v>
      </c>
      <c r="M382" t="str">
        <f>VLOOKUP(A382,MonthlyMetricFullData!A:D,3,FALSE)</f>
        <v>Geoff St. Marie</v>
      </c>
    </row>
    <row r="383" spans="1:13" x14ac:dyDescent="0.2">
      <c r="A383" s="6" t="s">
        <v>135</v>
      </c>
      <c r="B383" s="6" t="s">
        <v>16</v>
      </c>
      <c r="C383" s="9">
        <v>0.43</v>
      </c>
      <c r="D383" s="9">
        <v>0.95</v>
      </c>
      <c r="E383" s="9">
        <v>1</v>
      </c>
      <c r="F383" s="9">
        <v>0.95</v>
      </c>
      <c r="G383" s="9">
        <v>0</v>
      </c>
      <c r="H383" s="6">
        <v>3</v>
      </c>
      <c r="I383" s="10">
        <v>45940</v>
      </c>
      <c r="J383" s="9">
        <v>1</v>
      </c>
      <c r="K383" t="str">
        <f>VLOOKUP(A383,MonthlyMetricFullData!A:D,2,FALSE)</f>
        <v>Advanced</v>
      </c>
      <c r="L383" t="str">
        <f>IF(VLOOKUP(A383,MonthlyMetricFullData!A:E,5,FALSE)&lt;30,"Adjunct","Professional")</f>
        <v>Adjunct</v>
      </c>
      <c r="M383" t="str">
        <f>VLOOKUP(A383,MonthlyMetricFullData!A:D,3,FALSE)</f>
        <v>Geoff St. Marie</v>
      </c>
    </row>
    <row r="384" spans="1:13" x14ac:dyDescent="0.2">
      <c r="A384" s="6" t="s">
        <v>135</v>
      </c>
      <c r="B384" s="6" t="s">
        <v>31</v>
      </c>
      <c r="C384" s="9">
        <v>0.68</v>
      </c>
      <c r="D384" s="9">
        <v>1.07</v>
      </c>
      <c r="E384" s="9">
        <v>1</v>
      </c>
      <c r="F384" s="9">
        <v>0.97</v>
      </c>
      <c r="G384" s="9">
        <v>1</v>
      </c>
      <c r="H384" s="6">
        <v>7</v>
      </c>
      <c r="I384" s="7">
        <v>1</v>
      </c>
      <c r="J384" s="9">
        <v>1</v>
      </c>
      <c r="K384" t="str">
        <f>VLOOKUP(A384,MonthlyMetricFullData!A:D,2,FALSE)</f>
        <v>Advanced</v>
      </c>
      <c r="L384" t="str">
        <f>IF(VLOOKUP(A384,MonthlyMetricFullData!A:E,5,FALSE)&lt;30,"Adjunct","Professional")</f>
        <v>Adjunct</v>
      </c>
      <c r="M384" t="str">
        <f>VLOOKUP(A384,MonthlyMetricFullData!A:D,3,FALSE)</f>
        <v>Geoff St. Marie</v>
      </c>
    </row>
    <row r="385" spans="1:13" x14ac:dyDescent="0.2">
      <c r="A385" s="6" t="s">
        <v>135</v>
      </c>
      <c r="B385" s="6" t="s">
        <v>32</v>
      </c>
      <c r="C385" s="9">
        <v>0.74380000000000002</v>
      </c>
      <c r="D385" s="9">
        <v>1.1822999999999999</v>
      </c>
      <c r="E385" s="9">
        <v>1</v>
      </c>
      <c r="F385" s="9">
        <v>0.97297297299999996</v>
      </c>
      <c r="G385" s="9">
        <v>0.909090909</v>
      </c>
      <c r="H385" s="6">
        <v>2</v>
      </c>
      <c r="I385" s="7">
        <v>0.66666666666666663</v>
      </c>
      <c r="J385" s="9">
        <f>I385</f>
        <v>0.66666666666666663</v>
      </c>
      <c r="K385" t="str">
        <f>VLOOKUP(A385,MonthlyMetricFullData!A:D,2,FALSE)</f>
        <v>Advanced</v>
      </c>
      <c r="L385" t="str">
        <f>IF(VLOOKUP(A385,MonthlyMetricFullData!A:E,5,FALSE)&lt;30,"Adjunct","Professional")</f>
        <v>Adjunct</v>
      </c>
      <c r="M385" t="str">
        <f>VLOOKUP(A385,MonthlyMetricFullData!A:D,3,FALSE)</f>
        <v>Geoff St. Marie</v>
      </c>
    </row>
    <row r="386" spans="1:13" x14ac:dyDescent="0.2">
      <c r="A386" s="6" t="s">
        <v>135</v>
      </c>
      <c r="B386" s="6" t="s">
        <v>17</v>
      </c>
      <c r="C386" s="9">
        <v>0.82</v>
      </c>
      <c r="D386" s="9">
        <v>1.04</v>
      </c>
      <c r="E386" s="9">
        <v>0.95</v>
      </c>
      <c r="F386" s="9">
        <v>0.77</v>
      </c>
      <c r="G386" s="9">
        <v>0.92</v>
      </c>
      <c r="H386" s="6">
        <v>8</v>
      </c>
      <c r="I386" s="46" t="s">
        <v>33</v>
      </c>
      <c r="J386" s="11">
        <v>0</v>
      </c>
      <c r="K386" t="str">
        <f>VLOOKUP(A386,MonthlyMetricFullData!A:D,2,FALSE)</f>
        <v>Advanced</v>
      </c>
      <c r="L386" t="str">
        <f>IF(VLOOKUP(A386,MonthlyMetricFullData!A:E,5,FALSE)&lt;30,"Adjunct","Professional")</f>
        <v>Adjunct</v>
      </c>
      <c r="M386" t="str">
        <f>VLOOKUP(A386,MonthlyMetricFullData!A:D,3,FALSE)</f>
        <v>Geoff St. Marie</v>
      </c>
    </row>
    <row r="387" spans="1:13" x14ac:dyDescent="0.2">
      <c r="A387" s="6" t="s">
        <v>135</v>
      </c>
      <c r="B387" s="6" t="s">
        <v>19</v>
      </c>
      <c r="C387" s="6">
        <v>0.73750000000000004</v>
      </c>
      <c r="D387" s="6">
        <v>1.1849000000000001</v>
      </c>
      <c r="E387" s="6">
        <v>0.92</v>
      </c>
      <c r="F387" s="6">
        <v>0.79400000000000004</v>
      </c>
      <c r="G387" s="6">
        <v>0.72727272727272696</v>
      </c>
      <c r="H387" s="6">
        <v>6</v>
      </c>
      <c r="J387" s="53"/>
      <c r="K387" t="str">
        <f>VLOOKUP(A387,MonthlyMetricFullData!A:D,2,FALSE)</f>
        <v>Advanced</v>
      </c>
      <c r="L387" t="str">
        <f>IF(VLOOKUP(A387,MonthlyMetricFullData!A:E,5,FALSE)&lt;30,"Adjunct","Professional")</f>
        <v>Adjunct</v>
      </c>
      <c r="M387" t="str">
        <f>VLOOKUP(A387,MonthlyMetricFullData!A:D,3,FALSE)</f>
        <v>Geoff St. Marie</v>
      </c>
    </row>
    <row r="388" spans="1:13" x14ac:dyDescent="0.2">
      <c r="A388" s="6" t="s">
        <v>136</v>
      </c>
      <c r="B388" s="6" t="s">
        <v>21</v>
      </c>
      <c r="C388" s="9">
        <v>0.88</v>
      </c>
      <c r="D388" s="9">
        <v>1.1299999999999999</v>
      </c>
      <c r="E388" s="9">
        <v>1</v>
      </c>
      <c r="F388" s="9">
        <v>0.96</v>
      </c>
      <c r="G388" s="9">
        <v>0.88</v>
      </c>
      <c r="H388" s="6">
        <v>5</v>
      </c>
      <c r="I388" s="7" t="s">
        <v>137</v>
      </c>
      <c r="J388" s="9">
        <v>0.83</v>
      </c>
      <c r="K388" t="e">
        <f>VLOOKUP(A388,MonthlyMetricFullData!A:D,2,FALSE)</f>
        <v>#N/A</v>
      </c>
      <c r="L388" t="e">
        <f>IF(VLOOKUP(A388,MonthlyMetricFullData!A:E,5,FALSE)&lt;30,"Adjunct","Professional")</f>
        <v>#N/A</v>
      </c>
      <c r="M388" t="e">
        <f>VLOOKUP(A388,MonthlyMetricFullData!A:D,3,FALSE)</f>
        <v>#N/A</v>
      </c>
    </row>
    <row r="389" spans="1:13" x14ac:dyDescent="0.2">
      <c r="A389" s="6" t="s">
        <v>136</v>
      </c>
      <c r="B389" s="6" t="s">
        <v>22</v>
      </c>
      <c r="C389" s="9">
        <v>0.6</v>
      </c>
      <c r="D389" s="9">
        <v>1</v>
      </c>
      <c r="E389" s="9">
        <v>0.99</v>
      </c>
      <c r="F389" s="9">
        <v>0.94</v>
      </c>
      <c r="G389" s="9">
        <v>0.44</v>
      </c>
      <c r="H389" s="6">
        <v>1</v>
      </c>
      <c r="I389" s="7" t="s">
        <v>23</v>
      </c>
      <c r="J389" s="9">
        <v>0.67</v>
      </c>
      <c r="K389" t="e">
        <f>VLOOKUP(A389,MonthlyMetricFullData!A:D,2,FALSE)</f>
        <v>#N/A</v>
      </c>
      <c r="L389" t="e">
        <f>IF(VLOOKUP(A389,MonthlyMetricFullData!A:E,5,FALSE)&lt;30,"Adjunct","Professional")</f>
        <v>#N/A</v>
      </c>
      <c r="M389" t="e">
        <f>VLOOKUP(A389,MonthlyMetricFullData!A:D,3,FALSE)</f>
        <v>#N/A</v>
      </c>
    </row>
    <row r="390" spans="1:13" x14ac:dyDescent="0.2">
      <c r="A390" s="6" t="s">
        <v>136</v>
      </c>
      <c r="B390" s="6" t="s">
        <v>24</v>
      </c>
      <c r="C390" s="9">
        <v>0.89</v>
      </c>
      <c r="D390" s="9">
        <v>1</v>
      </c>
      <c r="E390" s="9">
        <v>0.99</v>
      </c>
      <c r="F390" s="9">
        <v>0.95</v>
      </c>
      <c r="G390" s="9">
        <v>0.73</v>
      </c>
      <c r="H390" s="6">
        <v>1</v>
      </c>
      <c r="I390" s="7">
        <v>0</v>
      </c>
      <c r="J390" s="9">
        <f>I390</f>
        <v>0</v>
      </c>
      <c r="K390" t="e">
        <f>VLOOKUP(A390,MonthlyMetricFullData!A:D,2,FALSE)</f>
        <v>#N/A</v>
      </c>
      <c r="L390" t="e">
        <f>IF(VLOOKUP(A390,MonthlyMetricFullData!A:E,5,FALSE)&lt;30,"Adjunct","Professional")</f>
        <v>#N/A</v>
      </c>
      <c r="M390" t="e">
        <f>VLOOKUP(A390,MonthlyMetricFullData!A:D,3,FALSE)</f>
        <v>#N/A</v>
      </c>
    </row>
    <row r="391" spans="1:13" x14ac:dyDescent="0.2">
      <c r="A391" s="6" t="s">
        <v>138</v>
      </c>
      <c r="B391" s="6" t="s">
        <v>21</v>
      </c>
      <c r="C391" s="9">
        <v>0.7</v>
      </c>
      <c r="D391" s="9">
        <v>1.18</v>
      </c>
      <c r="E391" s="9">
        <v>0.96</v>
      </c>
      <c r="F391" s="9">
        <v>0.94</v>
      </c>
      <c r="G391" s="9">
        <v>1</v>
      </c>
      <c r="H391" s="6" t="e">
        <v>#N/A</v>
      </c>
      <c r="J391" s="9"/>
      <c r="K391" t="e">
        <f>VLOOKUP(A391,MonthlyMetricFullData!A:D,2,FALSE)</f>
        <v>#N/A</v>
      </c>
      <c r="L391" t="e">
        <f>IF(VLOOKUP(A391,MonthlyMetricFullData!A:E,5,FALSE)&lt;30,"Adjunct","Professional")</f>
        <v>#N/A</v>
      </c>
      <c r="M391" t="e">
        <f>VLOOKUP(A391,MonthlyMetricFullData!A:D,3,FALSE)</f>
        <v>#N/A</v>
      </c>
    </row>
    <row r="392" spans="1:13" x14ac:dyDescent="0.2">
      <c r="A392" s="6" t="s">
        <v>139</v>
      </c>
      <c r="B392" s="6" t="s">
        <v>29</v>
      </c>
      <c r="C392" s="9">
        <v>1.0207999999999999</v>
      </c>
      <c r="D392" s="9">
        <v>1.0508</v>
      </c>
      <c r="E392" s="9">
        <v>1</v>
      </c>
      <c r="F392" s="9">
        <v>1</v>
      </c>
      <c r="G392" s="9">
        <v>0.75</v>
      </c>
      <c r="H392" s="6">
        <v>0</v>
      </c>
      <c r="I392" s="6" t="s">
        <v>27</v>
      </c>
      <c r="J392" s="45">
        <v>1</v>
      </c>
      <c r="K392" t="str">
        <f>VLOOKUP(A392,MonthlyMetricFullData!A:D,2,FALSE)</f>
        <v>Distinguished</v>
      </c>
      <c r="L392" t="str">
        <f>IF(VLOOKUP(A392,MonthlyMetricFullData!A:E,5,FALSE)&lt;30,"Adjunct","Professional")</f>
        <v>Adjunct</v>
      </c>
      <c r="M392" t="str">
        <f>VLOOKUP(A392,MonthlyMetricFullData!A:D,3,FALSE)</f>
        <v>Kristin Haase-Alvey</v>
      </c>
    </row>
    <row r="393" spans="1:13" x14ac:dyDescent="0.2">
      <c r="A393" s="6" t="s">
        <v>139</v>
      </c>
      <c r="B393" s="6" t="s">
        <v>14</v>
      </c>
      <c r="C393" s="9">
        <v>0.9375</v>
      </c>
      <c r="D393" s="9">
        <v>1.3476999999999999</v>
      </c>
      <c r="E393" s="9">
        <v>1</v>
      </c>
      <c r="F393" s="9">
        <v>1</v>
      </c>
      <c r="G393" s="9">
        <v>0.8</v>
      </c>
      <c r="H393" s="6">
        <v>0</v>
      </c>
      <c r="I393" s="7" t="s">
        <v>27</v>
      </c>
      <c r="J393" s="9">
        <v>1</v>
      </c>
      <c r="K393" t="str">
        <f>VLOOKUP(A393,MonthlyMetricFullData!A:D,2,FALSE)</f>
        <v>Distinguished</v>
      </c>
      <c r="L393" t="str">
        <f>IF(VLOOKUP(A393,MonthlyMetricFullData!A:E,5,FALSE)&lt;30,"Adjunct","Professional")</f>
        <v>Adjunct</v>
      </c>
      <c r="M393" t="str">
        <f>VLOOKUP(A393,MonthlyMetricFullData!A:D,3,FALSE)</f>
        <v>Kristin Haase-Alvey</v>
      </c>
    </row>
    <row r="394" spans="1:13" x14ac:dyDescent="0.2">
      <c r="A394" s="6" t="s">
        <v>139</v>
      </c>
      <c r="B394" s="6" t="s">
        <v>16</v>
      </c>
      <c r="C394" s="9">
        <v>0.85</v>
      </c>
      <c r="D394" s="9">
        <v>1.19</v>
      </c>
      <c r="E394" s="9">
        <v>1</v>
      </c>
      <c r="F394" s="9">
        <v>1</v>
      </c>
      <c r="G394" s="9">
        <v>1</v>
      </c>
      <c r="H394" s="6">
        <v>6</v>
      </c>
      <c r="I394" s="10"/>
      <c r="J394" s="6"/>
      <c r="K394" t="str">
        <f>VLOOKUP(A394,MonthlyMetricFullData!A:D,2,FALSE)</f>
        <v>Distinguished</v>
      </c>
      <c r="L394" t="str">
        <f>IF(VLOOKUP(A394,MonthlyMetricFullData!A:E,5,FALSE)&lt;30,"Adjunct","Professional")</f>
        <v>Adjunct</v>
      </c>
      <c r="M394" t="str">
        <f>VLOOKUP(A394,MonthlyMetricFullData!A:D,3,FALSE)</f>
        <v>Kristin Haase-Alvey</v>
      </c>
    </row>
    <row r="395" spans="1:13" x14ac:dyDescent="0.2">
      <c r="A395" s="6" t="s">
        <v>139</v>
      </c>
      <c r="B395" s="6" t="s">
        <v>31</v>
      </c>
      <c r="C395" s="9">
        <v>0.6</v>
      </c>
      <c r="D395" s="9">
        <v>1.22</v>
      </c>
      <c r="E395" s="9">
        <v>1</v>
      </c>
      <c r="F395" s="9">
        <v>0.93</v>
      </c>
      <c r="G395" s="9">
        <v>0.88</v>
      </c>
      <c r="H395" s="6">
        <v>3</v>
      </c>
      <c r="I395" s="7"/>
      <c r="J395" s="9"/>
      <c r="K395" t="str">
        <f>VLOOKUP(A395,MonthlyMetricFullData!A:D,2,FALSE)</f>
        <v>Distinguished</v>
      </c>
      <c r="L395" t="str">
        <f>IF(VLOOKUP(A395,MonthlyMetricFullData!A:E,5,FALSE)&lt;30,"Adjunct","Professional")</f>
        <v>Adjunct</v>
      </c>
      <c r="M395" t="str">
        <f>VLOOKUP(A395,MonthlyMetricFullData!A:D,3,FALSE)</f>
        <v>Kristin Haase-Alvey</v>
      </c>
    </row>
    <row r="396" spans="1:13" x14ac:dyDescent="0.2">
      <c r="A396" s="6" t="s">
        <v>139</v>
      </c>
      <c r="B396" s="6" t="s">
        <v>32</v>
      </c>
      <c r="C396" s="9">
        <v>0.75</v>
      </c>
      <c r="D396" s="9">
        <v>1.3867</v>
      </c>
      <c r="E396" s="9">
        <v>1</v>
      </c>
      <c r="F396" s="9">
        <v>1</v>
      </c>
      <c r="G396" s="9">
        <v>0.71428571399999996</v>
      </c>
      <c r="H396" s="6">
        <v>0</v>
      </c>
      <c r="I396" s="7" t="s">
        <v>33</v>
      </c>
      <c r="J396" s="9">
        <v>0</v>
      </c>
      <c r="K396" t="str">
        <f>VLOOKUP(A396,MonthlyMetricFullData!A:D,2,FALSE)</f>
        <v>Distinguished</v>
      </c>
      <c r="L396" t="str">
        <f>IF(VLOOKUP(A396,MonthlyMetricFullData!A:E,5,FALSE)&lt;30,"Adjunct","Professional")</f>
        <v>Adjunct</v>
      </c>
      <c r="M396" t="str">
        <f>VLOOKUP(A396,MonthlyMetricFullData!A:D,3,FALSE)</f>
        <v>Kristin Haase-Alvey</v>
      </c>
    </row>
    <row r="397" spans="1:13" x14ac:dyDescent="0.2">
      <c r="A397" s="6" t="s">
        <v>139</v>
      </c>
      <c r="B397" s="6" t="s">
        <v>17</v>
      </c>
      <c r="C397" s="9">
        <v>1.04</v>
      </c>
      <c r="D397" s="9">
        <v>1.1200000000000001</v>
      </c>
      <c r="E397" s="9">
        <v>0.98</v>
      </c>
      <c r="F397" s="9">
        <v>1</v>
      </c>
      <c r="G397" s="9">
        <v>0.9</v>
      </c>
      <c r="H397" s="6">
        <v>2</v>
      </c>
      <c r="I397" s="46" t="s">
        <v>27</v>
      </c>
      <c r="J397" s="11">
        <v>1</v>
      </c>
      <c r="K397" t="str">
        <f>VLOOKUP(A397,MonthlyMetricFullData!A:D,2,FALSE)</f>
        <v>Distinguished</v>
      </c>
      <c r="L397" t="str">
        <f>IF(VLOOKUP(A397,MonthlyMetricFullData!A:E,5,FALSE)&lt;30,"Adjunct","Professional")</f>
        <v>Adjunct</v>
      </c>
      <c r="M397" t="str">
        <f>VLOOKUP(A397,MonthlyMetricFullData!A:D,3,FALSE)</f>
        <v>Kristin Haase-Alvey</v>
      </c>
    </row>
    <row r="398" spans="1:13" x14ac:dyDescent="0.2">
      <c r="A398" s="6" t="s">
        <v>139</v>
      </c>
      <c r="B398" s="6" t="s">
        <v>19</v>
      </c>
      <c r="C398" s="6">
        <v>1.2292000000000001</v>
      </c>
      <c r="D398" s="6">
        <v>1.0976999999999999</v>
      </c>
      <c r="E398" s="6">
        <v>1</v>
      </c>
      <c r="F398" s="6">
        <v>0.879</v>
      </c>
      <c r="G398" s="6">
        <v>0.625</v>
      </c>
      <c r="H398" s="6">
        <v>2</v>
      </c>
      <c r="J398" s="53"/>
      <c r="K398" t="str">
        <f>VLOOKUP(A398,MonthlyMetricFullData!A:D,2,FALSE)</f>
        <v>Distinguished</v>
      </c>
      <c r="L398" t="str">
        <f>IF(VLOOKUP(A398,MonthlyMetricFullData!A:E,5,FALSE)&lt;30,"Adjunct","Professional")</f>
        <v>Adjunct</v>
      </c>
      <c r="M398" t="str">
        <f>VLOOKUP(A398,MonthlyMetricFullData!A:D,3,FALSE)</f>
        <v>Kristin Haase-Alvey</v>
      </c>
    </row>
    <row r="399" spans="1:13" x14ac:dyDescent="0.2">
      <c r="A399" s="6" t="s">
        <v>139</v>
      </c>
      <c r="B399" s="6" t="s">
        <v>21</v>
      </c>
      <c r="C399" s="9">
        <v>0.87</v>
      </c>
      <c r="D399" s="9">
        <v>1.1200000000000001</v>
      </c>
      <c r="E399" s="9">
        <v>1</v>
      </c>
      <c r="F399" s="9">
        <v>1</v>
      </c>
      <c r="G399" s="9">
        <v>0.5</v>
      </c>
      <c r="H399" s="6">
        <v>4</v>
      </c>
      <c r="J399" s="6"/>
      <c r="K399" t="str">
        <f>VLOOKUP(A399,MonthlyMetricFullData!A:D,2,FALSE)</f>
        <v>Distinguished</v>
      </c>
      <c r="L399" t="str">
        <f>IF(VLOOKUP(A399,MonthlyMetricFullData!A:E,5,FALSE)&lt;30,"Adjunct","Professional")</f>
        <v>Adjunct</v>
      </c>
      <c r="M399" t="str">
        <f>VLOOKUP(A399,MonthlyMetricFullData!A:D,3,FALSE)</f>
        <v>Kristin Haase-Alvey</v>
      </c>
    </row>
    <row r="400" spans="1:13" x14ac:dyDescent="0.2">
      <c r="A400" s="6" t="s">
        <v>139</v>
      </c>
      <c r="B400" s="6" t="s">
        <v>22</v>
      </c>
      <c r="C400" s="9">
        <v>0.56999999999999995</v>
      </c>
      <c r="D400" s="9">
        <v>1.1000000000000001</v>
      </c>
      <c r="E400" s="9">
        <v>1</v>
      </c>
      <c r="F400" s="9">
        <v>0.95</v>
      </c>
      <c r="G400" s="9">
        <v>0.6</v>
      </c>
      <c r="H400" s="6">
        <v>3</v>
      </c>
      <c r="J400" s="6"/>
      <c r="K400" t="str">
        <f>VLOOKUP(A400,MonthlyMetricFullData!A:D,2,FALSE)</f>
        <v>Distinguished</v>
      </c>
      <c r="L400" t="str">
        <f>IF(VLOOKUP(A400,MonthlyMetricFullData!A:E,5,FALSE)&lt;30,"Adjunct","Professional")</f>
        <v>Adjunct</v>
      </c>
      <c r="M400" t="str">
        <f>VLOOKUP(A400,MonthlyMetricFullData!A:D,3,FALSE)</f>
        <v>Kristin Haase-Alvey</v>
      </c>
    </row>
    <row r="401" spans="1:13" x14ac:dyDescent="0.2">
      <c r="A401" s="6" t="s">
        <v>139</v>
      </c>
      <c r="B401" s="6" t="s">
        <v>24</v>
      </c>
      <c r="C401" s="9">
        <v>0.5</v>
      </c>
      <c r="D401" s="9">
        <v>1.1599999999999999</v>
      </c>
      <c r="E401" s="9">
        <v>1</v>
      </c>
      <c r="F401" s="9">
        <v>1</v>
      </c>
      <c r="G401" s="9">
        <v>0.33</v>
      </c>
      <c r="H401" s="6">
        <v>1</v>
      </c>
      <c r="I401" s="7">
        <v>1</v>
      </c>
      <c r="J401" s="9">
        <f>I401</f>
        <v>1</v>
      </c>
      <c r="K401" t="str">
        <f>VLOOKUP(A401,MonthlyMetricFullData!A:D,2,FALSE)</f>
        <v>Distinguished</v>
      </c>
      <c r="L401" t="str">
        <f>IF(VLOOKUP(A401,MonthlyMetricFullData!A:E,5,FALSE)&lt;30,"Adjunct","Professional")</f>
        <v>Adjunct</v>
      </c>
      <c r="M401" t="str">
        <f>VLOOKUP(A401,MonthlyMetricFullData!A:D,3,FALSE)</f>
        <v>Kristin Haase-Alvey</v>
      </c>
    </row>
    <row r="402" spans="1:13" x14ac:dyDescent="0.2">
      <c r="A402" s="6" t="s">
        <v>139</v>
      </c>
      <c r="B402" s="6" t="s">
        <v>25</v>
      </c>
      <c r="C402" s="9">
        <v>0.95</v>
      </c>
      <c r="D402" s="9">
        <v>1.21</v>
      </c>
      <c r="E402" s="9">
        <v>1</v>
      </c>
      <c r="F402" s="9">
        <v>0.79</v>
      </c>
      <c r="G402" s="9">
        <v>0.63</v>
      </c>
      <c r="H402" s="6">
        <v>2</v>
      </c>
      <c r="I402" s="7" t="s">
        <v>63</v>
      </c>
      <c r="J402" s="9">
        <v>1</v>
      </c>
      <c r="K402" t="str">
        <f>VLOOKUP(A402,MonthlyMetricFullData!A:D,2,FALSE)</f>
        <v>Distinguished</v>
      </c>
      <c r="L402" t="str">
        <f>IF(VLOOKUP(A402,MonthlyMetricFullData!A:E,5,FALSE)&lt;30,"Adjunct","Professional")</f>
        <v>Adjunct</v>
      </c>
      <c r="M402" t="str">
        <f>VLOOKUP(A402,MonthlyMetricFullData!A:D,3,FALSE)</f>
        <v>Kristin Haase-Alvey</v>
      </c>
    </row>
    <row r="403" spans="1:13" x14ac:dyDescent="0.2">
      <c r="A403" s="6" t="s">
        <v>139</v>
      </c>
      <c r="B403" s="6" t="s">
        <v>26</v>
      </c>
      <c r="C403" s="9">
        <v>0.88</v>
      </c>
      <c r="D403" s="9">
        <v>1.04</v>
      </c>
      <c r="E403" s="9">
        <v>1</v>
      </c>
      <c r="F403" s="9">
        <v>0.97</v>
      </c>
      <c r="G403" s="9">
        <v>0.67</v>
      </c>
      <c r="H403" s="6">
        <v>0</v>
      </c>
      <c r="I403" s="7" t="s">
        <v>33</v>
      </c>
      <c r="J403" s="9">
        <v>0</v>
      </c>
      <c r="K403" t="str">
        <f>VLOOKUP(A403,MonthlyMetricFullData!A:D,2,FALSE)</f>
        <v>Distinguished</v>
      </c>
      <c r="L403" t="str">
        <f>IF(VLOOKUP(A403,MonthlyMetricFullData!A:E,5,FALSE)&lt;30,"Adjunct","Professional")</f>
        <v>Adjunct</v>
      </c>
      <c r="M403" t="str">
        <f>VLOOKUP(A403,MonthlyMetricFullData!A:D,3,FALSE)</f>
        <v>Kristin Haase-Alvey</v>
      </c>
    </row>
    <row r="404" spans="1:13" x14ac:dyDescent="0.2">
      <c r="A404" s="6" t="s">
        <v>140</v>
      </c>
      <c r="B404" s="6" t="s">
        <v>29</v>
      </c>
      <c r="C404" s="9">
        <v>1.2625</v>
      </c>
      <c r="D404" s="9">
        <v>1.0065999999999999</v>
      </c>
      <c r="E404" s="9">
        <v>0.93617021276595702</v>
      </c>
      <c r="F404" s="9">
        <v>0.875</v>
      </c>
      <c r="G404" s="9">
        <v>0.57142857142857095</v>
      </c>
      <c r="H404" s="6">
        <v>1</v>
      </c>
      <c r="I404" s="7" t="s">
        <v>36</v>
      </c>
      <c r="J404" s="45">
        <v>0.33</v>
      </c>
      <c r="K404" t="str">
        <f>VLOOKUP(A404,MonthlyMetricFullData!A:D,2,FALSE)</f>
        <v>Distinguished</v>
      </c>
      <c r="L404" t="str">
        <f>IF(VLOOKUP(A404,MonthlyMetricFullData!A:E,5,FALSE)&lt;30,"Adjunct","Professional")</f>
        <v>Professional</v>
      </c>
      <c r="M404" t="str">
        <f>VLOOKUP(A404,MonthlyMetricFullData!A:D,3,FALSE)</f>
        <v>Ian Plamondon</v>
      </c>
    </row>
    <row r="405" spans="1:13" x14ac:dyDescent="0.2">
      <c r="A405" s="6" t="s">
        <v>140</v>
      </c>
      <c r="B405" s="6" t="s">
        <v>14</v>
      </c>
      <c r="C405" s="9">
        <v>0.80830000000000002</v>
      </c>
      <c r="D405" s="9">
        <v>1.1644999999999901</v>
      </c>
      <c r="E405" s="9">
        <v>0.98969072164948402</v>
      </c>
      <c r="F405" s="9">
        <v>1</v>
      </c>
      <c r="G405" s="9">
        <v>0.875</v>
      </c>
      <c r="H405" s="6">
        <v>0</v>
      </c>
      <c r="I405" s="7" t="s">
        <v>27</v>
      </c>
      <c r="J405" s="9">
        <v>1</v>
      </c>
      <c r="K405" t="str">
        <f>VLOOKUP(A405,MonthlyMetricFullData!A:D,2,FALSE)</f>
        <v>Distinguished</v>
      </c>
      <c r="L405" t="str">
        <f>IF(VLOOKUP(A405,MonthlyMetricFullData!A:E,5,FALSE)&lt;30,"Adjunct","Professional")</f>
        <v>Professional</v>
      </c>
      <c r="M405" t="str">
        <f>VLOOKUP(A405,MonthlyMetricFullData!A:D,3,FALSE)</f>
        <v>Ian Plamondon</v>
      </c>
    </row>
    <row r="406" spans="1:13" x14ac:dyDescent="0.2">
      <c r="A406" s="6" t="s">
        <v>140</v>
      </c>
      <c r="B406" s="6" t="s">
        <v>16</v>
      </c>
      <c r="C406" s="9">
        <v>0.73</v>
      </c>
      <c r="D406" s="9">
        <v>1.17</v>
      </c>
      <c r="E406" s="9">
        <v>0.87</v>
      </c>
      <c r="F406" s="9">
        <v>1</v>
      </c>
      <c r="G406" s="9">
        <v>1</v>
      </c>
      <c r="H406" s="6">
        <v>4</v>
      </c>
      <c r="I406" s="10">
        <v>45664</v>
      </c>
      <c r="J406" s="11">
        <v>0.14000000000000001</v>
      </c>
      <c r="K406" t="str">
        <f>VLOOKUP(A406,MonthlyMetricFullData!A:D,2,FALSE)</f>
        <v>Distinguished</v>
      </c>
      <c r="L406" t="str">
        <f>IF(VLOOKUP(A406,MonthlyMetricFullData!A:E,5,FALSE)&lt;30,"Adjunct","Professional")</f>
        <v>Professional</v>
      </c>
      <c r="M406" t="str">
        <f>VLOOKUP(A406,MonthlyMetricFullData!A:D,3,FALSE)</f>
        <v>Ian Plamondon</v>
      </c>
    </row>
    <row r="407" spans="1:13" x14ac:dyDescent="0.2">
      <c r="A407" s="6" t="s">
        <v>140</v>
      </c>
      <c r="B407" s="6" t="s">
        <v>31</v>
      </c>
      <c r="C407" s="9">
        <v>0.92</v>
      </c>
      <c r="D407" s="9">
        <v>0.91</v>
      </c>
      <c r="E407" s="9">
        <v>0.93</v>
      </c>
      <c r="F407" s="9">
        <v>0.99</v>
      </c>
      <c r="G407" s="9">
        <v>0.67</v>
      </c>
      <c r="H407" s="6">
        <v>0</v>
      </c>
      <c r="I407" s="7">
        <v>0.66666666666666663</v>
      </c>
      <c r="J407" s="9">
        <v>0.66</v>
      </c>
      <c r="K407" t="str">
        <f>VLOOKUP(A407,MonthlyMetricFullData!A:D,2,FALSE)</f>
        <v>Distinguished</v>
      </c>
      <c r="L407" t="str">
        <f>IF(VLOOKUP(A407,MonthlyMetricFullData!A:E,5,FALSE)&lt;30,"Adjunct","Professional")</f>
        <v>Professional</v>
      </c>
      <c r="M407" t="str">
        <f>VLOOKUP(A407,MonthlyMetricFullData!A:D,3,FALSE)</f>
        <v>Ian Plamondon</v>
      </c>
    </row>
    <row r="408" spans="1:13" x14ac:dyDescent="0.2">
      <c r="A408" s="6" t="s">
        <v>140</v>
      </c>
      <c r="B408" s="6" t="s">
        <v>32</v>
      </c>
      <c r="C408" s="9">
        <v>0.94579999999999997</v>
      </c>
      <c r="D408" s="9">
        <v>1.2237</v>
      </c>
      <c r="E408" s="9">
        <v>0.96</v>
      </c>
      <c r="F408" s="9">
        <v>0.87179487200000005</v>
      </c>
      <c r="G408" s="9">
        <v>0.73076923100000002</v>
      </c>
      <c r="H408" s="6">
        <v>5</v>
      </c>
      <c r="I408" s="7">
        <v>0.5</v>
      </c>
      <c r="J408" s="9">
        <f>I408</f>
        <v>0.5</v>
      </c>
      <c r="K408" t="str">
        <f>VLOOKUP(A408,MonthlyMetricFullData!A:D,2,FALSE)</f>
        <v>Distinguished</v>
      </c>
      <c r="L408" t="str">
        <f>IF(VLOOKUP(A408,MonthlyMetricFullData!A:E,5,FALSE)&lt;30,"Adjunct","Professional")</f>
        <v>Professional</v>
      </c>
      <c r="M408" t="str">
        <f>VLOOKUP(A408,MonthlyMetricFullData!A:D,3,FALSE)</f>
        <v>Ian Plamondon</v>
      </c>
    </row>
    <row r="409" spans="1:13" x14ac:dyDescent="0.2">
      <c r="A409" s="6" t="s">
        <v>140</v>
      </c>
      <c r="B409" s="6" t="s">
        <v>17</v>
      </c>
      <c r="C409" s="9">
        <v>1.2</v>
      </c>
      <c r="D409" s="9">
        <v>1.07</v>
      </c>
      <c r="E409" s="9">
        <v>0.96</v>
      </c>
      <c r="F409" s="9">
        <v>0.89</v>
      </c>
      <c r="G409" s="9">
        <v>0.7</v>
      </c>
      <c r="H409" s="6">
        <v>6</v>
      </c>
      <c r="I409" s="46" t="s">
        <v>18</v>
      </c>
      <c r="J409" s="11">
        <v>0</v>
      </c>
      <c r="K409" t="str">
        <f>VLOOKUP(A409,MonthlyMetricFullData!A:D,2,FALSE)</f>
        <v>Distinguished</v>
      </c>
      <c r="L409" t="str">
        <f>IF(VLOOKUP(A409,MonthlyMetricFullData!A:E,5,FALSE)&lt;30,"Adjunct","Professional")</f>
        <v>Professional</v>
      </c>
      <c r="M409" t="str">
        <f>VLOOKUP(A409,MonthlyMetricFullData!A:D,3,FALSE)</f>
        <v>Ian Plamondon</v>
      </c>
    </row>
    <row r="410" spans="1:13" x14ac:dyDescent="0.2">
      <c r="A410" s="6" t="s">
        <v>140</v>
      </c>
      <c r="B410" s="6" t="s">
        <v>19</v>
      </c>
      <c r="C410" s="6">
        <v>1.0542</v>
      </c>
      <c r="D410" s="6">
        <v>1.0673999999999999</v>
      </c>
      <c r="E410" s="6">
        <v>0.91525423728813504</v>
      </c>
      <c r="F410" s="6">
        <v>0.88600000000000001</v>
      </c>
      <c r="G410" s="6">
        <v>1</v>
      </c>
      <c r="H410" s="6">
        <v>1</v>
      </c>
      <c r="I410" s="6" t="s">
        <v>33</v>
      </c>
      <c r="J410" s="53">
        <v>0</v>
      </c>
      <c r="K410" t="str">
        <f>VLOOKUP(A410,MonthlyMetricFullData!A:D,2,FALSE)</f>
        <v>Distinguished</v>
      </c>
      <c r="L410" t="str">
        <f>IF(VLOOKUP(A410,MonthlyMetricFullData!A:E,5,FALSE)&lt;30,"Adjunct","Professional")</f>
        <v>Professional</v>
      </c>
      <c r="M410" t="str">
        <f>VLOOKUP(A410,MonthlyMetricFullData!A:D,3,FALSE)</f>
        <v>Ian Plamondon</v>
      </c>
    </row>
    <row r="411" spans="1:13" x14ac:dyDescent="0.2">
      <c r="A411" s="6" t="s">
        <v>140</v>
      </c>
      <c r="B411" s="6" t="s">
        <v>21</v>
      </c>
      <c r="C411" s="9">
        <v>1.0900000000000001</v>
      </c>
      <c r="D411" s="9">
        <v>1.31</v>
      </c>
      <c r="E411" s="9">
        <v>0.92</v>
      </c>
      <c r="F411" s="9">
        <v>0.98</v>
      </c>
      <c r="G411" s="9">
        <v>0.83</v>
      </c>
      <c r="H411" s="6">
        <v>6</v>
      </c>
      <c r="I411" s="7">
        <v>0</v>
      </c>
      <c r="J411" s="9">
        <f>I411</f>
        <v>0</v>
      </c>
      <c r="K411" t="str">
        <f>VLOOKUP(A411,MonthlyMetricFullData!A:D,2,FALSE)</f>
        <v>Distinguished</v>
      </c>
      <c r="L411" t="str">
        <f>IF(VLOOKUP(A411,MonthlyMetricFullData!A:E,5,FALSE)&lt;30,"Adjunct","Professional")</f>
        <v>Professional</v>
      </c>
      <c r="M411" t="str">
        <f>VLOOKUP(A411,MonthlyMetricFullData!A:D,3,FALSE)</f>
        <v>Ian Plamondon</v>
      </c>
    </row>
    <row r="412" spans="1:13" x14ac:dyDescent="0.2">
      <c r="A412" s="6" t="s">
        <v>140</v>
      </c>
      <c r="B412" s="6" t="s">
        <v>22</v>
      </c>
      <c r="C412" s="9">
        <v>1</v>
      </c>
      <c r="D412" s="9">
        <v>1.7</v>
      </c>
      <c r="E412" s="9">
        <v>0.98</v>
      </c>
      <c r="F412" s="9">
        <v>0.99</v>
      </c>
      <c r="G412" s="9">
        <v>0.88</v>
      </c>
      <c r="H412" s="6">
        <v>3</v>
      </c>
      <c r="I412" s="7" t="s">
        <v>141</v>
      </c>
      <c r="J412" s="9">
        <v>0.44</v>
      </c>
      <c r="K412" t="str">
        <f>VLOOKUP(A412,MonthlyMetricFullData!A:D,2,FALSE)</f>
        <v>Distinguished</v>
      </c>
      <c r="L412" t="str">
        <f>IF(VLOOKUP(A412,MonthlyMetricFullData!A:E,5,FALSE)&lt;30,"Adjunct","Professional")</f>
        <v>Professional</v>
      </c>
      <c r="M412" t="str">
        <f>VLOOKUP(A412,MonthlyMetricFullData!A:D,3,FALSE)</f>
        <v>Ian Plamondon</v>
      </c>
    </row>
    <row r="413" spans="1:13" x14ac:dyDescent="0.2">
      <c r="A413" s="6" t="s">
        <v>140</v>
      </c>
      <c r="B413" s="6" t="s">
        <v>24</v>
      </c>
      <c r="C413" s="9">
        <v>1.38</v>
      </c>
      <c r="D413" s="9">
        <v>1.21</v>
      </c>
      <c r="E413" s="9">
        <v>0.98</v>
      </c>
      <c r="F413" s="9">
        <v>0.99</v>
      </c>
      <c r="G413" s="9">
        <v>0.88</v>
      </c>
      <c r="H413" s="6">
        <v>8</v>
      </c>
      <c r="I413" s="7">
        <v>1</v>
      </c>
      <c r="J413" s="9">
        <f>I413</f>
        <v>1</v>
      </c>
      <c r="K413" t="str">
        <f>VLOOKUP(A413,MonthlyMetricFullData!A:D,2,FALSE)</f>
        <v>Distinguished</v>
      </c>
      <c r="L413" t="str">
        <f>IF(VLOOKUP(A413,MonthlyMetricFullData!A:E,5,FALSE)&lt;30,"Adjunct","Professional")</f>
        <v>Professional</v>
      </c>
      <c r="M413" t="str">
        <f>VLOOKUP(A413,MonthlyMetricFullData!A:D,3,FALSE)</f>
        <v>Ian Plamondon</v>
      </c>
    </row>
    <row r="414" spans="1:13" x14ac:dyDescent="0.2">
      <c r="A414" s="6" t="s">
        <v>140</v>
      </c>
      <c r="B414" s="6" t="s">
        <v>25</v>
      </c>
      <c r="C414" s="9">
        <v>1.37</v>
      </c>
      <c r="D414" s="9">
        <v>1.32</v>
      </c>
      <c r="E414" s="9">
        <v>0.99</v>
      </c>
      <c r="F414" s="9">
        <v>0.79</v>
      </c>
      <c r="G414" s="9">
        <v>0.88</v>
      </c>
      <c r="H414" s="6">
        <v>4</v>
      </c>
      <c r="I414" s="7" t="s">
        <v>71</v>
      </c>
      <c r="J414" s="9">
        <v>0</v>
      </c>
      <c r="K414" t="str">
        <f>VLOOKUP(A414,MonthlyMetricFullData!A:D,2,FALSE)</f>
        <v>Distinguished</v>
      </c>
      <c r="L414" t="str">
        <f>IF(VLOOKUP(A414,MonthlyMetricFullData!A:E,5,FALSE)&lt;30,"Adjunct","Professional")</f>
        <v>Professional</v>
      </c>
      <c r="M414" t="str">
        <f>VLOOKUP(A414,MonthlyMetricFullData!A:D,3,FALSE)</f>
        <v>Ian Plamondon</v>
      </c>
    </row>
    <row r="415" spans="1:13" x14ac:dyDescent="0.2">
      <c r="A415" s="6" t="s">
        <v>140</v>
      </c>
      <c r="B415" s="6" t="s">
        <v>26</v>
      </c>
      <c r="C415" s="9">
        <v>1.1000000000000001</v>
      </c>
      <c r="D415" s="9">
        <v>0.96</v>
      </c>
      <c r="E415" s="9">
        <v>0.96</v>
      </c>
      <c r="F415" s="9">
        <v>0.71</v>
      </c>
      <c r="G415" s="9">
        <v>0.51</v>
      </c>
      <c r="H415" s="6">
        <v>5</v>
      </c>
      <c r="I415" s="7" t="s">
        <v>33</v>
      </c>
      <c r="J415" s="9">
        <v>0</v>
      </c>
      <c r="K415" t="str">
        <f>VLOOKUP(A415,MonthlyMetricFullData!A:D,2,FALSE)</f>
        <v>Distinguished</v>
      </c>
      <c r="L415" t="str">
        <f>IF(VLOOKUP(A415,MonthlyMetricFullData!A:E,5,FALSE)&lt;30,"Adjunct","Professional")</f>
        <v>Professional</v>
      </c>
      <c r="M415" t="str">
        <f>VLOOKUP(A415,MonthlyMetricFullData!A:D,3,FALSE)</f>
        <v>Ian Plamondon</v>
      </c>
    </row>
    <row r="416" spans="1:13" x14ac:dyDescent="0.2">
      <c r="A416" s="6" t="s">
        <v>142</v>
      </c>
      <c r="B416" s="6" t="s">
        <v>29</v>
      </c>
      <c r="C416" s="9">
        <v>1.2041999999999999</v>
      </c>
      <c r="D416" s="9">
        <v>1.0246999999999999</v>
      </c>
      <c r="E416" s="9">
        <v>0.986206896551724</v>
      </c>
      <c r="F416" s="9">
        <v>0.88118811881188097</v>
      </c>
      <c r="G416" s="9">
        <v>0.79166666666666596</v>
      </c>
      <c r="H416" s="6">
        <v>15</v>
      </c>
      <c r="I416" s="7" t="s">
        <v>34</v>
      </c>
      <c r="J416" s="45">
        <v>0.5</v>
      </c>
      <c r="K416" t="str">
        <f>VLOOKUP(A416,MonthlyMetricFullData!A:D,2,FALSE)</f>
        <v>Distinguished</v>
      </c>
      <c r="L416" t="str">
        <f>IF(VLOOKUP(A416,MonthlyMetricFullData!A:E,5,FALSE)&lt;30,"Adjunct","Professional")</f>
        <v>Professional</v>
      </c>
      <c r="M416" t="str">
        <f>VLOOKUP(A416,MonthlyMetricFullData!A:D,3,FALSE)</f>
        <v>Kristin Haase-Alvey</v>
      </c>
    </row>
    <row r="417" spans="1:13" x14ac:dyDescent="0.2">
      <c r="A417" s="6" t="s">
        <v>142</v>
      </c>
      <c r="B417" s="6" t="s">
        <v>14</v>
      </c>
      <c r="C417" s="9">
        <v>1.05</v>
      </c>
      <c r="D417" s="9">
        <v>1.0082</v>
      </c>
      <c r="E417" s="9">
        <v>0.984615384615384</v>
      </c>
      <c r="F417" s="9">
        <v>0.96250000000000002</v>
      </c>
      <c r="G417" s="9">
        <v>0.72222222222222199</v>
      </c>
      <c r="H417" s="6">
        <v>12</v>
      </c>
      <c r="I417" s="7" t="s">
        <v>143</v>
      </c>
      <c r="J417" s="9">
        <v>0.5</v>
      </c>
      <c r="K417" t="str">
        <f>VLOOKUP(A417,MonthlyMetricFullData!A:D,2,FALSE)</f>
        <v>Distinguished</v>
      </c>
      <c r="L417" t="str">
        <f>IF(VLOOKUP(A417,MonthlyMetricFullData!A:E,5,FALSE)&lt;30,"Adjunct","Professional")</f>
        <v>Professional</v>
      </c>
      <c r="M417" t="str">
        <f>VLOOKUP(A417,MonthlyMetricFullData!A:D,3,FALSE)</f>
        <v>Kristin Haase-Alvey</v>
      </c>
    </row>
    <row r="418" spans="1:13" x14ac:dyDescent="0.2">
      <c r="A418" s="6" t="s">
        <v>142</v>
      </c>
      <c r="B418" s="6" t="s">
        <v>16</v>
      </c>
      <c r="C418" s="9">
        <v>1.05</v>
      </c>
      <c r="D418" s="9">
        <v>0.97</v>
      </c>
      <c r="E418" s="9">
        <v>0.95</v>
      </c>
      <c r="F418" s="9">
        <v>0.98</v>
      </c>
      <c r="G418" s="9">
        <v>0.7</v>
      </c>
      <c r="H418" s="6">
        <v>6</v>
      </c>
      <c r="I418" s="10">
        <v>45751</v>
      </c>
      <c r="J418" s="9">
        <v>1</v>
      </c>
      <c r="K418" t="str">
        <f>VLOOKUP(A418,MonthlyMetricFullData!A:D,2,FALSE)</f>
        <v>Distinguished</v>
      </c>
      <c r="L418" t="str">
        <f>IF(VLOOKUP(A418,MonthlyMetricFullData!A:E,5,FALSE)&lt;30,"Adjunct","Professional")</f>
        <v>Professional</v>
      </c>
      <c r="M418" t="str">
        <f>VLOOKUP(A418,MonthlyMetricFullData!A:D,3,FALSE)</f>
        <v>Kristin Haase-Alvey</v>
      </c>
    </row>
    <row r="419" spans="1:13" x14ac:dyDescent="0.2">
      <c r="A419" s="6" t="s">
        <v>142</v>
      </c>
      <c r="B419" s="6" t="s">
        <v>31</v>
      </c>
      <c r="C419" s="9">
        <v>0.95</v>
      </c>
      <c r="D419" s="9">
        <v>0.93</v>
      </c>
      <c r="E419" s="9">
        <v>0.98</v>
      </c>
      <c r="F419" s="9">
        <v>0.84</v>
      </c>
      <c r="G419" s="9">
        <v>0.78</v>
      </c>
      <c r="H419" s="6">
        <v>13</v>
      </c>
      <c r="I419" s="7">
        <v>0.5</v>
      </c>
      <c r="J419" s="9">
        <v>0.5</v>
      </c>
      <c r="K419" t="str">
        <f>VLOOKUP(A419,MonthlyMetricFullData!A:D,2,FALSE)</f>
        <v>Distinguished</v>
      </c>
      <c r="L419" t="str">
        <f>IF(VLOOKUP(A419,MonthlyMetricFullData!A:E,5,FALSE)&lt;30,"Adjunct","Professional")</f>
        <v>Professional</v>
      </c>
      <c r="M419" t="str">
        <f>VLOOKUP(A419,MonthlyMetricFullData!A:D,3,FALSE)</f>
        <v>Kristin Haase-Alvey</v>
      </c>
    </row>
    <row r="420" spans="1:13" x14ac:dyDescent="0.2">
      <c r="A420" s="6" t="s">
        <v>142</v>
      </c>
      <c r="B420" s="6" t="s">
        <v>32</v>
      </c>
      <c r="C420" s="9">
        <v>0.89580000000000004</v>
      </c>
      <c r="D420" s="9">
        <v>0.85860000000000003</v>
      </c>
      <c r="E420" s="9">
        <v>0.98214285700000004</v>
      </c>
      <c r="F420" s="9">
        <v>0.909090909</v>
      </c>
      <c r="G420" s="9">
        <v>0.66666666699999999</v>
      </c>
      <c r="H420" s="6">
        <v>13</v>
      </c>
      <c r="I420" s="7">
        <v>1</v>
      </c>
      <c r="J420" s="9">
        <f>I420</f>
        <v>1</v>
      </c>
      <c r="K420" t="str">
        <f>VLOOKUP(A420,MonthlyMetricFullData!A:D,2,FALSE)</f>
        <v>Distinguished</v>
      </c>
      <c r="L420" t="str">
        <f>IF(VLOOKUP(A420,MonthlyMetricFullData!A:E,5,FALSE)&lt;30,"Adjunct","Professional")</f>
        <v>Professional</v>
      </c>
      <c r="M420" t="str">
        <f>VLOOKUP(A420,MonthlyMetricFullData!A:D,3,FALSE)</f>
        <v>Kristin Haase-Alvey</v>
      </c>
    </row>
    <row r="421" spans="1:13" x14ac:dyDescent="0.2">
      <c r="A421" s="6" t="s">
        <v>142</v>
      </c>
      <c r="B421" s="6" t="s">
        <v>17</v>
      </c>
      <c r="C421" s="9">
        <v>1.23</v>
      </c>
      <c r="D421" s="9">
        <v>1.04</v>
      </c>
      <c r="E421" s="9">
        <v>0.99</v>
      </c>
      <c r="F421" s="9">
        <v>0.86</v>
      </c>
      <c r="G421" s="9">
        <v>0.63</v>
      </c>
      <c r="H421" s="6">
        <v>13</v>
      </c>
      <c r="I421" s="46" t="s">
        <v>52</v>
      </c>
      <c r="J421" s="11">
        <v>0.75</v>
      </c>
      <c r="K421" t="str">
        <f>VLOOKUP(A421,MonthlyMetricFullData!A:D,2,FALSE)</f>
        <v>Distinguished</v>
      </c>
      <c r="L421" t="str">
        <f>IF(VLOOKUP(A421,MonthlyMetricFullData!A:E,5,FALSE)&lt;30,"Adjunct","Professional")</f>
        <v>Professional</v>
      </c>
      <c r="M421" t="str">
        <f>VLOOKUP(A421,MonthlyMetricFullData!A:D,3,FALSE)</f>
        <v>Kristin Haase-Alvey</v>
      </c>
    </row>
    <row r="422" spans="1:13" x14ac:dyDescent="0.2">
      <c r="A422" s="6" t="s">
        <v>142</v>
      </c>
      <c r="B422" s="6" t="s">
        <v>19</v>
      </c>
      <c r="C422" s="6">
        <v>1.1167</v>
      </c>
      <c r="D422" s="6">
        <v>1.0410999999999899</v>
      </c>
      <c r="E422" s="6">
        <v>0.94308943089430797</v>
      </c>
      <c r="F422" s="6">
        <v>0.83699999999999997</v>
      </c>
      <c r="G422" s="6">
        <v>0.65517241379310298</v>
      </c>
      <c r="H422" s="6">
        <v>14</v>
      </c>
      <c r="J422" s="53"/>
      <c r="K422" t="str">
        <f>VLOOKUP(A422,MonthlyMetricFullData!A:D,2,FALSE)</f>
        <v>Distinguished</v>
      </c>
      <c r="L422" t="str">
        <f>IF(VLOOKUP(A422,MonthlyMetricFullData!A:E,5,FALSE)&lt;30,"Adjunct","Professional")</f>
        <v>Professional</v>
      </c>
      <c r="M422" t="str">
        <f>VLOOKUP(A422,MonthlyMetricFullData!A:D,3,FALSE)</f>
        <v>Kristin Haase-Alvey</v>
      </c>
    </row>
    <row r="423" spans="1:13" x14ac:dyDescent="0.2">
      <c r="A423" s="6" t="s">
        <v>142</v>
      </c>
      <c r="B423" s="6" t="s">
        <v>21</v>
      </c>
      <c r="C423" s="9">
        <v>0.57999999999999996</v>
      </c>
      <c r="D423" s="9">
        <v>1.1200000000000001</v>
      </c>
      <c r="E423" s="9">
        <v>0.97</v>
      </c>
      <c r="F423" s="9">
        <v>0.28999999999999998</v>
      </c>
      <c r="G423" s="9">
        <v>1</v>
      </c>
      <c r="H423" s="6" t="e">
        <v>#N/A</v>
      </c>
      <c r="I423" s="7">
        <v>0</v>
      </c>
      <c r="J423" s="9">
        <f>I423</f>
        <v>0</v>
      </c>
      <c r="K423" t="str">
        <f>VLOOKUP(A423,MonthlyMetricFullData!A:D,2,FALSE)</f>
        <v>Distinguished</v>
      </c>
      <c r="L423" t="str">
        <f>IF(VLOOKUP(A423,MonthlyMetricFullData!A:E,5,FALSE)&lt;30,"Adjunct","Professional")</f>
        <v>Professional</v>
      </c>
      <c r="M423" t="str">
        <f>VLOOKUP(A423,MonthlyMetricFullData!A:D,3,FALSE)</f>
        <v>Kristin Haase-Alvey</v>
      </c>
    </row>
    <row r="424" spans="1:13" x14ac:dyDescent="0.2">
      <c r="A424" s="6" t="s">
        <v>142</v>
      </c>
      <c r="B424" s="6" t="s">
        <v>22</v>
      </c>
      <c r="C424" s="9">
        <v>0.16</v>
      </c>
      <c r="D424" s="9">
        <v>1.1399999999999999</v>
      </c>
      <c r="E424" s="9">
        <v>1</v>
      </c>
      <c r="F424" s="9">
        <v>0.83</v>
      </c>
      <c r="G424" s="9">
        <v>0.67</v>
      </c>
      <c r="H424" s="6" t="e">
        <v>#N/A</v>
      </c>
      <c r="I424" s="7">
        <v>1</v>
      </c>
      <c r="J424" s="9">
        <f>I424</f>
        <v>1</v>
      </c>
      <c r="K424" t="str">
        <f>VLOOKUP(A424,MonthlyMetricFullData!A:D,2,FALSE)</f>
        <v>Distinguished</v>
      </c>
      <c r="L424" t="str">
        <f>IF(VLOOKUP(A424,MonthlyMetricFullData!A:E,5,FALSE)&lt;30,"Adjunct","Professional")</f>
        <v>Professional</v>
      </c>
      <c r="M424" t="str">
        <f>VLOOKUP(A424,MonthlyMetricFullData!A:D,3,FALSE)</f>
        <v>Kristin Haase-Alvey</v>
      </c>
    </row>
    <row r="425" spans="1:13" x14ac:dyDescent="0.2">
      <c r="A425" s="6" t="s">
        <v>142</v>
      </c>
      <c r="B425" s="6" t="s">
        <v>24</v>
      </c>
      <c r="C425" s="9">
        <v>0.6</v>
      </c>
      <c r="D425" s="9">
        <v>0.88</v>
      </c>
      <c r="E425" s="9">
        <v>1</v>
      </c>
      <c r="F425" s="9">
        <v>0.97</v>
      </c>
      <c r="G425" s="9">
        <v>0.84</v>
      </c>
      <c r="H425" s="6">
        <v>4</v>
      </c>
      <c r="I425" s="7" t="s">
        <v>23</v>
      </c>
      <c r="J425" s="9">
        <v>0.67</v>
      </c>
      <c r="K425" t="str">
        <f>VLOOKUP(A425,MonthlyMetricFullData!A:D,2,FALSE)</f>
        <v>Distinguished</v>
      </c>
      <c r="L425" t="str">
        <f>IF(VLOOKUP(A425,MonthlyMetricFullData!A:E,5,FALSE)&lt;30,"Adjunct","Professional")</f>
        <v>Professional</v>
      </c>
      <c r="M425" t="str">
        <f>VLOOKUP(A425,MonthlyMetricFullData!A:D,3,FALSE)</f>
        <v>Kristin Haase-Alvey</v>
      </c>
    </row>
    <row r="426" spans="1:13" x14ac:dyDescent="0.2">
      <c r="A426" s="6" t="s">
        <v>142</v>
      </c>
      <c r="B426" s="6" t="s">
        <v>25</v>
      </c>
      <c r="C426" s="9">
        <v>0.99</v>
      </c>
      <c r="D426" s="9">
        <v>1.0900000000000001</v>
      </c>
      <c r="E426" s="9">
        <v>1</v>
      </c>
      <c r="F426" s="9">
        <v>0.97</v>
      </c>
      <c r="G426" s="9">
        <v>1</v>
      </c>
      <c r="H426" s="6">
        <v>8</v>
      </c>
      <c r="I426" s="7" t="s">
        <v>48</v>
      </c>
      <c r="J426" s="9">
        <v>1</v>
      </c>
      <c r="K426" t="str">
        <f>VLOOKUP(A426,MonthlyMetricFullData!A:D,2,FALSE)</f>
        <v>Distinguished</v>
      </c>
      <c r="L426" t="str">
        <f>IF(VLOOKUP(A426,MonthlyMetricFullData!A:E,5,FALSE)&lt;30,"Adjunct","Professional")</f>
        <v>Professional</v>
      </c>
      <c r="M426" t="str">
        <f>VLOOKUP(A426,MonthlyMetricFullData!A:D,3,FALSE)</f>
        <v>Kristin Haase-Alvey</v>
      </c>
    </row>
    <row r="427" spans="1:13" x14ac:dyDescent="0.2">
      <c r="A427" s="6" t="s">
        <v>142</v>
      </c>
      <c r="B427" s="6" t="s">
        <v>26</v>
      </c>
      <c r="C427" s="9">
        <v>0.83</v>
      </c>
      <c r="D427" s="9">
        <v>0.94</v>
      </c>
      <c r="E427" s="9">
        <v>0.99</v>
      </c>
      <c r="F427" s="9">
        <v>0.97</v>
      </c>
      <c r="G427" s="9">
        <v>0.64</v>
      </c>
      <c r="H427" s="6">
        <v>9</v>
      </c>
      <c r="I427" s="7" t="s">
        <v>100</v>
      </c>
      <c r="J427" s="9">
        <v>0.4</v>
      </c>
      <c r="K427" t="str">
        <f>VLOOKUP(A427,MonthlyMetricFullData!A:D,2,FALSE)</f>
        <v>Distinguished</v>
      </c>
      <c r="L427" t="str">
        <f>IF(VLOOKUP(A427,MonthlyMetricFullData!A:E,5,FALSE)&lt;30,"Adjunct","Professional")</f>
        <v>Professional</v>
      </c>
      <c r="M427" t="str">
        <f>VLOOKUP(A427,MonthlyMetricFullData!A:D,3,FALSE)</f>
        <v>Kristin Haase-Alvey</v>
      </c>
    </row>
    <row r="428" spans="1:13" x14ac:dyDescent="0.2">
      <c r="A428" s="6" t="s">
        <v>144</v>
      </c>
      <c r="B428" s="6" t="s">
        <v>21</v>
      </c>
      <c r="C428" s="9">
        <v>0.28999999999999998</v>
      </c>
      <c r="D428" s="9">
        <v>0.97</v>
      </c>
      <c r="E428" s="9">
        <v>1</v>
      </c>
      <c r="F428" s="9">
        <v>1</v>
      </c>
      <c r="G428" s="9">
        <v>0.67</v>
      </c>
      <c r="H428" s="6" t="e">
        <v>#N/A</v>
      </c>
      <c r="I428" s="7">
        <v>1</v>
      </c>
      <c r="J428" s="9">
        <f>I428</f>
        <v>1</v>
      </c>
      <c r="K428" t="e">
        <f>VLOOKUP(A428,MonthlyMetricFullData!A:D,2,FALSE)</f>
        <v>#N/A</v>
      </c>
      <c r="L428" t="e">
        <f>IF(VLOOKUP(A428,MonthlyMetricFullData!A:E,5,FALSE)&lt;30,"Adjunct","Professional")</f>
        <v>#N/A</v>
      </c>
      <c r="M428" t="e">
        <f>VLOOKUP(A428,MonthlyMetricFullData!A:D,3,FALSE)</f>
        <v>#N/A</v>
      </c>
    </row>
    <row r="429" spans="1:13" x14ac:dyDescent="0.2">
      <c r="A429" s="6" t="s">
        <v>144</v>
      </c>
      <c r="B429" s="6" t="s">
        <v>22</v>
      </c>
      <c r="C429" s="9">
        <v>0.2</v>
      </c>
      <c r="D429" s="9">
        <v>1.03</v>
      </c>
      <c r="E429" s="9">
        <v>1</v>
      </c>
      <c r="F429" s="9">
        <v>1</v>
      </c>
      <c r="G429" s="9">
        <v>0.33</v>
      </c>
      <c r="H429" s="6" t="e">
        <v>#N/A</v>
      </c>
      <c r="I429" s="7" t="s">
        <v>35</v>
      </c>
      <c r="J429" s="9">
        <v>0.5</v>
      </c>
      <c r="K429" t="e">
        <f>VLOOKUP(A429,MonthlyMetricFullData!A:D,2,FALSE)</f>
        <v>#N/A</v>
      </c>
      <c r="L429" t="e">
        <f>IF(VLOOKUP(A429,MonthlyMetricFullData!A:E,5,FALSE)&lt;30,"Adjunct","Professional")</f>
        <v>#N/A</v>
      </c>
      <c r="M429" t="e">
        <f>VLOOKUP(A429,MonthlyMetricFullData!A:D,3,FALSE)</f>
        <v>#N/A</v>
      </c>
    </row>
    <row r="430" spans="1:13" x14ac:dyDescent="0.2">
      <c r="A430" s="6" t="s">
        <v>145</v>
      </c>
      <c r="B430" s="6" t="s">
        <v>29</v>
      </c>
      <c r="C430" s="9">
        <v>1.0428999999999999</v>
      </c>
      <c r="D430" s="9">
        <v>1.0233000000000001</v>
      </c>
      <c r="E430" s="9">
        <v>0.99468085106382897</v>
      </c>
      <c r="F430" s="9">
        <v>0.98214285714285698</v>
      </c>
      <c r="G430" s="9">
        <v>0.82857142857142796</v>
      </c>
      <c r="H430" s="6">
        <v>10</v>
      </c>
      <c r="I430" s="7" t="s">
        <v>18</v>
      </c>
      <c r="J430" s="45">
        <v>0</v>
      </c>
      <c r="K430" t="str">
        <f>VLOOKUP(A430,MonthlyMetricFullData!A:D,2,FALSE)</f>
        <v>Distinguished</v>
      </c>
      <c r="L430" t="str">
        <f>IF(VLOOKUP(A430,MonthlyMetricFullData!A:E,5,FALSE)&lt;30,"Adjunct","Professional")</f>
        <v>Professional</v>
      </c>
      <c r="M430" t="str">
        <f>VLOOKUP(A430,MonthlyMetricFullData!A:D,3,FALSE)</f>
        <v>Ela Cross</v>
      </c>
    </row>
    <row r="431" spans="1:13" x14ac:dyDescent="0.2">
      <c r="A431" s="6" t="s">
        <v>145</v>
      </c>
      <c r="B431" s="6" t="s">
        <v>14</v>
      </c>
      <c r="C431" s="9">
        <v>0.9536</v>
      </c>
      <c r="D431" s="9">
        <v>1.0828</v>
      </c>
      <c r="E431" s="9">
        <v>0.98192771084337305</v>
      </c>
      <c r="F431" s="9">
        <v>1</v>
      </c>
      <c r="G431" s="9">
        <v>0.92</v>
      </c>
      <c r="H431" s="6">
        <v>16</v>
      </c>
      <c r="I431" s="7" t="s">
        <v>87</v>
      </c>
      <c r="J431" s="9">
        <v>0.71</v>
      </c>
      <c r="K431" t="str">
        <f>VLOOKUP(A431,MonthlyMetricFullData!A:D,2,FALSE)</f>
        <v>Distinguished</v>
      </c>
      <c r="L431" t="str">
        <f>IF(VLOOKUP(A431,MonthlyMetricFullData!A:E,5,FALSE)&lt;30,"Adjunct","Professional")</f>
        <v>Professional</v>
      </c>
      <c r="M431" t="str">
        <f>VLOOKUP(A431,MonthlyMetricFullData!A:D,3,FALSE)</f>
        <v>Ela Cross</v>
      </c>
    </row>
    <row r="432" spans="1:13" x14ac:dyDescent="0.2">
      <c r="A432" s="6" t="s">
        <v>145</v>
      </c>
      <c r="B432" s="6" t="s">
        <v>14</v>
      </c>
      <c r="C432" s="9">
        <v>0.9536</v>
      </c>
      <c r="D432" s="9">
        <v>1.0828</v>
      </c>
      <c r="E432" s="9">
        <v>0.98192771084337305</v>
      </c>
      <c r="F432" s="9">
        <v>1</v>
      </c>
      <c r="G432" s="9">
        <v>0.92</v>
      </c>
      <c r="H432" s="6">
        <v>16</v>
      </c>
      <c r="I432" s="7" t="s">
        <v>87</v>
      </c>
      <c r="J432" s="9">
        <f>_xlfn.TEXTBEFORE(I432, "/")/_xlfn.TEXTAFTER(I432,"/")</f>
        <v>0.7142857142857143</v>
      </c>
      <c r="K432" t="str">
        <f>VLOOKUP(A432,MonthlyMetricFullData!A:D,2,FALSE)</f>
        <v>Distinguished</v>
      </c>
      <c r="L432" t="str">
        <f>IF(VLOOKUP(A432,MonthlyMetricFullData!A:E,5,FALSE)&lt;30,"Adjunct","Professional")</f>
        <v>Professional</v>
      </c>
      <c r="M432" t="str">
        <f>VLOOKUP(A432,MonthlyMetricFullData!A:D,3,FALSE)</f>
        <v>Ela Cross</v>
      </c>
    </row>
    <row r="433" spans="1:13" x14ac:dyDescent="0.2">
      <c r="A433" s="6" t="s">
        <v>145</v>
      </c>
      <c r="B433" s="6" t="s">
        <v>16</v>
      </c>
      <c r="C433" s="9">
        <v>0.88</v>
      </c>
      <c r="D433" s="9">
        <v>0.9</v>
      </c>
      <c r="E433" s="9">
        <v>0.99</v>
      </c>
      <c r="F433" s="9">
        <v>0.98</v>
      </c>
      <c r="G433" s="9">
        <v>1</v>
      </c>
      <c r="H433" s="6">
        <v>14</v>
      </c>
      <c r="I433" s="10">
        <v>45721</v>
      </c>
      <c r="J433" s="11">
        <v>0.6</v>
      </c>
      <c r="K433" t="str">
        <f>VLOOKUP(A433,MonthlyMetricFullData!A:D,2,FALSE)</f>
        <v>Distinguished</v>
      </c>
      <c r="L433" t="str">
        <f>IF(VLOOKUP(A433,MonthlyMetricFullData!A:E,5,FALSE)&lt;30,"Adjunct","Professional")</f>
        <v>Professional</v>
      </c>
      <c r="M433" t="str">
        <f>VLOOKUP(A433,MonthlyMetricFullData!A:D,3,FALSE)</f>
        <v>Ela Cross</v>
      </c>
    </row>
    <row r="434" spans="1:13" x14ac:dyDescent="0.2">
      <c r="A434" s="6" t="s">
        <v>145</v>
      </c>
      <c r="B434" s="6" t="s">
        <v>31</v>
      </c>
      <c r="C434" s="9">
        <v>0.93</v>
      </c>
      <c r="D434" s="9">
        <v>1.01</v>
      </c>
      <c r="E434" s="9">
        <v>0.99</v>
      </c>
      <c r="F434" s="9">
        <v>0.99</v>
      </c>
      <c r="G434" s="9">
        <v>0.96</v>
      </c>
      <c r="H434" s="6">
        <v>22</v>
      </c>
      <c r="I434" s="7">
        <v>0.90909090909090906</v>
      </c>
      <c r="J434" s="9">
        <v>1</v>
      </c>
      <c r="K434" t="str">
        <f>VLOOKUP(A434,MonthlyMetricFullData!A:D,2,FALSE)</f>
        <v>Distinguished</v>
      </c>
      <c r="L434" t="str">
        <f>IF(VLOOKUP(A434,MonthlyMetricFullData!A:E,5,FALSE)&lt;30,"Adjunct","Professional")</f>
        <v>Professional</v>
      </c>
      <c r="M434" t="str">
        <f>VLOOKUP(A434,MonthlyMetricFullData!A:D,3,FALSE)</f>
        <v>Ela Cross</v>
      </c>
    </row>
    <row r="435" spans="1:13" x14ac:dyDescent="0.2">
      <c r="A435" s="6" t="s">
        <v>145</v>
      </c>
      <c r="B435" s="6" t="s">
        <v>32</v>
      </c>
      <c r="C435" s="9">
        <v>1.0607</v>
      </c>
      <c r="D435" s="9">
        <v>1.0276000000000001</v>
      </c>
      <c r="E435" s="9">
        <v>0.99459459500000003</v>
      </c>
      <c r="F435" s="9">
        <v>1</v>
      </c>
      <c r="G435" s="9">
        <v>0.96</v>
      </c>
      <c r="H435" s="6">
        <v>22</v>
      </c>
      <c r="I435" s="7">
        <v>0.8</v>
      </c>
      <c r="J435" s="9">
        <f>I435</f>
        <v>0.8</v>
      </c>
      <c r="K435" t="str">
        <f>VLOOKUP(A435,MonthlyMetricFullData!A:D,2,FALSE)</f>
        <v>Distinguished</v>
      </c>
      <c r="L435" t="str">
        <f>IF(VLOOKUP(A435,MonthlyMetricFullData!A:E,5,FALSE)&lt;30,"Adjunct","Professional")</f>
        <v>Professional</v>
      </c>
      <c r="M435" t="str">
        <f>VLOOKUP(A435,MonthlyMetricFullData!A:D,3,FALSE)</f>
        <v>Ela Cross</v>
      </c>
    </row>
    <row r="436" spans="1:13" x14ac:dyDescent="0.2">
      <c r="A436" s="6" t="s">
        <v>145</v>
      </c>
      <c r="B436" s="6" t="s">
        <v>17</v>
      </c>
      <c r="C436" s="9">
        <v>0.98</v>
      </c>
      <c r="D436" s="9">
        <v>1.03</v>
      </c>
      <c r="E436" s="9">
        <v>0.99</v>
      </c>
      <c r="F436" s="9">
        <v>0.98</v>
      </c>
      <c r="G436" s="9">
        <v>0.88</v>
      </c>
      <c r="H436" s="6">
        <v>13</v>
      </c>
      <c r="I436" s="46" t="s">
        <v>27</v>
      </c>
      <c r="J436" s="11">
        <v>1</v>
      </c>
      <c r="K436" t="str">
        <f>VLOOKUP(A436,MonthlyMetricFullData!A:D,2,FALSE)</f>
        <v>Distinguished</v>
      </c>
      <c r="L436" t="str">
        <f>IF(VLOOKUP(A436,MonthlyMetricFullData!A:E,5,FALSE)&lt;30,"Adjunct","Professional")</f>
        <v>Professional</v>
      </c>
      <c r="M436" t="str">
        <f>VLOOKUP(A436,MonthlyMetricFullData!A:D,3,FALSE)</f>
        <v>Ela Cross</v>
      </c>
    </row>
    <row r="437" spans="1:13" x14ac:dyDescent="0.2">
      <c r="A437" s="6" t="s">
        <v>145</v>
      </c>
      <c r="B437" s="6" t="s">
        <v>19</v>
      </c>
      <c r="C437" s="6">
        <v>0.7964</v>
      </c>
      <c r="D437" s="6">
        <v>1.0173999999999901</v>
      </c>
      <c r="E437" s="6">
        <v>1</v>
      </c>
      <c r="F437" s="6">
        <v>0.8</v>
      </c>
      <c r="G437" s="6">
        <v>0.91304347826086896</v>
      </c>
      <c r="H437" s="6">
        <v>13</v>
      </c>
      <c r="I437" s="6" t="s">
        <v>58</v>
      </c>
      <c r="J437" s="53">
        <v>1</v>
      </c>
      <c r="K437" t="str">
        <f>VLOOKUP(A437,MonthlyMetricFullData!A:D,2,FALSE)</f>
        <v>Distinguished</v>
      </c>
      <c r="L437" t="str">
        <f>IF(VLOOKUP(A437,MonthlyMetricFullData!A:E,5,FALSE)&lt;30,"Adjunct","Professional")</f>
        <v>Professional</v>
      </c>
      <c r="M437" t="str">
        <f>VLOOKUP(A437,MonthlyMetricFullData!A:D,3,FALSE)</f>
        <v>Ela Cross</v>
      </c>
    </row>
    <row r="438" spans="1:13" x14ac:dyDescent="0.2">
      <c r="A438" s="6" t="s">
        <v>145</v>
      </c>
      <c r="B438" s="6" t="s">
        <v>21</v>
      </c>
      <c r="C438" s="9">
        <v>0.26</v>
      </c>
      <c r="D438" s="9">
        <v>0.95</v>
      </c>
      <c r="E438" s="9">
        <v>1</v>
      </c>
      <c r="F438" s="9">
        <v>1</v>
      </c>
      <c r="G438" s="9">
        <v>0.86</v>
      </c>
      <c r="H438" s="6" t="e">
        <v>#N/A</v>
      </c>
      <c r="I438" s="7">
        <v>1</v>
      </c>
      <c r="J438" s="9">
        <f>I438</f>
        <v>1</v>
      </c>
      <c r="K438" t="str">
        <f>VLOOKUP(A438,MonthlyMetricFullData!A:D,2,FALSE)</f>
        <v>Distinguished</v>
      </c>
      <c r="L438" t="str">
        <f>IF(VLOOKUP(A438,MonthlyMetricFullData!A:E,5,FALSE)&lt;30,"Adjunct","Professional")</f>
        <v>Professional</v>
      </c>
      <c r="M438" t="str">
        <f>VLOOKUP(A438,MonthlyMetricFullData!A:D,3,FALSE)</f>
        <v>Ela Cross</v>
      </c>
    </row>
    <row r="439" spans="1:13" x14ac:dyDescent="0.2">
      <c r="A439" s="6" t="s">
        <v>145</v>
      </c>
      <c r="B439" s="6" t="s">
        <v>22</v>
      </c>
      <c r="C439" s="9">
        <v>0.6</v>
      </c>
      <c r="D439" s="9">
        <v>1.07</v>
      </c>
      <c r="E439" s="9">
        <v>0.94</v>
      </c>
      <c r="F439" s="9">
        <v>0.98</v>
      </c>
      <c r="G439" s="9">
        <v>0.88</v>
      </c>
      <c r="H439" s="6">
        <v>1</v>
      </c>
      <c r="I439" s="7">
        <v>1</v>
      </c>
      <c r="J439" s="9">
        <f>I439</f>
        <v>1</v>
      </c>
      <c r="K439" t="str">
        <f>VLOOKUP(A439,MonthlyMetricFullData!A:D,2,FALSE)</f>
        <v>Distinguished</v>
      </c>
      <c r="L439" t="str">
        <f>IF(VLOOKUP(A439,MonthlyMetricFullData!A:E,5,FALSE)&lt;30,"Adjunct","Professional")</f>
        <v>Professional</v>
      </c>
      <c r="M439" t="str">
        <f>VLOOKUP(A439,MonthlyMetricFullData!A:D,3,FALSE)</f>
        <v>Ela Cross</v>
      </c>
    </row>
    <row r="440" spans="1:13" x14ac:dyDescent="0.2">
      <c r="A440" s="6" t="s">
        <v>145</v>
      </c>
      <c r="B440" s="6" t="s">
        <v>24</v>
      </c>
      <c r="C440" s="9">
        <v>0.78</v>
      </c>
      <c r="D440" s="9">
        <v>1.1399999999999999</v>
      </c>
      <c r="E440" s="9">
        <v>0.97</v>
      </c>
      <c r="F440" s="9">
        <v>0.92</v>
      </c>
      <c r="G440" s="9">
        <v>0.92</v>
      </c>
      <c r="H440" s="6">
        <v>1</v>
      </c>
      <c r="I440" s="7">
        <v>1</v>
      </c>
      <c r="J440" s="9">
        <f>I440</f>
        <v>1</v>
      </c>
      <c r="K440" t="str">
        <f>VLOOKUP(A440,MonthlyMetricFullData!A:D,2,FALSE)</f>
        <v>Distinguished</v>
      </c>
      <c r="L440" t="str">
        <f>IF(VLOOKUP(A440,MonthlyMetricFullData!A:E,5,FALSE)&lt;30,"Adjunct","Professional")</f>
        <v>Professional</v>
      </c>
      <c r="M440" t="str">
        <f>VLOOKUP(A440,MonthlyMetricFullData!A:D,3,FALSE)</f>
        <v>Ela Cross</v>
      </c>
    </row>
    <row r="441" spans="1:13" x14ac:dyDescent="0.2">
      <c r="A441" s="6" t="s">
        <v>145</v>
      </c>
      <c r="B441" s="6" t="s">
        <v>25</v>
      </c>
      <c r="C441" s="9">
        <v>0.74</v>
      </c>
      <c r="D441" s="9">
        <v>1.1599999999999999</v>
      </c>
      <c r="E441" s="9">
        <v>1</v>
      </c>
      <c r="F441" s="9">
        <v>1</v>
      </c>
      <c r="G441" s="9">
        <v>1</v>
      </c>
      <c r="H441" s="6">
        <v>5</v>
      </c>
      <c r="I441" s="7" t="s">
        <v>51</v>
      </c>
      <c r="J441" s="9">
        <v>0</v>
      </c>
      <c r="K441" t="str">
        <f>VLOOKUP(A441,MonthlyMetricFullData!A:D,2,FALSE)</f>
        <v>Distinguished</v>
      </c>
      <c r="L441" t="str">
        <f>IF(VLOOKUP(A441,MonthlyMetricFullData!A:E,5,FALSE)&lt;30,"Adjunct","Professional")</f>
        <v>Professional</v>
      </c>
      <c r="M441" t="str">
        <f>VLOOKUP(A441,MonthlyMetricFullData!A:D,3,FALSE)</f>
        <v>Ela Cross</v>
      </c>
    </row>
    <row r="442" spans="1:13" x14ac:dyDescent="0.2">
      <c r="A442" s="6" t="s">
        <v>145</v>
      </c>
      <c r="B442" s="6" t="s">
        <v>26</v>
      </c>
      <c r="C442" s="9">
        <v>0.85</v>
      </c>
      <c r="D442" s="9">
        <v>1.1499999999999999</v>
      </c>
      <c r="E442" s="9">
        <v>0.99</v>
      </c>
      <c r="F442" s="9">
        <v>0.99</v>
      </c>
      <c r="G442" s="9">
        <v>0.94</v>
      </c>
      <c r="H442" s="6">
        <v>10</v>
      </c>
      <c r="I442" s="7" t="s">
        <v>146</v>
      </c>
      <c r="J442" s="9">
        <v>1</v>
      </c>
      <c r="K442" t="str">
        <f>VLOOKUP(A442,MonthlyMetricFullData!A:D,2,FALSE)</f>
        <v>Distinguished</v>
      </c>
      <c r="L442" t="str">
        <f>IF(VLOOKUP(A442,MonthlyMetricFullData!A:E,5,FALSE)&lt;30,"Adjunct","Professional")</f>
        <v>Professional</v>
      </c>
      <c r="M442" t="str">
        <f>VLOOKUP(A442,MonthlyMetricFullData!A:D,3,FALSE)</f>
        <v>Ela Cross</v>
      </c>
    </row>
    <row r="443" spans="1:13" x14ac:dyDescent="0.2">
      <c r="A443" s="6" t="s">
        <v>147</v>
      </c>
      <c r="B443" s="6" t="s">
        <v>16</v>
      </c>
      <c r="C443" s="9">
        <v>0</v>
      </c>
      <c r="D443" s="9">
        <v>0</v>
      </c>
      <c r="E443" s="9">
        <v>0</v>
      </c>
      <c r="F443" s="9">
        <v>0</v>
      </c>
      <c r="G443" s="9">
        <v>0</v>
      </c>
      <c r="H443" s="6">
        <v>0</v>
      </c>
      <c r="I443" s="10"/>
      <c r="J443" s="6"/>
      <c r="K443" t="e">
        <f>VLOOKUP(A443,MonthlyMetricFullData!A:D,2,FALSE)</f>
        <v>#N/A</v>
      </c>
      <c r="L443" t="e">
        <f>IF(VLOOKUP(A443,MonthlyMetricFullData!A:E,5,FALSE)&lt;30,"Adjunct","Professional")</f>
        <v>#N/A</v>
      </c>
      <c r="M443" t="e">
        <f>VLOOKUP(A443,MonthlyMetricFullData!A:D,3,FALSE)</f>
        <v>#N/A</v>
      </c>
    </row>
    <row r="444" spans="1:13" x14ac:dyDescent="0.2">
      <c r="A444" s="6" t="s">
        <v>148</v>
      </c>
      <c r="B444" s="6" t="s">
        <v>14</v>
      </c>
      <c r="C444" s="9">
        <v>0.92079999999999995</v>
      </c>
      <c r="D444" s="9">
        <v>1.1298999999999999</v>
      </c>
      <c r="E444" s="9">
        <v>1</v>
      </c>
      <c r="F444" s="9">
        <v>0.96250000000000002</v>
      </c>
      <c r="G444" s="9">
        <v>0.77777777777777701</v>
      </c>
      <c r="H444" s="6">
        <v>14</v>
      </c>
      <c r="I444" s="7" t="s">
        <v>94</v>
      </c>
      <c r="J444" s="9">
        <v>0.8</v>
      </c>
      <c r="K444" t="e">
        <f>VLOOKUP(A444,MonthlyMetricFullData!A:D,2,FALSE)</f>
        <v>#N/A</v>
      </c>
      <c r="L444" t="e">
        <f>IF(VLOOKUP(A444,MonthlyMetricFullData!A:E,5,FALSE)&lt;30,"Adjunct","Professional")</f>
        <v>#N/A</v>
      </c>
      <c r="M444" t="e">
        <f>VLOOKUP(A444,MonthlyMetricFullData!A:D,3,FALSE)</f>
        <v>#N/A</v>
      </c>
    </row>
    <row r="445" spans="1:13" x14ac:dyDescent="0.2">
      <c r="A445" s="6" t="s">
        <v>148</v>
      </c>
      <c r="B445" s="6" t="s">
        <v>16</v>
      </c>
      <c r="C445" s="9">
        <v>1.06</v>
      </c>
      <c r="D445" s="9">
        <v>1.1200000000000001</v>
      </c>
      <c r="E445" s="9">
        <v>0.99</v>
      </c>
      <c r="F445" s="9">
        <v>0.97</v>
      </c>
      <c r="G445" s="9">
        <v>0.93</v>
      </c>
      <c r="H445" s="6">
        <v>10</v>
      </c>
      <c r="I445" s="10">
        <v>45972</v>
      </c>
      <c r="J445" s="9">
        <v>1</v>
      </c>
      <c r="K445" t="e">
        <f>VLOOKUP(A445,MonthlyMetricFullData!A:D,2,FALSE)</f>
        <v>#N/A</v>
      </c>
      <c r="L445" t="e">
        <f>IF(VLOOKUP(A445,MonthlyMetricFullData!A:E,5,FALSE)&lt;30,"Adjunct","Professional")</f>
        <v>#N/A</v>
      </c>
      <c r="M445" t="e">
        <f>VLOOKUP(A445,MonthlyMetricFullData!A:D,3,FALSE)</f>
        <v>#N/A</v>
      </c>
    </row>
    <row r="446" spans="1:13" x14ac:dyDescent="0.2">
      <c r="A446" s="6" t="s">
        <v>148</v>
      </c>
      <c r="B446" s="6" t="s">
        <v>26</v>
      </c>
      <c r="C446" s="9">
        <v>0.32</v>
      </c>
      <c r="D446" s="9">
        <v>0.82</v>
      </c>
      <c r="E446" s="9">
        <v>1</v>
      </c>
      <c r="F446" s="9">
        <v>0.92</v>
      </c>
      <c r="G446" s="9">
        <v>0</v>
      </c>
      <c r="H446" s="6">
        <v>3</v>
      </c>
      <c r="I446" s="7" t="s">
        <v>149</v>
      </c>
      <c r="J446" s="9">
        <v>0.21</v>
      </c>
      <c r="K446" t="e">
        <f>VLOOKUP(A446,MonthlyMetricFullData!A:D,2,FALSE)</f>
        <v>#N/A</v>
      </c>
      <c r="L446" t="e">
        <f>IF(VLOOKUP(A446,MonthlyMetricFullData!A:E,5,FALSE)&lt;30,"Adjunct","Professional")</f>
        <v>#N/A</v>
      </c>
      <c r="M446" t="e">
        <f>VLOOKUP(A446,MonthlyMetricFullData!A:D,3,FALSE)</f>
        <v>#N/A</v>
      </c>
    </row>
    <row r="447" spans="1:13" x14ac:dyDescent="0.2">
      <c r="A447" s="6" t="s">
        <v>150</v>
      </c>
      <c r="B447" s="6" t="s">
        <v>29</v>
      </c>
      <c r="C447" s="9">
        <v>1.3374999999999999</v>
      </c>
      <c r="D447" s="9">
        <v>1.1677999999999999</v>
      </c>
      <c r="E447" s="9">
        <v>1</v>
      </c>
      <c r="F447" s="9">
        <v>0.98245614035087703</v>
      </c>
      <c r="G447" s="9">
        <v>0.58333333333333304</v>
      </c>
      <c r="H447" s="6">
        <v>15</v>
      </c>
      <c r="I447" s="7" t="s">
        <v>43</v>
      </c>
      <c r="J447" s="45">
        <v>0.6</v>
      </c>
      <c r="K447" t="str">
        <f>VLOOKUP(A447,MonthlyMetricFullData!A:D,2,FALSE)</f>
        <v>Distinguished</v>
      </c>
      <c r="L447" t="str">
        <f>IF(VLOOKUP(A447,MonthlyMetricFullData!A:E,5,FALSE)&lt;30,"Adjunct","Professional")</f>
        <v>Professional</v>
      </c>
      <c r="M447" t="str">
        <f>VLOOKUP(A447,MonthlyMetricFullData!A:D,3,FALSE)</f>
        <v>Annelies de Groot</v>
      </c>
    </row>
    <row r="448" spans="1:13" x14ac:dyDescent="0.2">
      <c r="A448" s="6" t="s">
        <v>150</v>
      </c>
      <c r="B448" s="6" t="s">
        <v>14</v>
      </c>
      <c r="C448" s="9">
        <v>0.97499999999999998</v>
      </c>
      <c r="D448" s="9">
        <v>0.9375</v>
      </c>
      <c r="E448" s="9">
        <v>1</v>
      </c>
      <c r="F448" s="9">
        <v>1</v>
      </c>
      <c r="G448" s="9">
        <v>0.60714285714285698</v>
      </c>
      <c r="H448" s="6">
        <v>11</v>
      </c>
      <c r="I448" s="7" t="s">
        <v>37</v>
      </c>
      <c r="J448" s="9">
        <f>_xlfn.TEXTBEFORE(I448, "/")/_xlfn.TEXTAFTER(I448,"/")</f>
        <v>0.66666666666666663</v>
      </c>
      <c r="K448" t="str">
        <f>VLOOKUP(A448,MonthlyMetricFullData!A:D,2,FALSE)</f>
        <v>Distinguished</v>
      </c>
      <c r="L448" t="str">
        <f>IF(VLOOKUP(A448,MonthlyMetricFullData!A:E,5,FALSE)&lt;30,"Adjunct","Professional")</f>
        <v>Professional</v>
      </c>
      <c r="M448" t="str">
        <f>VLOOKUP(A448,MonthlyMetricFullData!A:D,3,FALSE)</f>
        <v>Annelies de Groot</v>
      </c>
    </row>
    <row r="449" spans="1:13" x14ac:dyDescent="0.2">
      <c r="A449" s="6" t="s">
        <v>150</v>
      </c>
      <c r="B449" s="6" t="s">
        <v>14</v>
      </c>
      <c r="C449" s="9">
        <v>0.97499999999999998</v>
      </c>
      <c r="D449" s="9">
        <v>0.9375</v>
      </c>
      <c r="E449" s="9">
        <v>1</v>
      </c>
      <c r="F449" s="9">
        <v>1</v>
      </c>
      <c r="G449" s="9">
        <v>0.60714285714285698</v>
      </c>
      <c r="H449" s="6">
        <v>11</v>
      </c>
      <c r="I449" s="7" t="s">
        <v>37</v>
      </c>
      <c r="J449" s="9">
        <v>0.67</v>
      </c>
      <c r="K449" t="str">
        <f>VLOOKUP(A449,MonthlyMetricFullData!A:D,2,FALSE)</f>
        <v>Distinguished</v>
      </c>
      <c r="L449" t="str">
        <f>IF(VLOOKUP(A449,MonthlyMetricFullData!A:E,5,FALSE)&lt;30,"Adjunct","Professional")</f>
        <v>Professional</v>
      </c>
      <c r="M449" t="str">
        <f>VLOOKUP(A449,MonthlyMetricFullData!A:D,3,FALSE)</f>
        <v>Annelies de Groot</v>
      </c>
    </row>
    <row r="450" spans="1:13" x14ac:dyDescent="0.2">
      <c r="A450" s="6" t="s">
        <v>150</v>
      </c>
      <c r="B450" s="6" t="s">
        <v>16</v>
      </c>
      <c r="C450" s="9">
        <v>1.18</v>
      </c>
      <c r="D450" s="9">
        <v>1.07</v>
      </c>
      <c r="E450" s="9">
        <v>0.98</v>
      </c>
      <c r="F450" s="9">
        <v>1</v>
      </c>
      <c r="G450" s="9">
        <v>0.96</v>
      </c>
      <c r="H450" s="6">
        <v>14</v>
      </c>
      <c r="I450" s="10">
        <v>45814</v>
      </c>
      <c r="J450" s="9">
        <v>1</v>
      </c>
      <c r="K450" t="str">
        <f>VLOOKUP(A450,MonthlyMetricFullData!A:D,2,FALSE)</f>
        <v>Distinguished</v>
      </c>
      <c r="L450" t="str">
        <f>IF(VLOOKUP(A450,MonthlyMetricFullData!A:E,5,FALSE)&lt;30,"Adjunct","Professional")</f>
        <v>Professional</v>
      </c>
      <c r="M450" t="str">
        <f>VLOOKUP(A450,MonthlyMetricFullData!A:D,3,FALSE)</f>
        <v>Annelies de Groot</v>
      </c>
    </row>
    <row r="451" spans="1:13" x14ac:dyDescent="0.2">
      <c r="A451" s="6" t="s">
        <v>150</v>
      </c>
      <c r="B451" s="6" t="s">
        <v>31</v>
      </c>
      <c r="C451" s="9">
        <v>0.91</v>
      </c>
      <c r="D451" s="9">
        <v>0.94</v>
      </c>
      <c r="E451" s="9">
        <v>1</v>
      </c>
      <c r="F451" s="9">
        <v>1</v>
      </c>
      <c r="G451" s="9">
        <v>0.83</v>
      </c>
      <c r="H451" s="6">
        <v>4</v>
      </c>
      <c r="I451" s="7">
        <v>1</v>
      </c>
      <c r="J451" s="9">
        <v>1</v>
      </c>
      <c r="K451" t="str">
        <f>VLOOKUP(A451,MonthlyMetricFullData!A:D,2,FALSE)</f>
        <v>Distinguished</v>
      </c>
      <c r="L451" t="str">
        <f>IF(VLOOKUP(A451,MonthlyMetricFullData!A:E,5,FALSE)&lt;30,"Adjunct","Professional")</f>
        <v>Professional</v>
      </c>
      <c r="M451" t="str">
        <f>VLOOKUP(A451,MonthlyMetricFullData!A:D,3,FALSE)</f>
        <v>Annelies de Groot</v>
      </c>
    </row>
    <row r="452" spans="1:13" x14ac:dyDescent="0.2">
      <c r="A452" s="6" t="s">
        <v>150</v>
      </c>
      <c r="B452" s="6" t="s">
        <v>32</v>
      </c>
      <c r="C452" s="9">
        <v>0.98329999999999995</v>
      </c>
      <c r="D452" s="9">
        <v>1.0246999999999999</v>
      </c>
      <c r="E452" s="9">
        <v>1</v>
      </c>
      <c r="F452" s="9">
        <v>1</v>
      </c>
      <c r="G452" s="9">
        <v>0.5</v>
      </c>
      <c r="H452" s="6">
        <v>15</v>
      </c>
      <c r="I452" s="7">
        <v>0.77777777777777779</v>
      </c>
      <c r="J452" s="9">
        <f>I452</f>
        <v>0.77777777777777779</v>
      </c>
      <c r="K452" t="str">
        <f>VLOOKUP(A452,MonthlyMetricFullData!A:D,2,FALSE)</f>
        <v>Distinguished</v>
      </c>
      <c r="L452" t="str">
        <f>IF(VLOOKUP(A452,MonthlyMetricFullData!A:E,5,FALSE)&lt;30,"Adjunct","Professional")</f>
        <v>Professional</v>
      </c>
      <c r="M452" t="str">
        <f>VLOOKUP(A452,MonthlyMetricFullData!A:D,3,FALSE)</f>
        <v>Annelies de Groot</v>
      </c>
    </row>
    <row r="453" spans="1:13" x14ac:dyDescent="0.2">
      <c r="A453" s="6" t="s">
        <v>150</v>
      </c>
      <c r="B453" s="6" t="s">
        <v>17</v>
      </c>
      <c r="C453" s="9">
        <v>1.46</v>
      </c>
      <c r="D453" s="9">
        <v>1.2</v>
      </c>
      <c r="E453" s="9">
        <v>0.99</v>
      </c>
      <c r="F453" s="9">
        <v>0.97</v>
      </c>
      <c r="G453" s="9">
        <v>0.89</v>
      </c>
      <c r="H453" s="6">
        <v>19</v>
      </c>
      <c r="I453" s="46" t="s">
        <v>27</v>
      </c>
      <c r="J453" s="11">
        <v>1</v>
      </c>
      <c r="K453" t="str">
        <f>VLOOKUP(A453,MonthlyMetricFullData!A:D,2,FALSE)</f>
        <v>Distinguished</v>
      </c>
      <c r="L453" t="str">
        <f>IF(VLOOKUP(A453,MonthlyMetricFullData!A:E,5,FALSE)&lt;30,"Adjunct","Professional")</f>
        <v>Professional</v>
      </c>
      <c r="M453" t="str">
        <f>VLOOKUP(A453,MonthlyMetricFullData!A:D,3,FALSE)</f>
        <v>Annelies de Groot</v>
      </c>
    </row>
    <row r="454" spans="1:13" x14ac:dyDescent="0.2">
      <c r="A454" s="6" t="s">
        <v>150</v>
      </c>
      <c r="B454" s="6" t="s">
        <v>19</v>
      </c>
      <c r="C454" s="6">
        <v>0.5292</v>
      </c>
      <c r="D454" s="6">
        <v>1.0099</v>
      </c>
      <c r="E454" s="6">
        <v>1</v>
      </c>
      <c r="F454" s="6">
        <v>0.28199999999999997</v>
      </c>
      <c r="G454" s="6">
        <v>0.69230769230769196</v>
      </c>
      <c r="H454" s="6">
        <v>8</v>
      </c>
      <c r="J454" s="53"/>
      <c r="K454" t="str">
        <f>VLOOKUP(A454,MonthlyMetricFullData!A:D,2,FALSE)</f>
        <v>Distinguished</v>
      </c>
      <c r="L454" t="str">
        <f>IF(VLOOKUP(A454,MonthlyMetricFullData!A:E,5,FALSE)&lt;30,"Adjunct","Professional")</f>
        <v>Professional</v>
      </c>
      <c r="M454" t="str">
        <f>VLOOKUP(A454,MonthlyMetricFullData!A:D,3,FALSE)</f>
        <v>Annelies de Groot</v>
      </c>
    </row>
    <row r="455" spans="1:13" x14ac:dyDescent="0.2">
      <c r="A455" s="6" t="s">
        <v>150</v>
      </c>
      <c r="B455" s="6" t="s">
        <v>21</v>
      </c>
      <c r="C455" s="9">
        <v>0.77</v>
      </c>
      <c r="D455" s="9">
        <v>1.1100000000000001</v>
      </c>
      <c r="E455" s="9">
        <v>1</v>
      </c>
      <c r="F455" s="9">
        <v>0.74</v>
      </c>
      <c r="G455" s="9">
        <v>0.75</v>
      </c>
      <c r="H455" s="6">
        <v>3</v>
      </c>
      <c r="I455" s="7" t="s">
        <v>47</v>
      </c>
      <c r="J455" s="9">
        <v>0.75</v>
      </c>
      <c r="K455" t="str">
        <f>VLOOKUP(A455,MonthlyMetricFullData!A:D,2,FALSE)</f>
        <v>Distinguished</v>
      </c>
      <c r="L455" t="str">
        <f>IF(VLOOKUP(A455,MonthlyMetricFullData!A:E,5,FALSE)&lt;30,"Adjunct","Professional")</f>
        <v>Professional</v>
      </c>
      <c r="M455" t="str">
        <f>VLOOKUP(A455,MonthlyMetricFullData!A:D,3,FALSE)</f>
        <v>Annelies de Groot</v>
      </c>
    </row>
    <row r="456" spans="1:13" x14ac:dyDescent="0.2">
      <c r="A456" s="6" t="s">
        <v>150</v>
      </c>
      <c r="B456" s="6" t="s">
        <v>22</v>
      </c>
      <c r="C456" s="9">
        <v>0.56999999999999995</v>
      </c>
      <c r="D456" s="9">
        <v>1.01</v>
      </c>
      <c r="E456" s="9">
        <v>1</v>
      </c>
      <c r="F456" s="9">
        <v>1</v>
      </c>
      <c r="G456" s="9">
        <v>0.39</v>
      </c>
      <c r="H456" s="6">
        <v>4</v>
      </c>
      <c r="I456" s="7" t="s">
        <v>23</v>
      </c>
      <c r="J456" s="9">
        <v>0.67</v>
      </c>
      <c r="K456" t="str">
        <f>VLOOKUP(A456,MonthlyMetricFullData!A:D,2,FALSE)</f>
        <v>Distinguished</v>
      </c>
      <c r="L456" t="str">
        <f>IF(VLOOKUP(A456,MonthlyMetricFullData!A:E,5,FALSE)&lt;30,"Adjunct","Professional")</f>
        <v>Professional</v>
      </c>
      <c r="M456" t="str">
        <f>VLOOKUP(A456,MonthlyMetricFullData!A:D,3,FALSE)</f>
        <v>Annelies de Groot</v>
      </c>
    </row>
    <row r="457" spans="1:13" x14ac:dyDescent="0.2">
      <c r="A457" s="6" t="s">
        <v>150</v>
      </c>
      <c r="B457" s="6" t="s">
        <v>24</v>
      </c>
      <c r="C457" s="9">
        <v>0.83</v>
      </c>
      <c r="D457" s="9">
        <v>1.0900000000000001</v>
      </c>
      <c r="E457" s="9">
        <v>1</v>
      </c>
      <c r="F457" s="9">
        <v>0.98</v>
      </c>
      <c r="G457" s="9">
        <v>0.46</v>
      </c>
      <c r="H457" s="6">
        <v>7</v>
      </c>
      <c r="I457" s="7" t="s">
        <v>151</v>
      </c>
      <c r="J457" s="9">
        <v>0.4</v>
      </c>
      <c r="K457" t="str">
        <f>VLOOKUP(A457,MonthlyMetricFullData!A:D,2,FALSE)</f>
        <v>Distinguished</v>
      </c>
      <c r="L457" t="str">
        <f>IF(VLOOKUP(A457,MonthlyMetricFullData!A:E,5,FALSE)&lt;30,"Adjunct","Professional")</f>
        <v>Professional</v>
      </c>
      <c r="M457" t="str">
        <f>VLOOKUP(A457,MonthlyMetricFullData!A:D,3,FALSE)</f>
        <v>Annelies de Groot</v>
      </c>
    </row>
    <row r="458" spans="1:13" x14ac:dyDescent="0.2">
      <c r="A458" s="6" t="s">
        <v>150</v>
      </c>
      <c r="B458" s="6" t="s">
        <v>25</v>
      </c>
      <c r="C458" s="9">
        <v>0.82</v>
      </c>
      <c r="D458" s="9">
        <v>1.1100000000000001</v>
      </c>
      <c r="E458" s="9">
        <v>0.99</v>
      </c>
      <c r="F458" s="9">
        <v>1</v>
      </c>
      <c r="G458" s="9">
        <v>0</v>
      </c>
      <c r="H458" s="6">
        <v>3</v>
      </c>
      <c r="I458" s="7" t="s">
        <v>53</v>
      </c>
      <c r="J458" s="9">
        <v>0.83</v>
      </c>
      <c r="K458" t="str">
        <f>VLOOKUP(A458,MonthlyMetricFullData!A:D,2,FALSE)</f>
        <v>Distinguished</v>
      </c>
      <c r="L458" t="str">
        <f>IF(VLOOKUP(A458,MonthlyMetricFullData!A:E,5,FALSE)&lt;30,"Adjunct","Professional")</f>
        <v>Professional</v>
      </c>
      <c r="M458" t="str">
        <f>VLOOKUP(A458,MonthlyMetricFullData!A:D,3,FALSE)</f>
        <v>Annelies de Groot</v>
      </c>
    </row>
    <row r="459" spans="1:13" x14ac:dyDescent="0.2">
      <c r="A459" s="6" t="s">
        <v>150</v>
      </c>
      <c r="B459" s="6" t="s">
        <v>26</v>
      </c>
      <c r="C459" s="9">
        <v>1.04</v>
      </c>
      <c r="D459" s="9">
        <v>1.17</v>
      </c>
      <c r="E459" s="9">
        <v>1</v>
      </c>
      <c r="F459" s="9">
        <v>0.94</v>
      </c>
      <c r="G459" s="9">
        <v>0.84</v>
      </c>
      <c r="H459" s="6">
        <v>8</v>
      </c>
      <c r="I459" s="7" t="s">
        <v>37</v>
      </c>
      <c r="J459" s="9">
        <v>0.67</v>
      </c>
      <c r="K459" t="str">
        <f>VLOOKUP(A459,MonthlyMetricFullData!A:D,2,FALSE)</f>
        <v>Distinguished</v>
      </c>
      <c r="L459" t="str">
        <f>IF(VLOOKUP(A459,MonthlyMetricFullData!A:E,5,FALSE)&lt;30,"Adjunct","Professional")</f>
        <v>Professional</v>
      </c>
      <c r="M459" t="str">
        <f>VLOOKUP(A459,MonthlyMetricFullData!A:D,3,FALSE)</f>
        <v>Annelies de Groot</v>
      </c>
    </row>
    <row r="460" spans="1:13" x14ac:dyDescent="0.2">
      <c r="A460" s="6" t="s">
        <v>152</v>
      </c>
      <c r="B460" s="6" t="s">
        <v>29</v>
      </c>
      <c r="C460" s="9">
        <v>1.0417000000000001</v>
      </c>
      <c r="D460" s="9">
        <v>1.0492999999999999</v>
      </c>
      <c r="E460" s="9">
        <v>0.91304347826086896</v>
      </c>
      <c r="F460" s="9">
        <v>0.96</v>
      </c>
      <c r="G460" s="9">
        <v>0.61904761904761896</v>
      </c>
      <c r="H460" s="6">
        <v>8</v>
      </c>
      <c r="I460" s="7" t="s">
        <v>153</v>
      </c>
      <c r="J460" s="45">
        <v>0</v>
      </c>
      <c r="K460" t="str">
        <f>VLOOKUP(A460,MonthlyMetricFullData!A:D,2,FALSE)</f>
        <v>Distinguished</v>
      </c>
      <c r="L460" t="str">
        <f>IF(VLOOKUP(A460,MonthlyMetricFullData!A:E,5,FALSE)&lt;30,"Adjunct","Professional")</f>
        <v>Professional</v>
      </c>
      <c r="M460" t="str">
        <f>VLOOKUP(A460,MonthlyMetricFullData!A:D,3,FALSE)</f>
        <v>Ian Plamondon</v>
      </c>
    </row>
    <row r="461" spans="1:13" x14ac:dyDescent="0.2">
      <c r="A461" s="6" t="s">
        <v>152</v>
      </c>
      <c r="B461" s="6" t="s">
        <v>14</v>
      </c>
      <c r="C461" s="9">
        <v>0.75</v>
      </c>
      <c r="D461" s="9">
        <v>0.99009999999999998</v>
      </c>
      <c r="E461" s="9">
        <v>0.94318181818181801</v>
      </c>
      <c r="F461" s="9">
        <v>0.45614035087719201</v>
      </c>
      <c r="G461" s="9">
        <v>0.76923076923076905</v>
      </c>
      <c r="H461" s="6">
        <v>10</v>
      </c>
      <c r="I461" s="7" t="s">
        <v>100</v>
      </c>
      <c r="J461" s="9">
        <v>0.4</v>
      </c>
      <c r="K461" t="str">
        <f>VLOOKUP(A461,MonthlyMetricFullData!A:D,2,FALSE)</f>
        <v>Distinguished</v>
      </c>
      <c r="L461" t="str">
        <f>IF(VLOOKUP(A461,MonthlyMetricFullData!A:E,5,FALSE)&lt;30,"Adjunct","Professional")</f>
        <v>Professional</v>
      </c>
      <c r="M461" t="str">
        <f>VLOOKUP(A461,MonthlyMetricFullData!A:D,3,FALSE)</f>
        <v>Ian Plamondon</v>
      </c>
    </row>
    <row r="462" spans="1:13" x14ac:dyDescent="0.2">
      <c r="A462" s="6" t="s">
        <v>152</v>
      </c>
      <c r="B462" s="6" t="s">
        <v>16</v>
      </c>
      <c r="C462" s="9">
        <v>0.89</v>
      </c>
      <c r="D462" s="9">
        <v>0.95</v>
      </c>
      <c r="E462" s="9">
        <v>0.86</v>
      </c>
      <c r="F462" s="9">
        <v>0.92</v>
      </c>
      <c r="G462" s="9">
        <v>0.67</v>
      </c>
      <c r="H462" s="6">
        <v>9</v>
      </c>
      <c r="I462" s="10" t="s">
        <v>51</v>
      </c>
      <c r="J462" s="9">
        <v>0</v>
      </c>
      <c r="K462" t="str">
        <f>VLOOKUP(A462,MonthlyMetricFullData!A:D,2,FALSE)</f>
        <v>Distinguished</v>
      </c>
      <c r="L462" t="str">
        <f>IF(VLOOKUP(A462,MonthlyMetricFullData!A:E,5,FALSE)&lt;30,"Adjunct","Professional")</f>
        <v>Professional</v>
      </c>
      <c r="M462" t="str">
        <f>VLOOKUP(A462,MonthlyMetricFullData!A:D,3,FALSE)</f>
        <v>Ian Plamondon</v>
      </c>
    </row>
    <row r="463" spans="1:13" x14ac:dyDescent="0.2">
      <c r="A463" s="6" t="s">
        <v>152</v>
      </c>
      <c r="B463" s="6" t="s">
        <v>31</v>
      </c>
      <c r="C463" s="9">
        <v>0.55000000000000004</v>
      </c>
      <c r="D463" s="9">
        <v>0.79</v>
      </c>
      <c r="E463" s="9">
        <v>0.93</v>
      </c>
      <c r="F463" s="9">
        <v>0.54</v>
      </c>
      <c r="G463" s="9">
        <v>0.79</v>
      </c>
      <c r="H463" s="6">
        <v>10</v>
      </c>
      <c r="I463" s="30" t="s">
        <v>154</v>
      </c>
      <c r="J463" s="9">
        <v>0.09</v>
      </c>
      <c r="K463" t="str">
        <f>VLOOKUP(A463,MonthlyMetricFullData!A:D,2,FALSE)</f>
        <v>Distinguished</v>
      </c>
      <c r="L463" t="str">
        <f>IF(VLOOKUP(A463,MonthlyMetricFullData!A:E,5,FALSE)&lt;30,"Adjunct","Professional")</f>
        <v>Professional</v>
      </c>
      <c r="M463" t="str">
        <f>VLOOKUP(A463,MonthlyMetricFullData!A:D,3,FALSE)</f>
        <v>Ian Plamondon</v>
      </c>
    </row>
    <row r="464" spans="1:13" x14ac:dyDescent="0.2">
      <c r="A464" s="6" t="s">
        <v>152</v>
      </c>
      <c r="B464" s="6" t="s">
        <v>32</v>
      </c>
      <c r="C464" s="9">
        <v>0.92920000000000003</v>
      </c>
      <c r="D464" s="9">
        <v>0.99670000000000003</v>
      </c>
      <c r="E464" s="9">
        <v>0.92372881399999995</v>
      </c>
      <c r="F464" s="9">
        <v>0.986486486</v>
      </c>
      <c r="G464" s="9">
        <v>0.54545454500000001</v>
      </c>
      <c r="H464" s="6">
        <v>16</v>
      </c>
      <c r="I464" s="7" t="s">
        <v>155</v>
      </c>
      <c r="J464" s="9">
        <v>0</v>
      </c>
      <c r="K464" t="str">
        <f>VLOOKUP(A464,MonthlyMetricFullData!A:D,2,FALSE)</f>
        <v>Distinguished</v>
      </c>
      <c r="L464" t="str">
        <f>IF(VLOOKUP(A464,MonthlyMetricFullData!A:E,5,FALSE)&lt;30,"Adjunct","Professional")</f>
        <v>Professional</v>
      </c>
      <c r="M464" t="str">
        <f>VLOOKUP(A464,MonthlyMetricFullData!A:D,3,FALSE)</f>
        <v>Ian Plamondon</v>
      </c>
    </row>
    <row r="465" spans="1:13" x14ac:dyDescent="0.2">
      <c r="A465" s="6" t="s">
        <v>152</v>
      </c>
      <c r="B465" s="6" t="s">
        <v>17</v>
      </c>
      <c r="C465" s="9">
        <v>1.05</v>
      </c>
      <c r="D465" s="9">
        <v>1.03</v>
      </c>
      <c r="E465" s="9">
        <v>0.94</v>
      </c>
      <c r="F465" s="9">
        <v>1</v>
      </c>
      <c r="G465" s="9">
        <v>1</v>
      </c>
      <c r="H465" s="6">
        <v>5</v>
      </c>
      <c r="I465" s="46" t="s">
        <v>60</v>
      </c>
      <c r="J465" s="11">
        <v>0</v>
      </c>
      <c r="K465" t="str">
        <f>VLOOKUP(A465,MonthlyMetricFullData!A:D,2,FALSE)</f>
        <v>Distinguished</v>
      </c>
      <c r="L465" t="str">
        <f>IF(VLOOKUP(A465,MonthlyMetricFullData!A:E,5,FALSE)&lt;30,"Adjunct","Professional")</f>
        <v>Professional</v>
      </c>
      <c r="M465" t="str">
        <f>VLOOKUP(A465,MonthlyMetricFullData!A:D,3,FALSE)</f>
        <v>Ian Plamondon</v>
      </c>
    </row>
    <row r="466" spans="1:13" x14ac:dyDescent="0.2">
      <c r="A466" s="6" t="s">
        <v>152</v>
      </c>
      <c r="B466" s="6" t="s">
        <v>19</v>
      </c>
      <c r="C466" s="6">
        <v>1.0166999999999999</v>
      </c>
      <c r="D466" s="6">
        <v>1.0427999999999999</v>
      </c>
      <c r="E466" s="6">
        <v>0.93600000000000005</v>
      </c>
      <c r="F466" s="6">
        <v>0.93100000000000005</v>
      </c>
      <c r="G466" s="6">
        <v>0.79166666666666596</v>
      </c>
      <c r="H466" s="6">
        <v>8</v>
      </c>
      <c r="I466" s="6" t="s">
        <v>33</v>
      </c>
      <c r="J466" s="53">
        <v>0</v>
      </c>
      <c r="K466" t="str">
        <f>VLOOKUP(A466,MonthlyMetricFullData!A:D,2,FALSE)</f>
        <v>Distinguished</v>
      </c>
      <c r="L466" t="str">
        <f>IF(VLOOKUP(A466,MonthlyMetricFullData!A:E,5,FALSE)&lt;30,"Adjunct","Professional")</f>
        <v>Professional</v>
      </c>
      <c r="M466" t="str">
        <f>VLOOKUP(A466,MonthlyMetricFullData!A:D,3,FALSE)</f>
        <v>Ian Plamondon</v>
      </c>
    </row>
    <row r="467" spans="1:13" x14ac:dyDescent="0.2">
      <c r="A467" s="6" t="s">
        <v>152</v>
      </c>
      <c r="B467" s="6" t="s">
        <v>21</v>
      </c>
      <c r="C467" s="9">
        <v>0.78</v>
      </c>
      <c r="D467" s="9">
        <v>1</v>
      </c>
      <c r="E467" s="9">
        <v>0.83</v>
      </c>
      <c r="F467" s="9">
        <v>0.98</v>
      </c>
      <c r="G467" s="9">
        <v>0.73</v>
      </c>
      <c r="H467" s="6">
        <v>2</v>
      </c>
      <c r="I467" s="7" t="s">
        <v>122</v>
      </c>
      <c r="J467" s="9">
        <v>0.6</v>
      </c>
      <c r="K467" t="str">
        <f>VLOOKUP(A467,MonthlyMetricFullData!A:D,2,FALSE)</f>
        <v>Distinguished</v>
      </c>
      <c r="L467" t="str">
        <f>IF(VLOOKUP(A467,MonthlyMetricFullData!A:E,5,FALSE)&lt;30,"Adjunct","Professional")</f>
        <v>Professional</v>
      </c>
      <c r="M467" t="str">
        <f>VLOOKUP(A467,MonthlyMetricFullData!A:D,3,FALSE)</f>
        <v>Ian Plamondon</v>
      </c>
    </row>
    <row r="468" spans="1:13" x14ac:dyDescent="0.2">
      <c r="A468" s="6" t="s">
        <v>152</v>
      </c>
      <c r="B468" s="6" t="s">
        <v>22</v>
      </c>
      <c r="C468" s="9">
        <v>0.72</v>
      </c>
      <c r="D468" s="9">
        <v>1.03</v>
      </c>
      <c r="E468" s="9">
        <v>0.96</v>
      </c>
      <c r="F468" s="9">
        <v>0.98</v>
      </c>
      <c r="G468" s="9">
        <v>0.53</v>
      </c>
      <c r="H468" s="6">
        <v>3</v>
      </c>
      <c r="I468" s="7" t="s">
        <v>156</v>
      </c>
      <c r="J468" s="9">
        <v>0.56999999999999995</v>
      </c>
      <c r="K468" t="str">
        <f>VLOOKUP(A468,MonthlyMetricFullData!A:D,2,FALSE)</f>
        <v>Distinguished</v>
      </c>
      <c r="L468" t="str">
        <f>IF(VLOOKUP(A468,MonthlyMetricFullData!A:E,5,FALSE)&lt;30,"Adjunct","Professional")</f>
        <v>Professional</v>
      </c>
      <c r="M468" t="str">
        <f>VLOOKUP(A468,MonthlyMetricFullData!A:D,3,FALSE)</f>
        <v>Ian Plamondon</v>
      </c>
    </row>
    <row r="469" spans="1:13" x14ac:dyDescent="0.2">
      <c r="A469" s="6" t="s">
        <v>152</v>
      </c>
      <c r="B469" s="6" t="s">
        <v>24</v>
      </c>
      <c r="C469" s="9">
        <v>0.74</v>
      </c>
      <c r="D469" s="9">
        <v>1.02</v>
      </c>
      <c r="E469" s="9">
        <v>0.93</v>
      </c>
      <c r="F469" s="9">
        <v>0.92</v>
      </c>
      <c r="G469" s="9">
        <v>0.5</v>
      </c>
      <c r="H469" s="6">
        <v>6</v>
      </c>
      <c r="J469" s="6"/>
      <c r="K469" t="str">
        <f>VLOOKUP(A469,MonthlyMetricFullData!A:D,2,FALSE)</f>
        <v>Distinguished</v>
      </c>
      <c r="L469" t="str">
        <f>IF(VLOOKUP(A469,MonthlyMetricFullData!A:E,5,FALSE)&lt;30,"Adjunct","Professional")</f>
        <v>Professional</v>
      </c>
      <c r="M469" t="str">
        <f>VLOOKUP(A469,MonthlyMetricFullData!A:D,3,FALSE)</f>
        <v>Ian Plamondon</v>
      </c>
    </row>
    <row r="470" spans="1:13" x14ac:dyDescent="0.2">
      <c r="A470" s="6" t="s">
        <v>152</v>
      </c>
      <c r="B470" s="6" t="s">
        <v>25</v>
      </c>
      <c r="C470" s="9">
        <v>0.62</v>
      </c>
      <c r="D470" s="9">
        <v>0.97</v>
      </c>
      <c r="E470" s="9">
        <v>0.82</v>
      </c>
      <c r="F470" s="9">
        <v>0.96</v>
      </c>
      <c r="G470" s="9">
        <v>0.94</v>
      </c>
      <c r="H470" s="6">
        <v>4</v>
      </c>
      <c r="I470" s="8"/>
      <c r="J470" s="6"/>
      <c r="K470" t="str">
        <f>VLOOKUP(A470,MonthlyMetricFullData!A:D,2,FALSE)</f>
        <v>Distinguished</v>
      </c>
      <c r="L470" t="str">
        <f>IF(VLOOKUP(A470,MonthlyMetricFullData!A:E,5,FALSE)&lt;30,"Adjunct","Professional")</f>
        <v>Professional</v>
      </c>
      <c r="M470" t="str">
        <f>VLOOKUP(A470,MonthlyMetricFullData!A:D,3,FALSE)</f>
        <v>Ian Plamondon</v>
      </c>
    </row>
    <row r="471" spans="1:13" x14ac:dyDescent="0.2">
      <c r="A471" s="6" t="s">
        <v>152</v>
      </c>
      <c r="B471" s="6" t="s">
        <v>26</v>
      </c>
      <c r="C471" s="9">
        <v>0.78</v>
      </c>
      <c r="D471" s="9">
        <v>1.1100000000000001</v>
      </c>
      <c r="E471" s="9">
        <v>0.88</v>
      </c>
      <c r="F471" s="9">
        <v>0.85</v>
      </c>
      <c r="G471" s="9">
        <v>0.69</v>
      </c>
      <c r="H471" s="6">
        <v>1</v>
      </c>
      <c r="I471" s="8"/>
      <c r="J471" s="6"/>
      <c r="K471" t="str">
        <f>VLOOKUP(A471,MonthlyMetricFullData!A:D,2,FALSE)</f>
        <v>Distinguished</v>
      </c>
      <c r="L471" t="str">
        <f>IF(VLOOKUP(A471,MonthlyMetricFullData!A:E,5,FALSE)&lt;30,"Adjunct","Professional")</f>
        <v>Professional</v>
      </c>
      <c r="M471" t="str">
        <f>VLOOKUP(A471,MonthlyMetricFullData!A:D,3,FALSE)</f>
        <v>Ian Plamondon</v>
      </c>
    </row>
    <row r="472" spans="1:13" x14ac:dyDescent="0.2">
      <c r="A472" s="6" t="s">
        <v>157</v>
      </c>
      <c r="B472" s="6" t="s">
        <v>29</v>
      </c>
      <c r="C472" s="9">
        <v>0</v>
      </c>
      <c r="D472" s="9">
        <v>0.21709999999999999</v>
      </c>
      <c r="E472" s="9">
        <v>0</v>
      </c>
      <c r="F472" s="9">
        <v>0</v>
      </c>
      <c r="G472" s="9">
        <v>0</v>
      </c>
      <c r="H472" s="6">
        <v>0</v>
      </c>
      <c r="I472" s="7" t="s">
        <v>18</v>
      </c>
      <c r="J472" s="45">
        <v>0</v>
      </c>
      <c r="K472" t="str">
        <f>VLOOKUP(A472,MonthlyMetricFullData!A:D,2,FALSE)</f>
        <v>Distinguished</v>
      </c>
      <c r="L472" t="str">
        <f>IF(VLOOKUP(A472,MonthlyMetricFullData!A:E,5,FALSE)&lt;30,"Adjunct","Professional")</f>
        <v>Professional</v>
      </c>
      <c r="M472" t="str">
        <f>VLOOKUP(A472,MonthlyMetricFullData!A:D,3,FALSE)</f>
        <v>Kristin Haase-Alvey</v>
      </c>
    </row>
    <row r="473" spans="1:13" x14ac:dyDescent="0.2">
      <c r="A473" s="6" t="s">
        <v>157</v>
      </c>
      <c r="B473" s="6" t="s">
        <v>17</v>
      </c>
      <c r="C473" s="9">
        <v>0.44</v>
      </c>
      <c r="D473" s="9">
        <v>1</v>
      </c>
      <c r="E473" s="9">
        <v>0.89</v>
      </c>
      <c r="F473" s="9">
        <v>0.89</v>
      </c>
      <c r="G473" s="9">
        <v>1</v>
      </c>
      <c r="H473" s="6">
        <v>0</v>
      </c>
      <c r="I473" s="46" t="s">
        <v>158</v>
      </c>
      <c r="J473" s="11">
        <v>0</v>
      </c>
      <c r="K473" t="str">
        <f>VLOOKUP(A473,MonthlyMetricFullData!A:D,2,FALSE)</f>
        <v>Distinguished</v>
      </c>
      <c r="L473" t="str">
        <f>IF(VLOOKUP(A473,MonthlyMetricFullData!A:E,5,FALSE)&lt;30,"Adjunct","Professional")</f>
        <v>Professional</v>
      </c>
      <c r="M473" t="str">
        <f>VLOOKUP(A473,MonthlyMetricFullData!A:D,3,FALSE)</f>
        <v>Kristin Haase-Alvey</v>
      </c>
    </row>
    <row r="474" spans="1:13" x14ac:dyDescent="0.2">
      <c r="A474" s="6" t="s">
        <v>157</v>
      </c>
      <c r="B474" s="6" t="s">
        <v>19</v>
      </c>
      <c r="C474" s="6">
        <v>0.80830000000000002</v>
      </c>
      <c r="D474" s="6">
        <v>1.1151</v>
      </c>
      <c r="E474" s="6">
        <v>0.80769230769230704</v>
      </c>
      <c r="F474" s="6">
        <v>0.754</v>
      </c>
      <c r="G474" s="6">
        <v>0.75</v>
      </c>
      <c r="H474" s="6">
        <v>5</v>
      </c>
      <c r="I474" s="6" t="s">
        <v>159</v>
      </c>
      <c r="J474" s="53">
        <v>0</v>
      </c>
      <c r="K474" t="str">
        <f>VLOOKUP(A474,MonthlyMetricFullData!A:D,2,FALSE)</f>
        <v>Distinguished</v>
      </c>
      <c r="L474" t="str">
        <f>IF(VLOOKUP(A474,MonthlyMetricFullData!A:E,5,FALSE)&lt;30,"Adjunct","Professional")</f>
        <v>Professional</v>
      </c>
      <c r="M474" t="str">
        <f>VLOOKUP(A474,MonthlyMetricFullData!A:D,3,FALSE)</f>
        <v>Kristin Haase-Alvey</v>
      </c>
    </row>
    <row r="475" spans="1:13" x14ac:dyDescent="0.2">
      <c r="A475" s="6" t="s">
        <v>160</v>
      </c>
      <c r="B475" s="6" t="s">
        <v>14</v>
      </c>
      <c r="C475" s="9">
        <v>0</v>
      </c>
      <c r="D475" s="9">
        <v>0</v>
      </c>
      <c r="E475" s="9">
        <v>0</v>
      </c>
      <c r="F475" s="9">
        <v>0</v>
      </c>
      <c r="G475" s="9">
        <v>0</v>
      </c>
      <c r="H475" s="6">
        <v>0</v>
      </c>
      <c r="I475" s="7"/>
      <c r="J475" s="9"/>
      <c r="K475" t="e">
        <f>VLOOKUP(A475,MonthlyMetricFullData!A:D,2,FALSE)</f>
        <v>#N/A</v>
      </c>
      <c r="L475" t="e">
        <f>IF(VLOOKUP(A475,MonthlyMetricFullData!A:E,5,FALSE)&lt;30,"Adjunct","Professional")</f>
        <v>#N/A</v>
      </c>
      <c r="M475" t="e">
        <f>VLOOKUP(A475,MonthlyMetricFullData!A:D,3,FALSE)</f>
        <v>#N/A</v>
      </c>
    </row>
    <row r="476" spans="1:13" x14ac:dyDescent="0.2">
      <c r="A476" s="6" t="s">
        <v>160</v>
      </c>
      <c r="B476" s="6" t="s">
        <v>16</v>
      </c>
      <c r="C476" s="9">
        <v>0</v>
      </c>
      <c r="D476" s="9">
        <v>0</v>
      </c>
      <c r="E476" s="9">
        <v>0</v>
      </c>
      <c r="F476" s="9">
        <v>0</v>
      </c>
      <c r="G476" s="9">
        <v>0</v>
      </c>
      <c r="H476" s="6">
        <v>0</v>
      </c>
      <c r="I476" s="10"/>
      <c r="J476" s="6"/>
      <c r="K476" t="e">
        <f>VLOOKUP(A476,MonthlyMetricFullData!A:D,2,FALSE)</f>
        <v>#N/A</v>
      </c>
      <c r="L476" t="e">
        <f>IF(VLOOKUP(A476,MonthlyMetricFullData!A:E,5,FALSE)&lt;30,"Adjunct","Professional")</f>
        <v>#N/A</v>
      </c>
      <c r="M476" t="e">
        <f>VLOOKUP(A476,MonthlyMetricFullData!A:D,3,FALSE)</f>
        <v>#N/A</v>
      </c>
    </row>
    <row r="477" spans="1:13" x14ac:dyDescent="0.2">
      <c r="A477" s="6" t="s">
        <v>160</v>
      </c>
      <c r="B477" s="6" t="s">
        <v>21</v>
      </c>
      <c r="C477" s="9">
        <v>0.42</v>
      </c>
      <c r="D477" s="9">
        <v>1.04</v>
      </c>
      <c r="E477" s="9">
        <v>1</v>
      </c>
      <c r="F477" s="9">
        <v>1</v>
      </c>
      <c r="G477" s="9">
        <v>1</v>
      </c>
      <c r="H477" s="6" t="e">
        <v>#N/A</v>
      </c>
      <c r="I477" s="7">
        <v>1</v>
      </c>
      <c r="J477" s="9">
        <f>I477</f>
        <v>1</v>
      </c>
      <c r="K477" t="e">
        <f>VLOOKUP(A477,MonthlyMetricFullData!A:D,2,FALSE)</f>
        <v>#N/A</v>
      </c>
      <c r="L477" t="e">
        <f>IF(VLOOKUP(A477,MonthlyMetricFullData!A:E,5,FALSE)&lt;30,"Adjunct","Professional")</f>
        <v>#N/A</v>
      </c>
      <c r="M477" t="e">
        <f>VLOOKUP(A477,MonthlyMetricFullData!A:D,3,FALSE)</f>
        <v>#N/A</v>
      </c>
    </row>
    <row r="478" spans="1:13" x14ac:dyDescent="0.2">
      <c r="A478" s="6" t="s">
        <v>160</v>
      </c>
      <c r="B478" s="6" t="s">
        <v>22</v>
      </c>
      <c r="C478" s="9">
        <v>0.35</v>
      </c>
      <c r="D478" s="9">
        <v>1.2</v>
      </c>
      <c r="E478" s="9">
        <v>1</v>
      </c>
      <c r="F478" s="9">
        <v>1</v>
      </c>
      <c r="G478" s="9">
        <v>1</v>
      </c>
      <c r="H478" s="6">
        <v>1</v>
      </c>
      <c r="I478" s="7">
        <v>0</v>
      </c>
      <c r="J478" s="9">
        <f>I478</f>
        <v>0</v>
      </c>
      <c r="K478" t="e">
        <f>VLOOKUP(A478,MonthlyMetricFullData!A:D,2,FALSE)</f>
        <v>#N/A</v>
      </c>
      <c r="L478" t="e">
        <f>IF(VLOOKUP(A478,MonthlyMetricFullData!A:E,5,FALSE)&lt;30,"Adjunct","Professional")</f>
        <v>#N/A</v>
      </c>
      <c r="M478" t="e">
        <f>VLOOKUP(A478,MonthlyMetricFullData!A:D,3,FALSE)</f>
        <v>#N/A</v>
      </c>
    </row>
    <row r="479" spans="1:13" x14ac:dyDescent="0.2">
      <c r="A479" s="6" t="s">
        <v>160</v>
      </c>
      <c r="B479" s="6" t="s">
        <v>24</v>
      </c>
      <c r="C479" s="9">
        <v>0.46</v>
      </c>
      <c r="D479" s="9">
        <v>1.17</v>
      </c>
      <c r="E479" s="9">
        <v>1</v>
      </c>
      <c r="F479" s="9">
        <v>1</v>
      </c>
      <c r="G479" s="9">
        <v>0.5</v>
      </c>
      <c r="H479" s="6" t="e">
        <v>#N/A</v>
      </c>
      <c r="I479" s="7">
        <v>1</v>
      </c>
      <c r="J479" s="9">
        <f>I479</f>
        <v>1</v>
      </c>
      <c r="K479" t="e">
        <f>VLOOKUP(A479,MonthlyMetricFullData!A:D,2,FALSE)</f>
        <v>#N/A</v>
      </c>
      <c r="L479" t="e">
        <f>IF(VLOOKUP(A479,MonthlyMetricFullData!A:E,5,FALSE)&lt;30,"Adjunct","Professional")</f>
        <v>#N/A</v>
      </c>
      <c r="M479" t="e">
        <f>VLOOKUP(A479,MonthlyMetricFullData!A:D,3,FALSE)</f>
        <v>#N/A</v>
      </c>
    </row>
    <row r="480" spans="1:13" x14ac:dyDescent="0.2">
      <c r="A480" s="6" t="s">
        <v>160</v>
      </c>
      <c r="B480" s="6" t="s">
        <v>25</v>
      </c>
      <c r="C480" s="9">
        <v>0.3</v>
      </c>
      <c r="D480" s="9">
        <v>0.96</v>
      </c>
      <c r="E480" s="9">
        <v>1</v>
      </c>
      <c r="F480" s="9">
        <v>0.5</v>
      </c>
      <c r="G480" s="9">
        <v>0.33</v>
      </c>
      <c r="H480" s="6">
        <v>0</v>
      </c>
      <c r="I480" s="8"/>
      <c r="J480" s="6"/>
      <c r="K480" t="e">
        <f>VLOOKUP(A480,MonthlyMetricFullData!A:D,2,FALSE)</f>
        <v>#N/A</v>
      </c>
      <c r="L480" t="e">
        <f>IF(VLOOKUP(A480,MonthlyMetricFullData!A:E,5,FALSE)&lt;30,"Adjunct","Professional")</f>
        <v>#N/A</v>
      </c>
      <c r="M480" t="e">
        <f>VLOOKUP(A480,MonthlyMetricFullData!A:D,3,FALSE)</f>
        <v>#N/A</v>
      </c>
    </row>
    <row r="481" spans="1:13" x14ac:dyDescent="0.2">
      <c r="A481" s="6" t="s">
        <v>160</v>
      </c>
      <c r="B481" s="6" t="s">
        <v>26</v>
      </c>
      <c r="C481" s="9">
        <v>0</v>
      </c>
      <c r="D481" s="9">
        <v>0.03</v>
      </c>
      <c r="E481" s="9">
        <v>0</v>
      </c>
      <c r="F481" s="9">
        <v>0</v>
      </c>
      <c r="G481" s="9">
        <v>0</v>
      </c>
      <c r="H481" s="6">
        <v>0</v>
      </c>
      <c r="I481" s="8"/>
      <c r="J481" s="6"/>
      <c r="K481" t="e">
        <f>VLOOKUP(A481,MonthlyMetricFullData!A:D,2,FALSE)</f>
        <v>#N/A</v>
      </c>
      <c r="L481" t="e">
        <f>IF(VLOOKUP(A481,MonthlyMetricFullData!A:E,5,FALSE)&lt;30,"Adjunct","Professional")</f>
        <v>#N/A</v>
      </c>
      <c r="M481" t="e">
        <f>VLOOKUP(A481,MonthlyMetricFullData!A:D,3,FALSE)</f>
        <v>#N/A</v>
      </c>
    </row>
    <row r="482" spans="1:13" x14ac:dyDescent="0.2">
      <c r="A482" s="6" t="s">
        <v>161</v>
      </c>
      <c r="B482" s="6" t="s">
        <v>29</v>
      </c>
      <c r="C482" s="9">
        <v>1.1875</v>
      </c>
      <c r="D482" s="9">
        <v>1.1809000000000001</v>
      </c>
      <c r="E482" s="9">
        <v>0.99285714285714199</v>
      </c>
      <c r="F482" s="9">
        <v>0.98888888888888804</v>
      </c>
      <c r="G482" s="9">
        <v>1</v>
      </c>
      <c r="H482" s="6">
        <v>2</v>
      </c>
      <c r="I482" s="7" t="s">
        <v>58</v>
      </c>
      <c r="J482" s="45">
        <v>1</v>
      </c>
      <c r="K482" t="str">
        <f>VLOOKUP(A482,MonthlyMetricFullData!A:D,2,FALSE)</f>
        <v>Distinguished</v>
      </c>
      <c r="L482" t="str">
        <f>IF(VLOOKUP(A482,MonthlyMetricFullData!A:E,5,FALSE)&lt;30,"Adjunct","Professional")</f>
        <v>Professional</v>
      </c>
      <c r="M482" t="str">
        <f>VLOOKUP(A482,MonthlyMetricFullData!A:D,3,FALSE)</f>
        <v>Kristin Haase-Alvey</v>
      </c>
    </row>
    <row r="483" spans="1:13" x14ac:dyDescent="0.2">
      <c r="A483" s="6" t="s">
        <v>161</v>
      </c>
      <c r="B483" s="6" t="s">
        <v>31</v>
      </c>
      <c r="C483" s="9">
        <v>0.1</v>
      </c>
      <c r="D483" s="9">
        <v>0.93</v>
      </c>
      <c r="E483" s="9">
        <v>1</v>
      </c>
      <c r="F483" s="9">
        <v>1</v>
      </c>
      <c r="G483" s="9">
        <v>0</v>
      </c>
      <c r="H483" s="6">
        <v>0</v>
      </c>
      <c r="I483" s="7">
        <v>0.8</v>
      </c>
      <c r="J483" s="9">
        <v>0.8</v>
      </c>
      <c r="K483" t="str">
        <f>VLOOKUP(A483,MonthlyMetricFullData!A:D,2,FALSE)</f>
        <v>Distinguished</v>
      </c>
      <c r="L483" t="str">
        <f>IF(VLOOKUP(A483,MonthlyMetricFullData!A:E,5,FALSE)&lt;30,"Adjunct","Professional")</f>
        <v>Professional</v>
      </c>
      <c r="M483" t="str">
        <f>VLOOKUP(A483,MonthlyMetricFullData!A:D,3,FALSE)</f>
        <v>Kristin Haase-Alvey</v>
      </c>
    </row>
    <row r="484" spans="1:13" x14ac:dyDescent="0.2">
      <c r="A484" s="6" t="s">
        <v>161</v>
      </c>
      <c r="B484" s="6" t="s">
        <v>32</v>
      </c>
      <c r="C484" s="9">
        <v>0.92079999999999995</v>
      </c>
      <c r="D484" s="9">
        <v>1.2007000000000001</v>
      </c>
      <c r="E484" s="9">
        <v>1</v>
      </c>
      <c r="F484" s="9">
        <v>0.97222222199999997</v>
      </c>
      <c r="G484" s="9">
        <v>0.71428571399999996</v>
      </c>
      <c r="H484" s="6">
        <v>0</v>
      </c>
      <c r="I484" s="7">
        <v>0.9375</v>
      </c>
      <c r="J484" s="9">
        <f>I484</f>
        <v>0.9375</v>
      </c>
      <c r="K484" t="str">
        <f>VLOOKUP(A484,MonthlyMetricFullData!A:D,2,FALSE)</f>
        <v>Distinguished</v>
      </c>
      <c r="L484" t="str">
        <f>IF(VLOOKUP(A484,MonthlyMetricFullData!A:E,5,FALSE)&lt;30,"Adjunct","Professional")</f>
        <v>Professional</v>
      </c>
      <c r="M484" t="str">
        <f>VLOOKUP(A484,MonthlyMetricFullData!A:D,3,FALSE)</f>
        <v>Kristin Haase-Alvey</v>
      </c>
    </row>
    <row r="485" spans="1:13" x14ac:dyDescent="0.2">
      <c r="A485" s="6" t="s">
        <v>161</v>
      </c>
      <c r="B485" s="6" t="s">
        <v>17</v>
      </c>
      <c r="C485" s="9">
        <v>1.25</v>
      </c>
      <c r="D485" s="9">
        <v>1.42</v>
      </c>
      <c r="E485" s="9">
        <v>0.99</v>
      </c>
      <c r="F485" s="9">
        <v>1</v>
      </c>
      <c r="G485" s="9">
        <v>1</v>
      </c>
      <c r="H485" s="6">
        <v>2</v>
      </c>
      <c r="I485" s="46" t="s">
        <v>63</v>
      </c>
      <c r="J485" s="11">
        <v>1</v>
      </c>
      <c r="K485" t="str">
        <f>VLOOKUP(A485,MonthlyMetricFullData!A:D,2,FALSE)</f>
        <v>Distinguished</v>
      </c>
      <c r="L485" t="str">
        <f>IF(VLOOKUP(A485,MonthlyMetricFullData!A:E,5,FALSE)&lt;30,"Adjunct","Professional")</f>
        <v>Professional</v>
      </c>
      <c r="M485" t="str">
        <f>VLOOKUP(A485,MonthlyMetricFullData!A:D,3,FALSE)</f>
        <v>Kristin Haase-Alvey</v>
      </c>
    </row>
    <row r="486" spans="1:13" x14ac:dyDescent="0.2">
      <c r="A486" s="6" t="s">
        <v>161</v>
      </c>
      <c r="B486" s="6" t="s">
        <v>19</v>
      </c>
      <c r="C486" s="6">
        <v>1.1583000000000001</v>
      </c>
      <c r="D486" s="6">
        <v>1.0740000000000001</v>
      </c>
      <c r="E486" s="6">
        <v>1</v>
      </c>
      <c r="F486" s="6">
        <v>0.93700000000000006</v>
      </c>
      <c r="G486" s="6">
        <v>1</v>
      </c>
      <c r="H486" s="6">
        <v>6</v>
      </c>
      <c r="I486" s="6" t="s">
        <v>162</v>
      </c>
      <c r="J486" s="53">
        <v>0.91</v>
      </c>
      <c r="K486" t="str">
        <f>VLOOKUP(A486,MonthlyMetricFullData!A:D,2,FALSE)</f>
        <v>Distinguished</v>
      </c>
      <c r="L486" t="str">
        <f>IF(VLOOKUP(A486,MonthlyMetricFullData!A:E,5,FALSE)&lt;30,"Adjunct","Professional")</f>
        <v>Professional</v>
      </c>
      <c r="M486" t="str">
        <f>VLOOKUP(A486,MonthlyMetricFullData!A:D,3,FALSE)</f>
        <v>Kristin Haase-Alvey</v>
      </c>
    </row>
    <row r="487" spans="1:13" x14ac:dyDescent="0.2">
      <c r="A487" s="6" t="s">
        <v>163</v>
      </c>
      <c r="B487" s="6" t="s">
        <v>29</v>
      </c>
      <c r="C487" s="9">
        <v>0.66879999999999995</v>
      </c>
      <c r="D487" s="9">
        <v>1.0650999999999999</v>
      </c>
      <c r="E487" s="9">
        <v>0.98076923076922995</v>
      </c>
      <c r="F487" s="9">
        <v>1</v>
      </c>
      <c r="G487" s="9">
        <v>1</v>
      </c>
      <c r="H487" s="6">
        <v>0</v>
      </c>
      <c r="I487" s="6" t="s">
        <v>48</v>
      </c>
      <c r="J487" s="45">
        <v>1</v>
      </c>
      <c r="K487" t="str">
        <f>VLOOKUP(A487,MonthlyMetricFullData!A:D,2,FALSE)</f>
        <v>Premium</v>
      </c>
      <c r="L487" t="str">
        <f>IF(VLOOKUP(A487,MonthlyMetricFullData!A:E,5,FALSE)&lt;30,"Adjunct","Professional")</f>
        <v>Adjunct</v>
      </c>
      <c r="M487" t="str">
        <f>VLOOKUP(A487,MonthlyMetricFullData!A:D,3,FALSE)</f>
        <v>Annelies de Groot</v>
      </c>
    </row>
    <row r="488" spans="1:13" x14ac:dyDescent="0.2">
      <c r="A488" s="6" t="s">
        <v>163</v>
      </c>
      <c r="B488" s="6" t="s">
        <v>14</v>
      </c>
      <c r="C488" s="9">
        <v>0.61979999999999902</v>
      </c>
      <c r="D488" s="9">
        <v>1.026</v>
      </c>
      <c r="E488" s="9">
        <v>0.95555555555555505</v>
      </c>
      <c r="F488" s="9">
        <v>1</v>
      </c>
      <c r="G488" s="9">
        <v>1</v>
      </c>
      <c r="H488" s="6">
        <v>3</v>
      </c>
      <c r="I488" s="7" t="s">
        <v>36</v>
      </c>
      <c r="J488" s="9">
        <v>0.33</v>
      </c>
      <c r="K488" t="str">
        <f>VLOOKUP(A488,MonthlyMetricFullData!A:D,2,FALSE)</f>
        <v>Premium</v>
      </c>
      <c r="L488" t="str">
        <f>IF(VLOOKUP(A488,MonthlyMetricFullData!A:E,5,FALSE)&lt;30,"Adjunct","Professional")</f>
        <v>Adjunct</v>
      </c>
      <c r="M488" t="str">
        <f>VLOOKUP(A488,MonthlyMetricFullData!A:D,3,FALSE)</f>
        <v>Annelies de Groot</v>
      </c>
    </row>
    <row r="489" spans="1:13" x14ac:dyDescent="0.2">
      <c r="A489" s="6" t="s">
        <v>163</v>
      </c>
      <c r="B489" s="6" t="s">
        <v>14</v>
      </c>
      <c r="C489" s="9">
        <v>0.61979999999999902</v>
      </c>
      <c r="D489" s="9">
        <v>1.026</v>
      </c>
      <c r="E489" s="9">
        <v>0.95555555555555505</v>
      </c>
      <c r="F489" s="9">
        <v>1</v>
      </c>
      <c r="G489" s="9">
        <v>1</v>
      </c>
      <c r="H489" s="6">
        <v>3</v>
      </c>
      <c r="I489" s="7" t="s">
        <v>36</v>
      </c>
      <c r="J489" s="9">
        <f>_xlfn.TEXTBEFORE(I489, "/")/_xlfn.TEXTAFTER(I489,"/")</f>
        <v>0.33333333333333331</v>
      </c>
      <c r="K489" t="str">
        <f>VLOOKUP(A489,MonthlyMetricFullData!A:D,2,FALSE)</f>
        <v>Premium</v>
      </c>
      <c r="L489" t="str">
        <f>IF(VLOOKUP(A489,MonthlyMetricFullData!A:E,5,FALSE)&lt;30,"Adjunct","Professional")</f>
        <v>Adjunct</v>
      </c>
      <c r="M489" t="str">
        <f>VLOOKUP(A489,MonthlyMetricFullData!A:D,3,FALSE)</f>
        <v>Annelies de Groot</v>
      </c>
    </row>
    <row r="490" spans="1:13" x14ac:dyDescent="0.2">
      <c r="A490" s="6" t="s">
        <v>163</v>
      </c>
      <c r="B490" s="6" t="s">
        <v>16</v>
      </c>
      <c r="C490" s="9">
        <v>0.57999999999999996</v>
      </c>
      <c r="D490" s="9">
        <v>1.06</v>
      </c>
      <c r="E490" s="9">
        <v>1</v>
      </c>
      <c r="F490" s="9">
        <v>0.97</v>
      </c>
      <c r="G490" s="9">
        <v>1</v>
      </c>
      <c r="H490" s="6">
        <v>1</v>
      </c>
      <c r="I490" s="10" t="s">
        <v>33</v>
      </c>
      <c r="J490" s="9">
        <v>0</v>
      </c>
      <c r="K490" t="str">
        <f>VLOOKUP(A490,MonthlyMetricFullData!A:D,2,FALSE)</f>
        <v>Premium</v>
      </c>
      <c r="L490" t="str">
        <f>IF(VLOOKUP(A490,MonthlyMetricFullData!A:E,5,FALSE)&lt;30,"Adjunct","Professional")</f>
        <v>Adjunct</v>
      </c>
      <c r="M490" t="str">
        <f>VLOOKUP(A490,MonthlyMetricFullData!A:D,3,FALSE)</f>
        <v>Annelies de Groot</v>
      </c>
    </row>
    <row r="491" spans="1:13" x14ac:dyDescent="0.2">
      <c r="A491" s="6" t="s">
        <v>163</v>
      </c>
      <c r="B491" s="6" t="s">
        <v>31</v>
      </c>
      <c r="C491" s="9">
        <v>0.49</v>
      </c>
      <c r="D491" s="9">
        <v>1.2</v>
      </c>
      <c r="E491" s="9">
        <v>0.94</v>
      </c>
      <c r="F491" s="9">
        <v>0.96</v>
      </c>
      <c r="G491" s="9">
        <v>1</v>
      </c>
      <c r="H491" s="6">
        <v>0</v>
      </c>
      <c r="I491" s="7"/>
      <c r="J491" s="9"/>
      <c r="K491" t="str">
        <f>VLOOKUP(A491,MonthlyMetricFullData!A:D,2,FALSE)</f>
        <v>Premium</v>
      </c>
      <c r="L491" t="str">
        <f>IF(VLOOKUP(A491,MonthlyMetricFullData!A:E,5,FALSE)&lt;30,"Adjunct","Professional")</f>
        <v>Adjunct</v>
      </c>
      <c r="M491" t="str">
        <f>VLOOKUP(A491,MonthlyMetricFullData!A:D,3,FALSE)</f>
        <v>Annelies de Groot</v>
      </c>
    </row>
    <row r="492" spans="1:13" x14ac:dyDescent="0.2">
      <c r="A492" s="6" t="s">
        <v>163</v>
      </c>
      <c r="B492" s="6" t="s">
        <v>32</v>
      </c>
      <c r="C492" s="9">
        <v>0.4375</v>
      </c>
      <c r="D492" s="9">
        <v>1.0495000000000001</v>
      </c>
      <c r="E492" s="9">
        <v>1</v>
      </c>
      <c r="F492" s="9">
        <v>0.92307692299999999</v>
      </c>
      <c r="G492" s="9">
        <v>1</v>
      </c>
      <c r="H492" s="6">
        <v>0</v>
      </c>
      <c r="I492" s="7">
        <v>0.75</v>
      </c>
      <c r="J492" s="9">
        <f>I492</f>
        <v>0.75</v>
      </c>
      <c r="K492" t="str">
        <f>VLOOKUP(A492,MonthlyMetricFullData!A:D,2,FALSE)</f>
        <v>Premium</v>
      </c>
      <c r="L492" t="str">
        <f>IF(VLOOKUP(A492,MonthlyMetricFullData!A:E,5,FALSE)&lt;30,"Adjunct","Professional")</f>
        <v>Adjunct</v>
      </c>
      <c r="M492" t="str">
        <f>VLOOKUP(A492,MonthlyMetricFullData!A:D,3,FALSE)</f>
        <v>Annelies de Groot</v>
      </c>
    </row>
    <row r="493" spans="1:13" x14ac:dyDescent="0.2">
      <c r="A493" s="6" t="s">
        <v>163</v>
      </c>
      <c r="B493" s="6" t="s">
        <v>17</v>
      </c>
      <c r="C493" s="9">
        <v>0.83</v>
      </c>
      <c r="D493" s="9">
        <v>1.1499999999999999</v>
      </c>
      <c r="E493" s="9">
        <v>0.98</v>
      </c>
      <c r="F493" s="9">
        <v>1</v>
      </c>
      <c r="G493" s="9">
        <v>0.92</v>
      </c>
      <c r="H493" s="6">
        <v>1</v>
      </c>
      <c r="I493" s="46" t="s">
        <v>52</v>
      </c>
      <c r="J493" s="11">
        <v>0.75</v>
      </c>
      <c r="K493" t="str">
        <f>VLOOKUP(A493,MonthlyMetricFullData!A:D,2,FALSE)</f>
        <v>Premium</v>
      </c>
      <c r="L493" t="str">
        <f>IF(VLOOKUP(A493,MonthlyMetricFullData!A:E,5,FALSE)&lt;30,"Adjunct","Professional")</f>
        <v>Adjunct</v>
      </c>
      <c r="M493" t="str">
        <f>VLOOKUP(A493,MonthlyMetricFullData!A:D,3,FALSE)</f>
        <v>Annelies de Groot</v>
      </c>
    </row>
    <row r="494" spans="1:13" x14ac:dyDescent="0.2">
      <c r="A494" s="6" t="s">
        <v>163</v>
      </c>
      <c r="B494" s="6" t="s">
        <v>19</v>
      </c>
      <c r="C494" s="6">
        <v>0.83750000000000002</v>
      </c>
      <c r="D494" s="6">
        <v>1.1667000000000001</v>
      </c>
      <c r="E494" s="6">
        <v>0.952380952380952</v>
      </c>
      <c r="F494" s="6">
        <v>0.69199999999999995</v>
      </c>
      <c r="G494" s="6">
        <v>0.9375</v>
      </c>
      <c r="H494" s="6">
        <v>5</v>
      </c>
      <c r="J494" s="53"/>
      <c r="K494" t="str">
        <f>VLOOKUP(A494,MonthlyMetricFullData!A:D,2,FALSE)</f>
        <v>Premium</v>
      </c>
      <c r="L494" t="str">
        <f>IF(VLOOKUP(A494,MonthlyMetricFullData!A:E,5,FALSE)&lt;30,"Adjunct","Professional")</f>
        <v>Adjunct</v>
      </c>
      <c r="M494" t="str">
        <f>VLOOKUP(A494,MonthlyMetricFullData!A:D,3,FALSE)</f>
        <v>Annelies de Groot</v>
      </c>
    </row>
    <row r="495" spans="1:13" x14ac:dyDescent="0.2">
      <c r="A495" s="6" t="s">
        <v>163</v>
      </c>
      <c r="B495" s="6" t="s">
        <v>21</v>
      </c>
      <c r="C495" s="9">
        <v>0.84</v>
      </c>
      <c r="D495" s="9">
        <v>1.05</v>
      </c>
      <c r="E495" s="9">
        <v>1</v>
      </c>
      <c r="F495" s="9">
        <v>1</v>
      </c>
      <c r="G495" s="9">
        <v>1</v>
      </c>
      <c r="H495" s="6">
        <v>2</v>
      </c>
      <c r="I495" s="7">
        <v>1</v>
      </c>
      <c r="J495" s="9">
        <f>I495</f>
        <v>1</v>
      </c>
      <c r="K495" t="str">
        <f>VLOOKUP(A495,MonthlyMetricFullData!A:D,2,FALSE)</f>
        <v>Premium</v>
      </c>
      <c r="L495" t="str">
        <f>IF(VLOOKUP(A495,MonthlyMetricFullData!A:E,5,FALSE)&lt;30,"Adjunct","Professional")</f>
        <v>Adjunct</v>
      </c>
      <c r="M495" t="str">
        <f>VLOOKUP(A495,MonthlyMetricFullData!A:D,3,FALSE)</f>
        <v>Annelies de Groot</v>
      </c>
    </row>
    <row r="496" spans="1:13" x14ac:dyDescent="0.2">
      <c r="A496" s="6" t="s">
        <v>163</v>
      </c>
      <c r="B496" s="6" t="s">
        <v>22</v>
      </c>
      <c r="C496" s="9">
        <v>0.84</v>
      </c>
      <c r="D496" s="9">
        <v>1.1499999999999999</v>
      </c>
      <c r="E496" s="9">
        <v>1</v>
      </c>
      <c r="F496" s="9">
        <v>1</v>
      </c>
      <c r="G496" s="9">
        <v>1</v>
      </c>
      <c r="H496" s="6">
        <v>2</v>
      </c>
      <c r="I496" s="7" t="s">
        <v>35</v>
      </c>
      <c r="J496" s="9">
        <v>0.5</v>
      </c>
      <c r="K496" t="str">
        <f>VLOOKUP(A496,MonthlyMetricFullData!A:D,2,FALSE)</f>
        <v>Premium</v>
      </c>
      <c r="L496" t="str">
        <f>IF(VLOOKUP(A496,MonthlyMetricFullData!A:E,5,FALSE)&lt;30,"Adjunct","Professional")</f>
        <v>Adjunct</v>
      </c>
      <c r="M496" t="str">
        <f>VLOOKUP(A496,MonthlyMetricFullData!A:D,3,FALSE)</f>
        <v>Annelies de Groot</v>
      </c>
    </row>
    <row r="497" spans="1:13" x14ac:dyDescent="0.2">
      <c r="A497" s="6" t="s">
        <v>163</v>
      </c>
      <c r="B497" s="6" t="s">
        <v>24</v>
      </c>
      <c r="C497" s="9">
        <v>1.08</v>
      </c>
      <c r="D497" s="9">
        <v>1.26</v>
      </c>
      <c r="E497" s="9">
        <v>1</v>
      </c>
      <c r="F497" s="9">
        <v>0.93</v>
      </c>
      <c r="G497" s="9">
        <v>1</v>
      </c>
      <c r="H497" s="6">
        <v>4</v>
      </c>
      <c r="I497" s="7">
        <v>1</v>
      </c>
      <c r="J497" s="9">
        <f>I497</f>
        <v>1</v>
      </c>
      <c r="K497" t="str">
        <f>VLOOKUP(A497,MonthlyMetricFullData!A:D,2,FALSE)</f>
        <v>Premium</v>
      </c>
      <c r="L497" t="str">
        <f>IF(VLOOKUP(A497,MonthlyMetricFullData!A:E,5,FALSE)&lt;30,"Adjunct","Professional")</f>
        <v>Adjunct</v>
      </c>
      <c r="M497" t="str">
        <f>VLOOKUP(A497,MonthlyMetricFullData!A:D,3,FALSE)</f>
        <v>Annelies de Groot</v>
      </c>
    </row>
    <row r="498" spans="1:13" x14ac:dyDescent="0.2">
      <c r="A498" s="6" t="s">
        <v>163</v>
      </c>
      <c r="B498" s="6" t="s">
        <v>25</v>
      </c>
      <c r="C498" s="9">
        <v>1.1599999999999999</v>
      </c>
      <c r="D498" s="9">
        <v>1.34</v>
      </c>
      <c r="E498" s="9">
        <v>0.95</v>
      </c>
      <c r="F498" s="9">
        <v>0.96</v>
      </c>
      <c r="G498" s="9">
        <v>1</v>
      </c>
      <c r="H498" s="6">
        <v>3</v>
      </c>
      <c r="I498" s="7" t="s">
        <v>63</v>
      </c>
      <c r="J498" s="9">
        <v>1</v>
      </c>
      <c r="K498" t="str">
        <f>VLOOKUP(A498,MonthlyMetricFullData!A:D,2,FALSE)</f>
        <v>Premium</v>
      </c>
      <c r="L498" t="str">
        <f>IF(VLOOKUP(A498,MonthlyMetricFullData!A:E,5,FALSE)&lt;30,"Adjunct","Professional")</f>
        <v>Adjunct</v>
      </c>
      <c r="M498" t="str">
        <f>VLOOKUP(A498,MonthlyMetricFullData!A:D,3,FALSE)</f>
        <v>Annelies de Groot</v>
      </c>
    </row>
    <row r="499" spans="1:13" x14ac:dyDescent="0.2">
      <c r="A499" s="6" t="s">
        <v>163</v>
      </c>
      <c r="B499" s="6" t="s">
        <v>26</v>
      </c>
      <c r="C499" s="9">
        <v>0.94</v>
      </c>
      <c r="D499" s="9">
        <v>1.08</v>
      </c>
      <c r="E499" s="9">
        <v>1</v>
      </c>
      <c r="F499" s="9">
        <v>1</v>
      </c>
      <c r="G499" s="9">
        <v>1</v>
      </c>
      <c r="H499" s="6">
        <v>0</v>
      </c>
      <c r="I499" s="8"/>
      <c r="J499" s="6"/>
      <c r="K499" t="str">
        <f>VLOOKUP(A499,MonthlyMetricFullData!A:D,2,FALSE)</f>
        <v>Premium</v>
      </c>
      <c r="L499" t="str">
        <f>IF(VLOOKUP(A499,MonthlyMetricFullData!A:E,5,FALSE)&lt;30,"Adjunct","Professional")</f>
        <v>Adjunct</v>
      </c>
      <c r="M499" t="str">
        <f>VLOOKUP(A499,MonthlyMetricFullData!A:D,3,FALSE)</f>
        <v>Annelies de Groot</v>
      </c>
    </row>
    <row r="500" spans="1:13" x14ac:dyDescent="0.2">
      <c r="A500" s="6" t="s">
        <v>164</v>
      </c>
      <c r="B500" s="6" t="s">
        <v>29</v>
      </c>
      <c r="C500" s="9">
        <v>0</v>
      </c>
      <c r="D500" s="9">
        <v>0.52629999999999999</v>
      </c>
      <c r="E500" s="9">
        <v>0</v>
      </c>
      <c r="F500" s="9">
        <v>0</v>
      </c>
      <c r="G500" s="9">
        <v>0</v>
      </c>
      <c r="H500" s="6">
        <v>0</v>
      </c>
      <c r="I500" s="6" t="s">
        <v>18</v>
      </c>
      <c r="J500" s="45">
        <v>0</v>
      </c>
      <c r="K500" t="str">
        <f>VLOOKUP(A500,MonthlyMetricFullData!A:D,2,FALSE)</f>
        <v>Distinguished</v>
      </c>
      <c r="L500" t="str">
        <f>IF(VLOOKUP(A500,MonthlyMetricFullData!A:E,5,FALSE)&lt;30,"Adjunct","Professional")</f>
        <v>Professional</v>
      </c>
      <c r="M500" t="str">
        <f>VLOOKUP(A500,MonthlyMetricFullData!A:D,3,FALSE)</f>
        <v>Ian Plamondon</v>
      </c>
    </row>
    <row r="501" spans="1:13" x14ac:dyDescent="0.2">
      <c r="A501" s="6" t="s">
        <v>164</v>
      </c>
      <c r="B501" s="6" t="s">
        <v>17</v>
      </c>
      <c r="C501" s="9">
        <v>0.31</v>
      </c>
      <c r="D501" s="9">
        <v>0.97</v>
      </c>
      <c r="E501" s="9">
        <v>1</v>
      </c>
      <c r="F501" s="9">
        <v>1</v>
      </c>
      <c r="G501" s="9">
        <v>0</v>
      </c>
      <c r="H501" s="6">
        <v>0</v>
      </c>
      <c r="I501" s="46" t="s">
        <v>155</v>
      </c>
      <c r="J501" s="11">
        <v>0</v>
      </c>
      <c r="K501" t="str">
        <f>VLOOKUP(A501,MonthlyMetricFullData!A:D,2,FALSE)</f>
        <v>Distinguished</v>
      </c>
      <c r="L501" t="str">
        <f>IF(VLOOKUP(A501,MonthlyMetricFullData!A:E,5,FALSE)&lt;30,"Adjunct","Professional")</f>
        <v>Professional</v>
      </c>
      <c r="M501" t="str">
        <f>VLOOKUP(A501,MonthlyMetricFullData!A:D,3,FALSE)</f>
        <v>Ian Plamondon</v>
      </c>
    </row>
    <row r="502" spans="1:13" x14ac:dyDescent="0.2">
      <c r="A502" s="6" t="s">
        <v>164</v>
      </c>
      <c r="B502" s="6" t="s">
        <v>19</v>
      </c>
      <c r="C502" s="6">
        <v>0.8417</v>
      </c>
      <c r="D502" s="6">
        <v>1.0757000000000001</v>
      </c>
      <c r="E502" s="6">
        <v>0.98989898989898895</v>
      </c>
      <c r="F502" s="6">
        <v>0.92900000000000005</v>
      </c>
      <c r="G502" s="6">
        <v>0</v>
      </c>
      <c r="H502" s="6">
        <v>3</v>
      </c>
      <c r="I502" s="6" t="s">
        <v>165</v>
      </c>
      <c r="J502" s="53">
        <v>0.11</v>
      </c>
      <c r="K502" t="str">
        <f>VLOOKUP(A502,MonthlyMetricFullData!A:D,2,FALSE)</f>
        <v>Distinguished</v>
      </c>
      <c r="L502" t="str">
        <f>IF(VLOOKUP(A502,MonthlyMetricFullData!A:E,5,FALSE)&lt;30,"Adjunct","Professional")</f>
        <v>Professional</v>
      </c>
      <c r="M502" t="str">
        <f>VLOOKUP(A502,MonthlyMetricFullData!A:D,3,FALSE)</f>
        <v>Ian Plamondon</v>
      </c>
    </row>
    <row r="503" spans="1:13" x14ac:dyDescent="0.2">
      <c r="A503" s="6" t="s">
        <v>166</v>
      </c>
      <c r="B503" s="6" t="s">
        <v>29</v>
      </c>
      <c r="C503" s="9">
        <v>0.9</v>
      </c>
      <c r="D503" s="9">
        <v>1.2035</v>
      </c>
      <c r="E503" s="9">
        <v>1</v>
      </c>
      <c r="F503" s="9">
        <v>0.98913043478260798</v>
      </c>
      <c r="G503" s="9">
        <v>0.52941176470588203</v>
      </c>
      <c r="H503" s="6">
        <v>1</v>
      </c>
      <c r="I503" s="7" t="s">
        <v>66</v>
      </c>
      <c r="J503" s="45">
        <v>0.86</v>
      </c>
      <c r="K503" t="str">
        <f>VLOOKUP(A503,MonthlyMetricFullData!A:D,2,FALSE)</f>
        <v>Distinguished</v>
      </c>
      <c r="L503" t="str">
        <f>IF(VLOOKUP(A503,MonthlyMetricFullData!A:E,5,FALSE)&lt;30,"Adjunct","Professional")</f>
        <v>Professional</v>
      </c>
      <c r="M503" t="str">
        <f>VLOOKUP(A503,MonthlyMetricFullData!A:D,3,FALSE)</f>
        <v>Annelies de Groot</v>
      </c>
    </row>
    <row r="504" spans="1:13" x14ac:dyDescent="0.2">
      <c r="A504" s="6" t="s">
        <v>166</v>
      </c>
      <c r="B504" s="6" t="s">
        <v>16</v>
      </c>
      <c r="C504" s="9">
        <v>0</v>
      </c>
      <c r="D504" s="9">
        <v>0.3</v>
      </c>
      <c r="E504" s="9">
        <v>0</v>
      </c>
      <c r="F504" s="9">
        <v>0</v>
      </c>
      <c r="G504" s="9">
        <v>0</v>
      </c>
      <c r="H504" s="6">
        <v>0</v>
      </c>
      <c r="I504" s="10"/>
      <c r="J504" s="6"/>
      <c r="K504" t="str">
        <f>VLOOKUP(A504,MonthlyMetricFullData!A:D,2,FALSE)</f>
        <v>Distinguished</v>
      </c>
      <c r="L504" t="str">
        <f>IF(VLOOKUP(A504,MonthlyMetricFullData!A:E,5,FALSE)&lt;30,"Adjunct","Professional")</f>
        <v>Professional</v>
      </c>
      <c r="M504" t="str">
        <f>VLOOKUP(A504,MonthlyMetricFullData!A:D,3,FALSE)</f>
        <v>Annelies de Groot</v>
      </c>
    </row>
    <row r="505" spans="1:13" x14ac:dyDescent="0.2">
      <c r="A505" s="6" t="s">
        <v>166</v>
      </c>
      <c r="B505" s="6" t="s">
        <v>31</v>
      </c>
      <c r="C505" s="9">
        <v>0.16</v>
      </c>
      <c r="D505" s="9">
        <v>0.89</v>
      </c>
      <c r="E505" s="9">
        <v>1</v>
      </c>
      <c r="F505" s="9">
        <v>1</v>
      </c>
      <c r="G505" s="9">
        <v>0</v>
      </c>
      <c r="H505" s="6">
        <v>0</v>
      </c>
      <c r="I505" s="7">
        <v>0.83333333333333337</v>
      </c>
      <c r="J505" s="9">
        <f>5/6</f>
        <v>0.83333333333333337</v>
      </c>
      <c r="K505" t="str">
        <f>VLOOKUP(A505,MonthlyMetricFullData!A:D,2,FALSE)</f>
        <v>Distinguished</v>
      </c>
      <c r="L505" t="str">
        <f>IF(VLOOKUP(A505,MonthlyMetricFullData!A:E,5,FALSE)&lt;30,"Adjunct","Professional")</f>
        <v>Professional</v>
      </c>
      <c r="M505" t="str">
        <f>VLOOKUP(A505,MonthlyMetricFullData!A:D,3,FALSE)</f>
        <v>Annelies de Groot</v>
      </c>
    </row>
    <row r="506" spans="1:13" x14ac:dyDescent="0.2">
      <c r="A506" s="6" t="s">
        <v>166</v>
      </c>
      <c r="B506" s="6" t="s">
        <v>32</v>
      </c>
      <c r="C506" s="9">
        <v>0.62260000000000004</v>
      </c>
      <c r="D506" s="9">
        <v>1.0567</v>
      </c>
      <c r="E506" s="9">
        <v>0.98850574700000005</v>
      </c>
      <c r="F506" s="9">
        <v>0.984375</v>
      </c>
      <c r="G506" s="9">
        <v>0</v>
      </c>
      <c r="H506" s="6">
        <v>1</v>
      </c>
      <c r="I506" s="7">
        <v>0.90909090909090906</v>
      </c>
      <c r="J506" s="9">
        <f>I506</f>
        <v>0.90909090909090906</v>
      </c>
      <c r="K506" t="str">
        <f>VLOOKUP(A506,MonthlyMetricFullData!A:D,2,FALSE)</f>
        <v>Distinguished</v>
      </c>
      <c r="L506" t="str">
        <f>IF(VLOOKUP(A506,MonthlyMetricFullData!A:E,5,FALSE)&lt;30,"Adjunct","Professional")</f>
        <v>Professional</v>
      </c>
      <c r="M506" t="str">
        <f>VLOOKUP(A506,MonthlyMetricFullData!A:D,3,FALSE)</f>
        <v>Annelies de Groot</v>
      </c>
    </row>
    <row r="507" spans="1:13" x14ac:dyDescent="0.2">
      <c r="A507" s="6" t="s">
        <v>166</v>
      </c>
      <c r="B507" s="6" t="s">
        <v>17</v>
      </c>
      <c r="C507" s="9">
        <v>1.08</v>
      </c>
      <c r="D507" s="9">
        <v>1.39</v>
      </c>
      <c r="E507" s="9">
        <v>1</v>
      </c>
      <c r="F507" s="9">
        <v>0.95</v>
      </c>
      <c r="G507" s="9">
        <v>0.64</v>
      </c>
      <c r="H507" s="6">
        <v>0</v>
      </c>
      <c r="I507" s="46" t="s">
        <v>46</v>
      </c>
      <c r="J507" s="11">
        <v>1</v>
      </c>
      <c r="K507" t="str">
        <f>VLOOKUP(A507,MonthlyMetricFullData!A:D,2,FALSE)</f>
        <v>Distinguished</v>
      </c>
      <c r="L507" t="str">
        <f>IF(VLOOKUP(A507,MonthlyMetricFullData!A:E,5,FALSE)&lt;30,"Adjunct","Professional")</f>
        <v>Professional</v>
      </c>
      <c r="M507" t="str">
        <f>VLOOKUP(A507,MonthlyMetricFullData!A:D,3,FALSE)</f>
        <v>Annelies de Groot</v>
      </c>
    </row>
    <row r="508" spans="1:13" x14ac:dyDescent="0.2">
      <c r="A508" s="6" t="s">
        <v>166</v>
      </c>
      <c r="B508" s="6" t="s">
        <v>19</v>
      </c>
      <c r="C508" s="6">
        <v>1.125</v>
      </c>
      <c r="D508" s="6">
        <v>1.1929000000000001</v>
      </c>
      <c r="E508" s="6">
        <v>1</v>
      </c>
      <c r="F508" s="6">
        <v>0.92600000000000005</v>
      </c>
      <c r="G508" s="6">
        <v>0.44444444444444398</v>
      </c>
      <c r="H508" s="6">
        <v>7</v>
      </c>
      <c r="I508" s="6" t="s">
        <v>66</v>
      </c>
      <c r="J508" s="53">
        <v>0.86</v>
      </c>
      <c r="K508" t="str">
        <f>VLOOKUP(A508,MonthlyMetricFullData!A:D,2,FALSE)</f>
        <v>Distinguished</v>
      </c>
      <c r="L508" t="str">
        <f>IF(VLOOKUP(A508,MonthlyMetricFullData!A:E,5,FALSE)&lt;30,"Adjunct","Professional")</f>
        <v>Professional</v>
      </c>
      <c r="M508" t="str">
        <f>VLOOKUP(A508,MonthlyMetricFullData!A:D,3,FALSE)</f>
        <v>Annelies de Groot</v>
      </c>
    </row>
    <row r="509" spans="1:13" x14ac:dyDescent="0.2">
      <c r="A509" s="6" t="s">
        <v>167</v>
      </c>
      <c r="B509" s="6" t="s">
        <v>29</v>
      </c>
      <c r="C509" s="9">
        <v>1.1416999999999999</v>
      </c>
      <c r="D509" s="9">
        <v>1.3075999999999901</v>
      </c>
      <c r="E509" s="9">
        <v>1</v>
      </c>
      <c r="F509" s="9">
        <v>1</v>
      </c>
      <c r="G509" s="9">
        <v>0.9</v>
      </c>
      <c r="H509" s="6">
        <v>3</v>
      </c>
      <c r="I509" s="7" t="s">
        <v>18</v>
      </c>
      <c r="J509" s="45">
        <v>0</v>
      </c>
      <c r="K509" t="str">
        <f>VLOOKUP(A509,MonthlyMetricFullData!A:D,2,FALSE)</f>
        <v>Premium</v>
      </c>
      <c r="L509" t="str">
        <f>IF(VLOOKUP(A509,MonthlyMetricFullData!A:E,5,FALSE)&lt;30,"Adjunct","Professional")</f>
        <v>Professional</v>
      </c>
      <c r="M509" t="str">
        <f>VLOOKUP(A509,MonthlyMetricFullData!A:D,3,FALSE)</f>
        <v>Ian Plamondon</v>
      </c>
    </row>
    <row r="510" spans="1:13" x14ac:dyDescent="0.2">
      <c r="A510" s="6" t="s">
        <v>167</v>
      </c>
      <c r="B510" s="6" t="s">
        <v>14</v>
      </c>
      <c r="C510" s="9">
        <v>1.1333</v>
      </c>
      <c r="D510" s="9">
        <v>1.3240000000000001</v>
      </c>
      <c r="E510" s="9">
        <v>0.98360655737704905</v>
      </c>
      <c r="F510" s="9">
        <v>1</v>
      </c>
      <c r="G510" s="9">
        <v>0.88888888888888795</v>
      </c>
      <c r="H510" s="6">
        <v>2</v>
      </c>
      <c r="I510" s="7" t="s">
        <v>63</v>
      </c>
      <c r="J510" s="9">
        <v>1</v>
      </c>
      <c r="K510" t="str">
        <f>VLOOKUP(A510,MonthlyMetricFullData!A:D,2,FALSE)</f>
        <v>Premium</v>
      </c>
      <c r="L510" t="str">
        <f>IF(VLOOKUP(A510,MonthlyMetricFullData!A:E,5,FALSE)&lt;30,"Adjunct","Professional")</f>
        <v>Professional</v>
      </c>
      <c r="M510" t="str">
        <f>VLOOKUP(A510,MonthlyMetricFullData!A:D,3,FALSE)</f>
        <v>Ian Plamondon</v>
      </c>
    </row>
    <row r="511" spans="1:13" x14ac:dyDescent="0.2">
      <c r="A511" s="6" t="s">
        <v>167</v>
      </c>
      <c r="B511" s="6" t="s">
        <v>16</v>
      </c>
      <c r="C511" s="9">
        <v>0.9</v>
      </c>
      <c r="D511" s="9">
        <v>1.17</v>
      </c>
      <c r="E511" s="9">
        <v>0.99</v>
      </c>
      <c r="F511" s="9">
        <v>0.97</v>
      </c>
      <c r="G511" s="9">
        <v>0.95</v>
      </c>
      <c r="H511" s="6">
        <v>5</v>
      </c>
      <c r="I511" s="10">
        <v>45719</v>
      </c>
      <c r="J511" s="9">
        <v>1</v>
      </c>
      <c r="K511" t="str">
        <f>VLOOKUP(A511,MonthlyMetricFullData!A:D,2,FALSE)</f>
        <v>Premium</v>
      </c>
      <c r="L511" t="str">
        <f>IF(VLOOKUP(A511,MonthlyMetricFullData!A:E,5,FALSE)&lt;30,"Adjunct","Professional")</f>
        <v>Professional</v>
      </c>
      <c r="M511" t="str">
        <f>VLOOKUP(A511,MonthlyMetricFullData!A:D,3,FALSE)</f>
        <v>Ian Plamondon</v>
      </c>
    </row>
    <row r="512" spans="1:13" x14ac:dyDescent="0.2">
      <c r="A512" s="6" t="s">
        <v>167</v>
      </c>
      <c r="B512" s="6" t="s">
        <v>31</v>
      </c>
      <c r="C512" s="9">
        <v>0.64</v>
      </c>
      <c r="D512" s="9">
        <v>1.39</v>
      </c>
      <c r="E512" s="9">
        <v>1</v>
      </c>
      <c r="F512" s="9">
        <v>1</v>
      </c>
      <c r="G512" s="9">
        <v>0.88</v>
      </c>
      <c r="H512" s="6">
        <v>2</v>
      </c>
      <c r="I512" s="7">
        <v>1</v>
      </c>
      <c r="J512" s="9">
        <v>1</v>
      </c>
      <c r="K512" t="str">
        <f>VLOOKUP(A512,MonthlyMetricFullData!A:D,2,FALSE)</f>
        <v>Premium</v>
      </c>
      <c r="L512" t="str">
        <f>IF(VLOOKUP(A512,MonthlyMetricFullData!A:E,5,FALSE)&lt;30,"Adjunct","Professional")</f>
        <v>Professional</v>
      </c>
      <c r="M512" t="str">
        <f>VLOOKUP(A512,MonthlyMetricFullData!A:D,3,FALSE)</f>
        <v>Ian Plamondon</v>
      </c>
    </row>
    <row r="513" spans="1:13" x14ac:dyDescent="0.2">
      <c r="A513" s="6" t="s">
        <v>167</v>
      </c>
      <c r="B513" s="6" t="s">
        <v>32</v>
      </c>
      <c r="C513" s="9">
        <v>0.62919999999999998</v>
      </c>
      <c r="D513" s="9">
        <v>1.4078999999999999</v>
      </c>
      <c r="E513" s="9">
        <v>1</v>
      </c>
      <c r="F513" s="9">
        <v>1</v>
      </c>
      <c r="G513" s="9">
        <v>0.94444444400000005</v>
      </c>
      <c r="H513" s="6">
        <v>1</v>
      </c>
      <c r="I513" s="7">
        <v>1</v>
      </c>
      <c r="J513" s="9">
        <f>I513</f>
        <v>1</v>
      </c>
      <c r="K513" t="str">
        <f>VLOOKUP(A513,MonthlyMetricFullData!A:D,2,FALSE)</f>
        <v>Premium</v>
      </c>
      <c r="L513" t="str">
        <f>IF(VLOOKUP(A513,MonthlyMetricFullData!A:E,5,FALSE)&lt;30,"Adjunct","Professional")</f>
        <v>Professional</v>
      </c>
      <c r="M513" t="str">
        <f>VLOOKUP(A513,MonthlyMetricFullData!A:D,3,FALSE)</f>
        <v>Ian Plamondon</v>
      </c>
    </row>
    <row r="514" spans="1:13" x14ac:dyDescent="0.2">
      <c r="A514" s="6" t="s">
        <v>167</v>
      </c>
      <c r="B514" s="6" t="s">
        <v>17</v>
      </c>
      <c r="C514" s="9">
        <v>1.03</v>
      </c>
      <c r="D514" s="9">
        <v>1.3</v>
      </c>
      <c r="E514" s="9">
        <v>1</v>
      </c>
      <c r="F514" s="9">
        <v>1</v>
      </c>
      <c r="G514" s="9">
        <v>0.96</v>
      </c>
      <c r="H514" s="6">
        <v>0</v>
      </c>
      <c r="I514" s="46" t="s">
        <v>27</v>
      </c>
      <c r="J514" s="11">
        <v>1</v>
      </c>
      <c r="K514" t="str">
        <f>VLOOKUP(A514,MonthlyMetricFullData!A:D,2,FALSE)</f>
        <v>Premium</v>
      </c>
      <c r="L514" t="str">
        <f>IF(VLOOKUP(A514,MonthlyMetricFullData!A:E,5,FALSE)&lt;30,"Adjunct","Professional")</f>
        <v>Professional</v>
      </c>
      <c r="M514" t="str">
        <f>VLOOKUP(A514,MonthlyMetricFullData!A:D,3,FALSE)</f>
        <v>Ian Plamondon</v>
      </c>
    </row>
    <row r="515" spans="1:13" x14ac:dyDescent="0.2">
      <c r="A515" s="6" t="s">
        <v>167</v>
      </c>
      <c r="B515" s="6" t="s">
        <v>19</v>
      </c>
      <c r="C515" s="6">
        <v>1.0583</v>
      </c>
      <c r="D515" s="6">
        <v>1.3190999999999999</v>
      </c>
      <c r="E515" s="6">
        <v>1</v>
      </c>
      <c r="F515" s="6">
        <v>1</v>
      </c>
      <c r="G515" s="6">
        <v>0.80952380952380898</v>
      </c>
      <c r="H515" s="6">
        <v>16</v>
      </c>
      <c r="I515" s="6" t="s">
        <v>48</v>
      </c>
      <c r="J515" s="53">
        <v>1</v>
      </c>
      <c r="K515" t="str">
        <f>VLOOKUP(A515,MonthlyMetricFullData!A:D,2,FALSE)</f>
        <v>Premium</v>
      </c>
      <c r="L515" t="str">
        <f>IF(VLOOKUP(A515,MonthlyMetricFullData!A:E,5,FALSE)&lt;30,"Adjunct","Professional")</f>
        <v>Professional</v>
      </c>
      <c r="M515" t="str">
        <f>VLOOKUP(A515,MonthlyMetricFullData!A:D,3,FALSE)</f>
        <v>Ian Plamondon</v>
      </c>
    </row>
    <row r="516" spans="1:13" x14ac:dyDescent="0.2">
      <c r="A516" s="6" t="s">
        <v>167</v>
      </c>
      <c r="B516" s="6" t="s">
        <v>21</v>
      </c>
      <c r="C516" s="9">
        <v>1.1399999999999999</v>
      </c>
      <c r="D516" s="9">
        <v>1.36</v>
      </c>
      <c r="E516" s="9">
        <v>0.99</v>
      </c>
      <c r="F516" s="9">
        <v>1</v>
      </c>
      <c r="G516" s="9">
        <v>0.65</v>
      </c>
      <c r="H516" s="6">
        <v>6</v>
      </c>
      <c r="I516" s="7">
        <v>1</v>
      </c>
      <c r="J516" s="9">
        <f>I516</f>
        <v>1</v>
      </c>
      <c r="K516" t="str">
        <f>VLOOKUP(A516,MonthlyMetricFullData!A:D,2,FALSE)</f>
        <v>Premium</v>
      </c>
      <c r="L516" t="str">
        <f>IF(VLOOKUP(A516,MonthlyMetricFullData!A:E,5,FALSE)&lt;30,"Adjunct","Professional")</f>
        <v>Professional</v>
      </c>
      <c r="M516" t="str">
        <f>VLOOKUP(A516,MonthlyMetricFullData!A:D,3,FALSE)</f>
        <v>Ian Plamondon</v>
      </c>
    </row>
    <row r="517" spans="1:13" x14ac:dyDescent="0.2">
      <c r="A517" s="6" t="s">
        <v>167</v>
      </c>
      <c r="B517" s="6" t="s">
        <v>22</v>
      </c>
      <c r="C517" s="9">
        <v>1.1000000000000001</v>
      </c>
      <c r="D517" s="9">
        <v>1.23</v>
      </c>
      <c r="E517" s="9">
        <v>1</v>
      </c>
      <c r="F517" s="9">
        <v>1</v>
      </c>
      <c r="G517" s="9">
        <v>0.56999999999999995</v>
      </c>
      <c r="H517" s="6">
        <v>4</v>
      </c>
      <c r="I517" s="7">
        <v>1</v>
      </c>
      <c r="J517" s="9">
        <f>I517</f>
        <v>1</v>
      </c>
      <c r="K517" t="str">
        <f>VLOOKUP(A517,MonthlyMetricFullData!A:D,2,FALSE)</f>
        <v>Premium</v>
      </c>
      <c r="L517" t="str">
        <f>IF(VLOOKUP(A517,MonthlyMetricFullData!A:E,5,FALSE)&lt;30,"Adjunct","Professional")</f>
        <v>Professional</v>
      </c>
      <c r="M517" t="str">
        <f>VLOOKUP(A517,MonthlyMetricFullData!A:D,3,FALSE)</f>
        <v>Ian Plamondon</v>
      </c>
    </row>
    <row r="518" spans="1:13" x14ac:dyDescent="0.2">
      <c r="A518" s="6" t="s">
        <v>167</v>
      </c>
      <c r="B518" s="6" t="s">
        <v>24</v>
      </c>
      <c r="C518" s="9">
        <v>1.18</v>
      </c>
      <c r="D518" s="9">
        <v>1.24</v>
      </c>
      <c r="E518" s="9">
        <v>0.99</v>
      </c>
      <c r="F518" s="9">
        <v>1</v>
      </c>
      <c r="G518" s="9">
        <v>0.57999999999999996</v>
      </c>
      <c r="H518" s="6">
        <v>5</v>
      </c>
      <c r="J518" s="6"/>
      <c r="K518" t="str">
        <f>VLOOKUP(A518,MonthlyMetricFullData!A:D,2,FALSE)</f>
        <v>Premium</v>
      </c>
      <c r="L518" t="str">
        <f>IF(VLOOKUP(A518,MonthlyMetricFullData!A:E,5,FALSE)&lt;30,"Adjunct","Professional")</f>
        <v>Professional</v>
      </c>
      <c r="M518" t="str">
        <f>VLOOKUP(A518,MonthlyMetricFullData!A:D,3,FALSE)</f>
        <v>Ian Plamondon</v>
      </c>
    </row>
    <row r="519" spans="1:13" x14ac:dyDescent="0.2">
      <c r="A519" s="6" t="s">
        <v>167</v>
      </c>
      <c r="B519" s="6" t="s">
        <v>25</v>
      </c>
      <c r="C519" s="9">
        <v>1.1299999999999999</v>
      </c>
      <c r="D519" s="9">
        <v>1.27</v>
      </c>
      <c r="E519" s="9">
        <v>0.99</v>
      </c>
      <c r="F519" s="9">
        <v>1</v>
      </c>
      <c r="G519" s="9">
        <v>0.79</v>
      </c>
      <c r="H519" s="6">
        <v>3</v>
      </c>
      <c r="I519" s="7" t="s">
        <v>33</v>
      </c>
      <c r="J519" s="9">
        <v>0</v>
      </c>
      <c r="K519" t="str">
        <f>VLOOKUP(A519,MonthlyMetricFullData!A:D,2,FALSE)</f>
        <v>Premium</v>
      </c>
      <c r="L519" t="str">
        <f>IF(VLOOKUP(A519,MonthlyMetricFullData!A:E,5,FALSE)&lt;30,"Adjunct","Professional")</f>
        <v>Professional</v>
      </c>
      <c r="M519" t="str">
        <f>VLOOKUP(A519,MonthlyMetricFullData!A:D,3,FALSE)</f>
        <v>Ian Plamondon</v>
      </c>
    </row>
    <row r="520" spans="1:13" x14ac:dyDescent="0.2">
      <c r="A520" s="6" t="s">
        <v>167</v>
      </c>
      <c r="B520" s="6" t="s">
        <v>26</v>
      </c>
      <c r="C520" s="9">
        <v>1.05</v>
      </c>
      <c r="D520" s="9">
        <v>1.29</v>
      </c>
      <c r="E520" s="9">
        <v>0.99</v>
      </c>
      <c r="F520" s="9">
        <v>1</v>
      </c>
      <c r="G520" s="9">
        <v>0.83</v>
      </c>
      <c r="H520" s="6">
        <v>3</v>
      </c>
      <c r="I520" s="8"/>
      <c r="J520" s="6"/>
      <c r="K520" t="str">
        <f>VLOOKUP(A520,MonthlyMetricFullData!A:D,2,FALSE)</f>
        <v>Premium</v>
      </c>
      <c r="L520" t="str">
        <f>IF(VLOOKUP(A520,MonthlyMetricFullData!A:E,5,FALSE)&lt;30,"Adjunct","Professional")</f>
        <v>Professional</v>
      </c>
      <c r="M520" t="str">
        <f>VLOOKUP(A520,MonthlyMetricFullData!A:D,3,FALSE)</f>
        <v>Ian Plamondon</v>
      </c>
    </row>
    <row r="521" spans="1:13" x14ac:dyDescent="0.2">
      <c r="A521" s="6" t="s">
        <v>168</v>
      </c>
      <c r="B521" s="6" t="s">
        <v>29</v>
      </c>
      <c r="C521" s="9">
        <v>1.1292</v>
      </c>
      <c r="D521" s="9">
        <v>1.1052999999999999</v>
      </c>
      <c r="E521" s="9">
        <v>0.96323529411764697</v>
      </c>
      <c r="F521" s="9">
        <v>0.97916666666666596</v>
      </c>
      <c r="G521" s="9">
        <v>0.80645161290322498</v>
      </c>
      <c r="H521" s="6">
        <v>12</v>
      </c>
      <c r="I521" s="7" t="s">
        <v>18</v>
      </c>
      <c r="J521" s="45">
        <v>0</v>
      </c>
      <c r="K521" t="str">
        <f>VLOOKUP(A521,MonthlyMetricFullData!A:D,2,FALSE)</f>
        <v>Distinguished</v>
      </c>
      <c r="L521" t="str">
        <f>IF(VLOOKUP(A521,MonthlyMetricFullData!A:E,5,FALSE)&lt;30,"Adjunct","Professional")</f>
        <v>Professional</v>
      </c>
      <c r="M521" t="str">
        <f>VLOOKUP(A521,MonthlyMetricFullData!A:D,3,FALSE)</f>
        <v>Kristin Haase-Alvey</v>
      </c>
    </row>
    <row r="522" spans="1:13" x14ac:dyDescent="0.2">
      <c r="A522" s="6" t="s">
        <v>168</v>
      </c>
      <c r="B522" s="6" t="s">
        <v>14</v>
      </c>
      <c r="C522" s="9">
        <v>1.0083</v>
      </c>
      <c r="D522" s="9">
        <v>1.0410999999999899</v>
      </c>
      <c r="E522" s="9">
        <v>0.93220338983050799</v>
      </c>
      <c r="F522" s="9">
        <v>0.91764705882352904</v>
      </c>
      <c r="G522" s="9">
        <v>0.75</v>
      </c>
      <c r="H522" s="6">
        <v>8</v>
      </c>
      <c r="I522" s="7" t="s">
        <v>111</v>
      </c>
      <c r="J522" s="9">
        <v>0.8</v>
      </c>
      <c r="K522" t="str">
        <f>VLOOKUP(A522,MonthlyMetricFullData!A:D,2,FALSE)</f>
        <v>Distinguished</v>
      </c>
      <c r="L522" t="str">
        <f>IF(VLOOKUP(A522,MonthlyMetricFullData!A:E,5,FALSE)&lt;30,"Adjunct","Professional")</f>
        <v>Professional</v>
      </c>
      <c r="M522" t="str">
        <f>VLOOKUP(A522,MonthlyMetricFullData!A:D,3,FALSE)</f>
        <v>Kristin Haase-Alvey</v>
      </c>
    </row>
    <row r="523" spans="1:13" x14ac:dyDescent="0.2">
      <c r="A523" s="6" t="s">
        <v>168</v>
      </c>
      <c r="B523" s="6" t="s">
        <v>16</v>
      </c>
      <c r="C523" s="9">
        <v>0.97</v>
      </c>
      <c r="D523" s="9">
        <v>0.99</v>
      </c>
      <c r="E523" s="9">
        <v>0.95</v>
      </c>
      <c r="F523" s="9">
        <v>0.94</v>
      </c>
      <c r="G523" s="9">
        <v>0.63</v>
      </c>
      <c r="H523" s="6">
        <v>11</v>
      </c>
      <c r="I523" s="10">
        <v>45658</v>
      </c>
      <c r="J523" s="9">
        <v>1</v>
      </c>
      <c r="K523" t="str">
        <f>VLOOKUP(A523,MonthlyMetricFullData!A:D,2,FALSE)</f>
        <v>Distinguished</v>
      </c>
      <c r="L523" t="str">
        <f>IF(VLOOKUP(A523,MonthlyMetricFullData!A:E,5,FALSE)&lt;30,"Adjunct","Professional")</f>
        <v>Professional</v>
      </c>
      <c r="M523" t="str">
        <f>VLOOKUP(A523,MonthlyMetricFullData!A:D,3,FALSE)</f>
        <v>Kristin Haase-Alvey</v>
      </c>
    </row>
    <row r="524" spans="1:13" x14ac:dyDescent="0.2">
      <c r="A524" s="6" t="s">
        <v>168</v>
      </c>
      <c r="B524" s="6" t="s">
        <v>31</v>
      </c>
      <c r="C524" s="9">
        <v>0.88</v>
      </c>
      <c r="D524" s="9">
        <v>0.97</v>
      </c>
      <c r="E524" s="9">
        <v>0.93</v>
      </c>
      <c r="F524" s="9">
        <v>0.97</v>
      </c>
      <c r="G524" s="9">
        <v>0.77</v>
      </c>
      <c r="H524" s="6">
        <v>11</v>
      </c>
      <c r="I524" s="7" t="s">
        <v>33</v>
      </c>
      <c r="J524" s="9">
        <v>0</v>
      </c>
      <c r="K524" t="str">
        <f>VLOOKUP(A524,MonthlyMetricFullData!A:D,2,FALSE)</f>
        <v>Distinguished</v>
      </c>
      <c r="L524" t="str">
        <f>IF(VLOOKUP(A524,MonthlyMetricFullData!A:E,5,FALSE)&lt;30,"Adjunct","Professional")</f>
        <v>Professional</v>
      </c>
      <c r="M524" t="str">
        <f>VLOOKUP(A524,MonthlyMetricFullData!A:D,3,FALSE)</f>
        <v>Kristin Haase-Alvey</v>
      </c>
    </row>
    <row r="525" spans="1:13" x14ac:dyDescent="0.2">
      <c r="A525" s="6" t="s">
        <v>168</v>
      </c>
      <c r="B525" s="6" t="s">
        <v>32</v>
      </c>
      <c r="C525" s="9">
        <v>0.8458</v>
      </c>
      <c r="D525" s="9">
        <v>0.97529999999999994</v>
      </c>
      <c r="E525" s="9">
        <v>0.96</v>
      </c>
      <c r="F525" s="9">
        <v>0.97183098599999995</v>
      </c>
      <c r="G525" s="9">
        <v>0.91666666699999999</v>
      </c>
      <c r="H525" s="6">
        <v>7</v>
      </c>
      <c r="I525" s="7">
        <v>0.75</v>
      </c>
      <c r="J525" s="9">
        <f>I525</f>
        <v>0.75</v>
      </c>
      <c r="K525" t="str">
        <f>VLOOKUP(A525,MonthlyMetricFullData!A:D,2,FALSE)</f>
        <v>Distinguished</v>
      </c>
      <c r="L525" t="str">
        <f>IF(VLOOKUP(A525,MonthlyMetricFullData!A:E,5,FALSE)&lt;30,"Adjunct","Professional")</f>
        <v>Professional</v>
      </c>
      <c r="M525" t="str">
        <f>VLOOKUP(A525,MonthlyMetricFullData!A:D,3,FALSE)</f>
        <v>Kristin Haase-Alvey</v>
      </c>
    </row>
    <row r="526" spans="1:13" x14ac:dyDescent="0.2">
      <c r="A526" s="6" t="s">
        <v>168</v>
      </c>
      <c r="B526" s="6" t="s">
        <v>17</v>
      </c>
      <c r="C526" s="9">
        <v>1.05</v>
      </c>
      <c r="D526" s="9">
        <v>1.0900000000000001</v>
      </c>
      <c r="E526" s="9">
        <v>0.96</v>
      </c>
      <c r="F526" s="9">
        <v>0.99</v>
      </c>
      <c r="G526" s="9">
        <v>0.97</v>
      </c>
      <c r="H526" s="6">
        <v>8</v>
      </c>
      <c r="I526" s="46" t="s">
        <v>18</v>
      </c>
      <c r="J526" s="11">
        <v>0</v>
      </c>
      <c r="K526" t="str">
        <f>VLOOKUP(A526,MonthlyMetricFullData!A:D,2,FALSE)</f>
        <v>Distinguished</v>
      </c>
      <c r="L526" t="str">
        <f>IF(VLOOKUP(A526,MonthlyMetricFullData!A:E,5,FALSE)&lt;30,"Adjunct","Professional")</f>
        <v>Professional</v>
      </c>
      <c r="M526" t="str">
        <f>VLOOKUP(A526,MonthlyMetricFullData!A:D,3,FALSE)</f>
        <v>Kristin Haase-Alvey</v>
      </c>
    </row>
    <row r="527" spans="1:13" x14ac:dyDescent="0.2">
      <c r="A527" s="6" t="s">
        <v>168</v>
      </c>
      <c r="B527" s="6" t="s">
        <v>19</v>
      </c>
      <c r="C527" s="6">
        <v>0.64580000000000004</v>
      </c>
      <c r="D527" s="6">
        <v>1.0328999999999999</v>
      </c>
      <c r="E527" s="6">
        <v>1</v>
      </c>
      <c r="F527" s="6">
        <v>0.91800000000000004</v>
      </c>
      <c r="G527" s="6">
        <v>0.91666666666666596</v>
      </c>
      <c r="H527" s="6">
        <v>7</v>
      </c>
      <c r="I527" s="6" t="s">
        <v>34</v>
      </c>
      <c r="J527" s="53">
        <v>0.5</v>
      </c>
      <c r="K527" t="str">
        <f>VLOOKUP(A527,MonthlyMetricFullData!A:D,2,FALSE)</f>
        <v>Distinguished</v>
      </c>
      <c r="L527" t="str">
        <f>IF(VLOOKUP(A527,MonthlyMetricFullData!A:E,5,FALSE)&lt;30,"Adjunct","Professional")</f>
        <v>Professional</v>
      </c>
      <c r="M527" t="str">
        <f>VLOOKUP(A527,MonthlyMetricFullData!A:D,3,FALSE)</f>
        <v>Kristin Haase-Alvey</v>
      </c>
    </row>
    <row r="528" spans="1:13" x14ac:dyDescent="0.2">
      <c r="A528" s="6" t="s">
        <v>168</v>
      </c>
      <c r="B528" s="6" t="s">
        <v>21</v>
      </c>
      <c r="C528" s="9">
        <v>0.4</v>
      </c>
      <c r="D528" s="9">
        <v>0.63</v>
      </c>
      <c r="E528" s="9">
        <v>0.92</v>
      </c>
      <c r="F528" s="9">
        <v>0.88</v>
      </c>
      <c r="G528" s="9">
        <v>0.67</v>
      </c>
      <c r="H528" s="6">
        <v>2</v>
      </c>
      <c r="J528" s="6"/>
      <c r="K528" t="str">
        <f>VLOOKUP(A528,MonthlyMetricFullData!A:D,2,FALSE)</f>
        <v>Distinguished</v>
      </c>
      <c r="L528" t="str">
        <f>IF(VLOOKUP(A528,MonthlyMetricFullData!A:E,5,FALSE)&lt;30,"Adjunct","Professional")</f>
        <v>Professional</v>
      </c>
      <c r="M528" t="str">
        <f>VLOOKUP(A528,MonthlyMetricFullData!A:D,3,FALSE)</f>
        <v>Kristin Haase-Alvey</v>
      </c>
    </row>
    <row r="529" spans="1:13" x14ac:dyDescent="0.2">
      <c r="A529" s="6" t="s">
        <v>168</v>
      </c>
      <c r="B529" s="6" t="s">
        <v>22</v>
      </c>
      <c r="C529" s="9">
        <v>0.36</v>
      </c>
      <c r="D529" s="9">
        <v>1.04</v>
      </c>
      <c r="E529" s="9">
        <v>0.93</v>
      </c>
      <c r="F529" s="9">
        <v>1</v>
      </c>
      <c r="G529" s="9">
        <v>0.75</v>
      </c>
      <c r="H529" s="6">
        <v>1</v>
      </c>
      <c r="I529" s="7">
        <v>1</v>
      </c>
      <c r="J529" s="9">
        <f>I529</f>
        <v>1</v>
      </c>
      <c r="K529" t="str">
        <f>VLOOKUP(A529,MonthlyMetricFullData!A:D,2,FALSE)</f>
        <v>Distinguished</v>
      </c>
      <c r="L529" t="str">
        <f>IF(VLOOKUP(A529,MonthlyMetricFullData!A:E,5,FALSE)&lt;30,"Adjunct","Professional")</f>
        <v>Professional</v>
      </c>
      <c r="M529" t="str">
        <f>VLOOKUP(A529,MonthlyMetricFullData!A:D,3,FALSE)</f>
        <v>Kristin Haase-Alvey</v>
      </c>
    </row>
    <row r="530" spans="1:13" x14ac:dyDescent="0.2">
      <c r="A530" s="6" t="s">
        <v>168</v>
      </c>
      <c r="B530" s="6" t="s">
        <v>24</v>
      </c>
      <c r="C530" s="9">
        <v>0.6</v>
      </c>
      <c r="D530" s="9">
        <v>1</v>
      </c>
      <c r="E530" s="9">
        <v>0.93</v>
      </c>
      <c r="F530" s="9">
        <v>1</v>
      </c>
      <c r="G530" s="9">
        <v>0.75</v>
      </c>
      <c r="H530" s="6">
        <v>1</v>
      </c>
      <c r="I530" s="7" t="s">
        <v>35</v>
      </c>
      <c r="J530" s="9">
        <v>0.5</v>
      </c>
      <c r="K530" t="str">
        <f>VLOOKUP(A530,MonthlyMetricFullData!A:D,2,FALSE)</f>
        <v>Distinguished</v>
      </c>
      <c r="L530" t="str">
        <f>IF(VLOOKUP(A530,MonthlyMetricFullData!A:E,5,FALSE)&lt;30,"Adjunct","Professional")</f>
        <v>Professional</v>
      </c>
      <c r="M530" t="str">
        <f>VLOOKUP(A530,MonthlyMetricFullData!A:D,3,FALSE)</f>
        <v>Kristin Haase-Alvey</v>
      </c>
    </row>
    <row r="531" spans="1:13" x14ac:dyDescent="0.2">
      <c r="A531" s="6" t="s">
        <v>168</v>
      </c>
      <c r="B531" s="6" t="s">
        <v>25</v>
      </c>
      <c r="C531" s="9">
        <v>0.64</v>
      </c>
      <c r="D531" s="9">
        <v>1.04</v>
      </c>
      <c r="E531" s="9">
        <v>0.9</v>
      </c>
      <c r="F531" s="9">
        <v>0.98</v>
      </c>
      <c r="G531" s="9">
        <v>0.92</v>
      </c>
      <c r="H531" s="6">
        <v>7</v>
      </c>
      <c r="I531" s="7" t="s">
        <v>27</v>
      </c>
      <c r="J531" s="9">
        <v>1</v>
      </c>
      <c r="K531" t="str">
        <f>VLOOKUP(A531,MonthlyMetricFullData!A:D,2,FALSE)</f>
        <v>Distinguished</v>
      </c>
      <c r="L531" t="str">
        <f>IF(VLOOKUP(A531,MonthlyMetricFullData!A:E,5,FALSE)&lt;30,"Adjunct","Professional")</f>
        <v>Professional</v>
      </c>
      <c r="M531" t="str">
        <f>VLOOKUP(A531,MonthlyMetricFullData!A:D,3,FALSE)</f>
        <v>Kristin Haase-Alvey</v>
      </c>
    </row>
    <row r="532" spans="1:13" x14ac:dyDescent="0.2">
      <c r="A532" s="6" t="s">
        <v>168</v>
      </c>
      <c r="B532" s="6" t="s">
        <v>26</v>
      </c>
      <c r="C532" s="9">
        <v>0.87</v>
      </c>
      <c r="D532" s="9">
        <v>1.03</v>
      </c>
      <c r="E532" s="9">
        <v>0.89</v>
      </c>
      <c r="F532" s="9">
        <v>0.91</v>
      </c>
      <c r="G532" s="9">
        <v>0.8</v>
      </c>
      <c r="H532" s="6">
        <v>6</v>
      </c>
      <c r="I532" s="7" t="s">
        <v>87</v>
      </c>
      <c r="J532" s="9">
        <v>0.71</v>
      </c>
      <c r="K532" t="str">
        <f>VLOOKUP(A532,MonthlyMetricFullData!A:D,2,FALSE)</f>
        <v>Distinguished</v>
      </c>
      <c r="L532" t="str">
        <f>IF(VLOOKUP(A532,MonthlyMetricFullData!A:E,5,FALSE)&lt;30,"Adjunct","Professional")</f>
        <v>Professional</v>
      </c>
      <c r="M532" t="str">
        <f>VLOOKUP(A532,MonthlyMetricFullData!A:D,3,FALSE)</f>
        <v>Kristin Haase-Alvey</v>
      </c>
    </row>
    <row r="533" spans="1:13" x14ac:dyDescent="0.2">
      <c r="A533" s="6" t="s">
        <v>169</v>
      </c>
      <c r="B533" s="6" t="s">
        <v>14</v>
      </c>
      <c r="C533" s="9">
        <v>0.4375</v>
      </c>
      <c r="D533" s="9">
        <v>1.0965</v>
      </c>
      <c r="E533" s="9">
        <v>1</v>
      </c>
      <c r="F533" s="9">
        <v>0.94285714285714195</v>
      </c>
      <c r="G533" s="9">
        <v>0.5</v>
      </c>
      <c r="H533" s="6">
        <v>4</v>
      </c>
      <c r="I533" s="7" t="s">
        <v>27</v>
      </c>
      <c r="J533" s="9">
        <v>1</v>
      </c>
      <c r="K533" t="e">
        <f>VLOOKUP(A533,MonthlyMetricFullData!A:D,2,FALSE)</f>
        <v>#N/A</v>
      </c>
      <c r="L533" t="e">
        <f>IF(VLOOKUP(A533,MonthlyMetricFullData!A:E,5,FALSE)&lt;30,"Adjunct","Professional")</f>
        <v>#N/A</v>
      </c>
      <c r="M533" t="e">
        <f>VLOOKUP(A533,MonthlyMetricFullData!A:D,3,FALSE)</f>
        <v>#N/A</v>
      </c>
    </row>
    <row r="534" spans="1:13" x14ac:dyDescent="0.2">
      <c r="A534" s="6" t="s">
        <v>169</v>
      </c>
      <c r="B534" s="6" t="s">
        <v>16</v>
      </c>
      <c r="C534" s="9">
        <v>0.43</v>
      </c>
      <c r="D534" s="9">
        <v>0.97</v>
      </c>
      <c r="E534" s="9">
        <v>1</v>
      </c>
      <c r="F534" s="9">
        <v>0.91</v>
      </c>
      <c r="G534" s="9">
        <v>0.54</v>
      </c>
      <c r="H534" s="6">
        <v>5</v>
      </c>
      <c r="I534" s="10"/>
      <c r="J534" s="6"/>
      <c r="K534" t="e">
        <f>VLOOKUP(A534,MonthlyMetricFullData!A:D,2,FALSE)</f>
        <v>#N/A</v>
      </c>
      <c r="L534" t="e">
        <f>IF(VLOOKUP(A534,MonthlyMetricFullData!A:E,5,FALSE)&lt;30,"Adjunct","Professional")</f>
        <v>#N/A</v>
      </c>
      <c r="M534" t="e">
        <f>VLOOKUP(A534,MonthlyMetricFullData!A:D,3,FALSE)</f>
        <v>#N/A</v>
      </c>
    </row>
    <row r="535" spans="1:13" x14ac:dyDescent="0.2">
      <c r="A535" s="6" t="s">
        <v>169</v>
      </c>
      <c r="B535" s="6" t="s">
        <v>31</v>
      </c>
      <c r="C535" s="9">
        <v>0.35</v>
      </c>
      <c r="D535" s="9">
        <v>0.95</v>
      </c>
      <c r="E535" s="9">
        <v>0.98</v>
      </c>
      <c r="F535" s="9">
        <v>0.8</v>
      </c>
      <c r="G535" s="9">
        <v>0.64</v>
      </c>
      <c r="H535" s="6">
        <v>0</v>
      </c>
      <c r="I535" s="7">
        <v>0.5</v>
      </c>
      <c r="J535" s="9">
        <v>0.5</v>
      </c>
      <c r="K535" t="e">
        <f>VLOOKUP(A535,MonthlyMetricFullData!A:D,2,FALSE)</f>
        <v>#N/A</v>
      </c>
      <c r="L535" t="e">
        <f>IF(VLOOKUP(A535,MonthlyMetricFullData!A:E,5,FALSE)&lt;30,"Adjunct","Professional")</f>
        <v>#N/A</v>
      </c>
      <c r="M535" t="e">
        <f>VLOOKUP(A535,MonthlyMetricFullData!A:D,3,FALSE)</f>
        <v>#N/A</v>
      </c>
    </row>
    <row r="536" spans="1:13" x14ac:dyDescent="0.2">
      <c r="A536" s="6" t="s">
        <v>169</v>
      </c>
      <c r="B536" s="6" t="s">
        <v>32</v>
      </c>
      <c r="C536" s="9">
        <v>0.3417</v>
      </c>
      <c r="D536" s="9">
        <v>0.78510000000000002</v>
      </c>
      <c r="E536" s="9">
        <v>1</v>
      </c>
      <c r="F536" s="9">
        <v>0.76923076899999998</v>
      </c>
      <c r="G536" s="9">
        <v>0.5</v>
      </c>
      <c r="H536" s="6">
        <v>0</v>
      </c>
      <c r="I536" s="7">
        <v>1</v>
      </c>
      <c r="J536" s="9">
        <f>I536</f>
        <v>1</v>
      </c>
      <c r="K536" t="e">
        <f>VLOOKUP(A536,MonthlyMetricFullData!A:D,2,FALSE)</f>
        <v>#N/A</v>
      </c>
      <c r="L536" t="e">
        <f>IF(VLOOKUP(A536,MonthlyMetricFullData!A:E,5,FALSE)&lt;30,"Adjunct","Professional")</f>
        <v>#N/A</v>
      </c>
      <c r="M536" t="e">
        <f>VLOOKUP(A536,MonthlyMetricFullData!A:D,3,FALSE)</f>
        <v>#N/A</v>
      </c>
    </row>
    <row r="537" spans="1:13" x14ac:dyDescent="0.2">
      <c r="A537" s="6" t="s">
        <v>169</v>
      </c>
      <c r="B537" s="6" t="s">
        <v>21</v>
      </c>
      <c r="C537" s="9">
        <v>0.82</v>
      </c>
      <c r="D537" s="9">
        <v>1.1200000000000001</v>
      </c>
      <c r="E537" s="9">
        <v>1</v>
      </c>
      <c r="F537" s="9">
        <v>0.9</v>
      </c>
      <c r="G537" s="9">
        <v>0.6</v>
      </c>
      <c r="H537" s="6" t="e">
        <v>#N/A</v>
      </c>
      <c r="I537" s="7">
        <v>1</v>
      </c>
      <c r="J537" s="9">
        <f>I537</f>
        <v>1</v>
      </c>
      <c r="K537" t="e">
        <f>VLOOKUP(A537,MonthlyMetricFullData!A:D,2,FALSE)</f>
        <v>#N/A</v>
      </c>
      <c r="L537" t="e">
        <f>IF(VLOOKUP(A537,MonthlyMetricFullData!A:E,5,FALSE)&lt;30,"Adjunct","Professional")</f>
        <v>#N/A</v>
      </c>
      <c r="M537" t="e">
        <f>VLOOKUP(A537,MonthlyMetricFullData!A:D,3,FALSE)</f>
        <v>#N/A</v>
      </c>
    </row>
    <row r="538" spans="1:13" x14ac:dyDescent="0.2">
      <c r="A538" s="6" t="s">
        <v>169</v>
      </c>
      <c r="B538" s="6" t="s">
        <v>22</v>
      </c>
      <c r="C538" s="9">
        <v>0.56000000000000005</v>
      </c>
      <c r="D538" s="9">
        <v>0.93</v>
      </c>
      <c r="E538" s="9">
        <v>1</v>
      </c>
      <c r="F538" s="9">
        <v>0.95</v>
      </c>
      <c r="G538" s="9">
        <v>0.25</v>
      </c>
      <c r="H538" s="6" t="e">
        <v>#N/A</v>
      </c>
      <c r="I538" s="7">
        <v>1</v>
      </c>
      <c r="J538" s="9">
        <f>I538</f>
        <v>1</v>
      </c>
      <c r="K538" t="e">
        <f>VLOOKUP(A538,MonthlyMetricFullData!A:D,2,FALSE)</f>
        <v>#N/A</v>
      </c>
      <c r="L538" t="e">
        <f>IF(VLOOKUP(A538,MonthlyMetricFullData!A:E,5,FALSE)&lt;30,"Adjunct","Professional")</f>
        <v>#N/A</v>
      </c>
      <c r="M538" t="e">
        <f>VLOOKUP(A538,MonthlyMetricFullData!A:D,3,FALSE)</f>
        <v>#N/A</v>
      </c>
    </row>
    <row r="539" spans="1:13" x14ac:dyDescent="0.2">
      <c r="A539" s="6" t="s">
        <v>169</v>
      </c>
      <c r="B539" s="6" t="s">
        <v>24</v>
      </c>
      <c r="C539" s="9">
        <v>0.68</v>
      </c>
      <c r="D539" s="9">
        <v>0.9</v>
      </c>
      <c r="E539" s="9">
        <v>0.99</v>
      </c>
      <c r="F539" s="9">
        <v>0.95</v>
      </c>
      <c r="G539" s="9">
        <v>0.25</v>
      </c>
      <c r="H539" s="6">
        <v>2</v>
      </c>
      <c r="I539" s="7" t="s">
        <v>35</v>
      </c>
      <c r="J539" s="9">
        <v>0.5</v>
      </c>
      <c r="K539" t="e">
        <f>VLOOKUP(A539,MonthlyMetricFullData!A:D,2,FALSE)</f>
        <v>#N/A</v>
      </c>
      <c r="L539" t="e">
        <f>IF(VLOOKUP(A539,MonthlyMetricFullData!A:E,5,FALSE)&lt;30,"Adjunct","Professional")</f>
        <v>#N/A</v>
      </c>
      <c r="M539" t="e">
        <f>VLOOKUP(A539,MonthlyMetricFullData!A:D,3,FALSE)</f>
        <v>#N/A</v>
      </c>
    </row>
    <row r="540" spans="1:13" x14ac:dyDescent="0.2">
      <c r="A540" s="6" t="s">
        <v>169</v>
      </c>
      <c r="B540" s="6" t="s">
        <v>25</v>
      </c>
      <c r="C540" s="9">
        <v>0.7</v>
      </c>
      <c r="D540" s="9">
        <v>0.87</v>
      </c>
      <c r="E540" s="9">
        <v>1</v>
      </c>
      <c r="F540" s="9">
        <v>0.98</v>
      </c>
      <c r="G540" s="9">
        <v>0.39</v>
      </c>
      <c r="H540" s="6">
        <v>1</v>
      </c>
      <c r="I540" s="7" t="s">
        <v>27</v>
      </c>
      <c r="J540" s="9">
        <v>1</v>
      </c>
      <c r="K540" t="e">
        <f>VLOOKUP(A540,MonthlyMetricFullData!A:D,2,FALSE)</f>
        <v>#N/A</v>
      </c>
      <c r="L540" t="e">
        <f>IF(VLOOKUP(A540,MonthlyMetricFullData!A:E,5,FALSE)&lt;30,"Adjunct","Professional")</f>
        <v>#N/A</v>
      </c>
      <c r="M540" t="e">
        <f>VLOOKUP(A540,MonthlyMetricFullData!A:D,3,FALSE)</f>
        <v>#N/A</v>
      </c>
    </row>
    <row r="541" spans="1:13" x14ac:dyDescent="0.2">
      <c r="A541" s="6" t="s">
        <v>169</v>
      </c>
      <c r="B541" s="6" t="s">
        <v>26</v>
      </c>
      <c r="C541" s="9">
        <v>0.75</v>
      </c>
      <c r="D541" s="9">
        <v>1.01</v>
      </c>
      <c r="E541" s="9">
        <v>1</v>
      </c>
      <c r="F541" s="9">
        <v>0.95</v>
      </c>
      <c r="G541" s="9">
        <v>0.56999999999999995</v>
      </c>
      <c r="H541" s="6">
        <v>1</v>
      </c>
      <c r="I541" s="7" t="s">
        <v>45</v>
      </c>
      <c r="J541" s="9">
        <v>0.66</v>
      </c>
      <c r="K541" t="e">
        <f>VLOOKUP(A541,MonthlyMetricFullData!A:D,2,FALSE)</f>
        <v>#N/A</v>
      </c>
      <c r="L541" t="e">
        <f>IF(VLOOKUP(A541,MonthlyMetricFullData!A:E,5,FALSE)&lt;30,"Adjunct","Professional")</f>
        <v>#N/A</v>
      </c>
      <c r="M541" t="e">
        <f>VLOOKUP(A541,MonthlyMetricFullData!A:D,3,FALSE)</f>
        <v>#N/A</v>
      </c>
    </row>
    <row r="542" spans="1:13" x14ac:dyDescent="0.2">
      <c r="A542" s="6" t="s">
        <v>170</v>
      </c>
      <c r="B542" s="6" t="s">
        <v>29</v>
      </c>
      <c r="C542" s="9">
        <v>1.42709999999999</v>
      </c>
      <c r="D542" s="9">
        <v>1.3984000000000001</v>
      </c>
      <c r="E542" s="9">
        <v>0.93442622950819598</v>
      </c>
      <c r="F542" s="9">
        <v>0.90909090909090895</v>
      </c>
      <c r="G542" s="9">
        <v>0.57142857142857095</v>
      </c>
      <c r="H542" s="6">
        <v>2</v>
      </c>
      <c r="I542" s="7" t="s">
        <v>27</v>
      </c>
      <c r="J542" s="45">
        <v>1</v>
      </c>
      <c r="K542" t="str">
        <f>VLOOKUP(A542,MonthlyMetricFullData!A:D,2,FALSE)</f>
        <v>Premium</v>
      </c>
      <c r="L542" t="str">
        <f>IF(VLOOKUP(A542,MonthlyMetricFullData!A:E,5,FALSE)&lt;30,"Adjunct","Professional")</f>
        <v>Adjunct</v>
      </c>
      <c r="M542" t="str">
        <f>VLOOKUP(A542,MonthlyMetricFullData!A:D,3,FALSE)</f>
        <v>Ela Cross</v>
      </c>
    </row>
    <row r="543" spans="1:13" x14ac:dyDescent="0.2">
      <c r="A543" s="6" t="s">
        <v>170</v>
      </c>
      <c r="B543" s="6" t="s">
        <v>14</v>
      </c>
      <c r="C543" s="9">
        <v>0.83330000000000004</v>
      </c>
      <c r="D543" s="9">
        <v>1.4804999999999999</v>
      </c>
      <c r="E543" s="9">
        <v>0.94285714285714195</v>
      </c>
      <c r="F543" s="9">
        <v>0.91666666666666596</v>
      </c>
      <c r="G543" s="9">
        <v>0.4</v>
      </c>
      <c r="H543" s="6">
        <v>1</v>
      </c>
      <c r="I543" s="7"/>
      <c r="J543" s="9"/>
      <c r="K543" t="str">
        <f>VLOOKUP(A543,MonthlyMetricFullData!A:D,2,FALSE)</f>
        <v>Premium</v>
      </c>
      <c r="L543" t="str">
        <f>IF(VLOOKUP(A543,MonthlyMetricFullData!A:E,5,FALSE)&lt;30,"Adjunct","Professional")</f>
        <v>Adjunct</v>
      </c>
      <c r="M543" t="str">
        <f>VLOOKUP(A543,MonthlyMetricFullData!A:D,3,FALSE)</f>
        <v>Ela Cross</v>
      </c>
    </row>
    <row r="544" spans="1:13" x14ac:dyDescent="0.2">
      <c r="A544" s="6" t="s">
        <v>170</v>
      </c>
      <c r="B544" s="6" t="s">
        <v>16</v>
      </c>
      <c r="C544" s="9">
        <v>0.83</v>
      </c>
      <c r="D544" s="9">
        <v>1.41</v>
      </c>
      <c r="E544" s="9">
        <v>0.86</v>
      </c>
      <c r="F544" s="9">
        <v>0.96</v>
      </c>
      <c r="G544" s="9">
        <v>0.63</v>
      </c>
      <c r="H544" s="6">
        <v>3</v>
      </c>
      <c r="I544" s="10">
        <v>45658</v>
      </c>
      <c r="J544" s="9">
        <v>1</v>
      </c>
      <c r="K544" t="str">
        <f>VLOOKUP(A544,MonthlyMetricFullData!A:D,2,FALSE)</f>
        <v>Premium</v>
      </c>
      <c r="L544" t="str">
        <f>IF(VLOOKUP(A544,MonthlyMetricFullData!A:E,5,FALSE)&lt;30,"Adjunct","Professional")</f>
        <v>Adjunct</v>
      </c>
      <c r="M544" t="str">
        <f>VLOOKUP(A544,MonthlyMetricFullData!A:D,3,FALSE)</f>
        <v>Ela Cross</v>
      </c>
    </row>
    <row r="545" spans="1:13" x14ac:dyDescent="0.2">
      <c r="A545" s="6" t="s">
        <v>170</v>
      </c>
      <c r="B545" s="6" t="s">
        <v>31</v>
      </c>
      <c r="C545" s="9">
        <v>0.77</v>
      </c>
      <c r="D545" s="9">
        <v>1.29</v>
      </c>
      <c r="E545" s="9">
        <v>0.74</v>
      </c>
      <c r="F545" s="9">
        <v>0.63</v>
      </c>
      <c r="G545" s="9">
        <v>0.44</v>
      </c>
      <c r="H545" s="6">
        <v>3</v>
      </c>
      <c r="I545" s="7"/>
      <c r="J545" s="9"/>
      <c r="K545" t="str">
        <f>VLOOKUP(A545,MonthlyMetricFullData!A:D,2,FALSE)</f>
        <v>Premium</v>
      </c>
      <c r="L545" t="str">
        <f>IF(VLOOKUP(A545,MonthlyMetricFullData!A:E,5,FALSE)&lt;30,"Adjunct","Professional")</f>
        <v>Adjunct</v>
      </c>
      <c r="M545" t="str">
        <f>VLOOKUP(A545,MonthlyMetricFullData!A:D,3,FALSE)</f>
        <v>Ela Cross</v>
      </c>
    </row>
    <row r="546" spans="1:13" x14ac:dyDescent="0.2">
      <c r="A546" s="6" t="s">
        <v>170</v>
      </c>
      <c r="B546" s="6" t="s">
        <v>32</v>
      </c>
      <c r="C546" s="9">
        <v>1.0104</v>
      </c>
      <c r="D546" s="9">
        <v>1.3515999999999999</v>
      </c>
      <c r="E546" s="9">
        <v>0.97674418600000001</v>
      </c>
      <c r="F546" s="9">
        <v>1</v>
      </c>
      <c r="G546" s="9">
        <v>0.44444444399999999</v>
      </c>
      <c r="H546" s="6">
        <v>2</v>
      </c>
      <c r="I546" s="7">
        <v>1</v>
      </c>
      <c r="J546" s="9">
        <f>I546</f>
        <v>1</v>
      </c>
      <c r="K546" t="str">
        <f>VLOOKUP(A546,MonthlyMetricFullData!A:D,2,FALSE)</f>
        <v>Premium</v>
      </c>
      <c r="L546" t="str">
        <f>IF(VLOOKUP(A546,MonthlyMetricFullData!A:E,5,FALSE)&lt;30,"Adjunct","Professional")</f>
        <v>Adjunct</v>
      </c>
      <c r="M546" t="str">
        <f>VLOOKUP(A546,MonthlyMetricFullData!A:D,3,FALSE)</f>
        <v>Ela Cross</v>
      </c>
    </row>
    <row r="547" spans="1:13" x14ac:dyDescent="0.2">
      <c r="A547" s="6" t="s">
        <v>170</v>
      </c>
      <c r="B547" s="6" t="s">
        <v>17</v>
      </c>
      <c r="C547" s="9">
        <v>1.55</v>
      </c>
      <c r="D547" s="9">
        <v>1.55</v>
      </c>
      <c r="E547" s="9">
        <v>0.92</v>
      </c>
      <c r="F547" s="9">
        <v>1</v>
      </c>
      <c r="G547" s="9">
        <v>0.85</v>
      </c>
      <c r="H547" s="6">
        <v>3</v>
      </c>
      <c r="I547" s="46" t="s">
        <v>34</v>
      </c>
      <c r="J547" s="11">
        <v>0.5</v>
      </c>
      <c r="K547" t="str">
        <f>VLOOKUP(A547,MonthlyMetricFullData!A:D,2,FALSE)</f>
        <v>Premium</v>
      </c>
      <c r="L547" t="str">
        <f>IF(VLOOKUP(A547,MonthlyMetricFullData!A:E,5,FALSE)&lt;30,"Adjunct","Professional")</f>
        <v>Adjunct</v>
      </c>
      <c r="M547" t="str">
        <f>VLOOKUP(A547,MonthlyMetricFullData!A:D,3,FALSE)</f>
        <v>Ela Cross</v>
      </c>
    </row>
    <row r="548" spans="1:13" x14ac:dyDescent="0.2">
      <c r="A548" s="6" t="s">
        <v>170</v>
      </c>
      <c r="B548" s="6" t="s">
        <v>19</v>
      </c>
      <c r="C548" s="6">
        <v>1.4062999999999899</v>
      </c>
      <c r="D548" s="6">
        <v>1.7147999999999901</v>
      </c>
      <c r="E548" s="6">
        <v>0.93220338983050799</v>
      </c>
      <c r="F548" s="6">
        <v>0.67600000000000005</v>
      </c>
      <c r="G548" s="6">
        <v>0.38461538461538403</v>
      </c>
      <c r="H548" s="6">
        <v>3</v>
      </c>
      <c r="I548" s="6" t="s">
        <v>34</v>
      </c>
      <c r="J548" s="53">
        <v>0.5</v>
      </c>
      <c r="K548" t="str">
        <f>VLOOKUP(A548,MonthlyMetricFullData!A:D,2,FALSE)</f>
        <v>Premium</v>
      </c>
      <c r="L548" t="str">
        <f>IF(VLOOKUP(A548,MonthlyMetricFullData!A:E,5,FALSE)&lt;30,"Adjunct","Professional")</f>
        <v>Adjunct</v>
      </c>
      <c r="M548" t="str">
        <f>VLOOKUP(A548,MonthlyMetricFullData!A:D,3,FALSE)</f>
        <v>Ela Cross</v>
      </c>
    </row>
    <row r="549" spans="1:13" x14ac:dyDescent="0.2">
      <c r="A549" s="6" t="s">
        <v>170</v>
      </c>
      <c r="B549" s="6" t="s">
        <v>21</v>
      </c>
      <c r="C549" s="9">
        <v>1.1000000000000001</v>
      </c>
      <c r="D549" s="9">
        <v>1.39</v>
      </c>
      <c r="E549" s="9">
        <v>0.96</v>
      </c>
      <c r="F549" s="9">
        <v>0.91</v>
      </c>
      <c r="G549" s="9">
        <v>0.3</v>
      </c>
      <c r="H549" s="6">
        <v>3</v>
      </c>
      <c r="I549" s="7">
        <v>1</v>
      </c>
      <c r="J549" s="9">
        <f>I549</f>
        <v>1</v>
      </c>
      <c r="K549" t="str">
        <f>VLOOKUP(A549,MonthlyMetricFullData!A:D,2,FALSE)</f>
        <v>Premium</v>
      </c>
      <c r="L549" t="str">
        <f>IF(VLOOKUP(A549,MonthlyMetricFullData!A:E,5,FALSE)&lt;30,"Adjunct","Professional")</f>
        <v>Adjunct</v>
      </c>
      <c r="M549" t="str">
        <f>VLOOKUP(A549,MonthlyMetricFullData!A:D,3,FALSE)</f>
        <v>Ela Cross</v>
      </c>
    </row>
    <row r="550" spans="1:13" x14ac:dyDescent="0.2">
      <c r="A550" s="6" t="s">
        <v>170</v>
      </c>
      <c r="B550" s="6" t="s">
        <v>22</v>
      </c>
      <c r="C550" s="9">
        <v>0.71</v>
      </c>
      <c r="D550" s="9">
        <v>1.36</v>
      </c>
      <c r="E550" s="9">
        <v>1</v>
      </c>
      <c r="F550" s="9">
        <v>1</v>
      </c>
      <c r="G550" s="9">
        <v>0.71</v>
      </c>
      <c r="H550" s="6" t="e">
        <v>#N/A</v>
      </c>
      <c r="I550" s="7">
        <v>1</v>
      </c>
      <c r="J550" s="9">
        <f>I550</f>
        <v>1</v>
      </c>
      <c r="K550" t="str">
        <f>VLOOKUP(A550,MonthlyMetricFullData!A:D,2,FALSE)</f>
        <v>Premium</v>
      </c>
      <c r="L550" t="str">
        <f>IF(VLOOKUP(A550,MonthlyMetricFullData!A:E,5,FALSE)&lt;30,"Adjunct","Professional")</f>
        <v>Adjunct</v>
      </c>
      <c r="M550" t="str">
        <f>VLOOKUP(A550,MonthlyMetricFullData!A:D,3,FALSE)</f>
        <v>Ela Cross</v>
      </c>
    </row>
    <row r="551" spans="1:13" x14ac:dyDescent="0.2">
      <c r="A551" s="6" t="s">
        <v>170</v>
      </c>
      <c r="B551" s="6" t="s">
        <v>24</v>
      </c>
      <c r="C551" s="9">
        <v>0.75</v>
      </c>
      <c r="D551" s="9">
        <v>1.3</v>
      </c>
      <c r="E551" s="9">
        <v>0.97</v>
      </c>
      <c r="F551" s="9">
        <v>1</v>
      </c>
      <c r="G551" s="9">
        <v>0.67</v>
      </c>
      <c r="H551" s="6">
        <v>5</v>
      </c>
      <c r="I551" s="7">
        <v>0</v>
      </c>
      <c r="J551" s="9">
        <f>I551</f>
        <v>0</v>
      </c>
      <c r="K551" t="str">
        <f>VLOOKUP(A551,MonthlyMetricFullData!A:D,2,FALSE)</f>
        <v>Premium</v>
      </c>
      <c r="L551" t="str">
        <f>IF(VLOOKUP(A551,MonthlyMetricFullData!A:E,5,FALSE)&lt;30,"Adjunct","Professional")</f>
        <v>Adjunct</v>
      </c>
      <c r="M551" t="str">
        <f>VLOOKUP(A551,MonthlyMetricFullData!A:D,3,FALSE)</f>
        <v>Ela Cross</v>
      </c>
    </row>
    <row r="552" spans="1:13" x14ac:dyDescent="0.2">
      <c r="A552" s="6" t="s">
        <v>170</v>
      </c>
      <c r="B552" s="6" t="s">
        <v>25</v>
      </c>
      <c r="C552" s="9">
        <v>1.06</v>
      </c>
      <c r="D552" s="9">
        <v>1.4</v>
      </c>
      <c r="E552" s="9">
        <v>0.92</v>
      </c>
      <c r="F552" s="9">
        <v>0.92</v>
      </c>
      <c r="G552" s="9">
        <v>0.63</v>
      </c>
      <c r="H552" s="6">
        <v>0</v>
      </c>
      <c r="I552" s="8"/>
      <c r="J552" s="6"/>
      <c r="K552" t="str">
        <f>VLOOKUP(A552,MonthlyMetricFullData!A:D,2,FALSE)</f>
        <v>Premium</v>
      </c>
      <c r="L552" t="str">
        <f>IF(VLOOKUP(A552,MonthlyMetricFullData!A:E,5,FALSE)&lt;30,"Adjunct","Professional")</f>
        <v>Adjunct</v>
      </c>
      <c r="M552" t="str">
        <f>VLOOKUP(A552,MonthlyMetricFullData!A:D,3,FALSE)</f>
        <v>Ela Cross</v>
      </c>
    </row>
    <row r="553" spans="1:13" x14ac:dyDescent="0.2">
      <c r="A553" s="6" t="s">
        <v>170</v>
      </c>
      <c r="B553" s="6" t="s">
        <v>26</v>
      </c>
      <c r="C553" s="9">
        <v>1.0900000000000001</v>
      </c>
      <c r="D553" s="9">
        <v>1.39</v>
      </c>
      <c r="E553" s="9">
        <v>0.92</v>
      </c>
      <c r="F553" s="9">
        <v>1</v>
      </c>
      <c r="G553" s="9">
        <v>0.71</v>
      </c>
      <c r="H553" s="6">
        <v>1</v>
      </c>
      <c r="I553" s="8"/>
      <c r="J553" s="6"/>
      <c r="K553" t="str">
        <f>VLOOKUP(A553,MonthlyMetricFullData!A:D,2,FALSE)</f>
        <v>Premium</v>
      </c>
      <c r="L553" t="str">
        <f>IF(VLOOKUP(A553,MonthlyMetricFullData!A:E,5,FALSE)&lt;30,"Adjunct","Professional")</f>
        <v>Adjunct</v>
      </c>
      <c r="M553" t="str">
        <f>VLOOKUP(A553,MonthlyMetricFullData!A:D,3,FALSE)</f>
        <v>Ela Cross</v>
      </c>
    </row>
    <row r="554" spans="1:13" x14ac:dyDescent="0.2">
      <c r="A554" s="6" t="s">
        <v>171</v>
      </c>
      <c r="B554" s="6" t="s">
        <v>29</v>
      </c>
      <c r="C554" s="9">
        <v>0.99170000000000003</v>
      </c>
      <c r="D554" s="9">
        <v>1.0394999999999901</v>
      </c>
      <c r="E554" s="9">
        <v>0.96153846153846101</v>
      </c>
      <c r="F554" s="9">
        <v>0.92156862745098</v>
      </c>
      <c r="G554" s="9">
        <v>0.82608695652173902</v>
      </c>
      <c r="H554" s="6">
        <v>10</v>
      </c>
      <c r="I554" s="7" t="s">
        <v>172</v>
      </c>
      <c r="J554" s="45">
        <v>0.78</v>
      </c>
      <c r="K554" t="str">
        <f>VLOOKUP(A554,MonthlyMetricFullData!A:D,2,FALSE)</f>
        <v>Distinguished</v>
      </c>
      <c r="L554" t="str">
        <f>IF(VLOOKUP(A554,MonthlyMetricFullData!A:E,5,FALSE)&lt;30,"Adjunct","Professional")</f>
        <v>Professional</v>
      </c>
      <c r="M554" t="str">
        <f>VLOOKUP(A554,MonthlyMetricFullData!A:D,3,FALSE)</f>
        <v>Ela Cross</v>
      </c>
    </row>
    <row r="555" spans="1:13" x14ac:dyDescent="0.2">
      <c r="A555" s="6" t="s">
        <v>171</v>
      </c>
      <c r="B555" s="6" t="s">
        <v>14</v>
      </c>
      <c r="C555" s="9">
        <v>1.0042</v>
      </c>
      <c r="D555" s="9">
        <v>1.0444</v>
      </c>
      <c r="E555" s="9">
        <v>0.96350364963503599</v>
      </c>
      <c r="F555" s="9">
        <v>0.86666666666666603</v>
      </c>
      <c r="G555" s="9">
        <v>0.65217391304347805</v>
      </c>
      <c r="H555" s="6">
        <v>17</v>
      </c>
      <c r="I555" s="7" t="s">
        <v>111</v>
      </c>
      <c r="J555" s="9">
        <v>0.8</v>
      </c>
      <c r="K555" t="str">
        <f>VLOOKUP(A555,MonthlyMetricFullData!A:D,2,FALSE)</f>
        <v>Distinguished</v>
      </c>
      <c r="L555" t="str">
        <f>IF(VLOOKUP(A555,MonthlyMetricFullData!A:E,5,FALSE)&lt;30,"Adjunct","Professional")</f>
        <v>Professional</v>
      </c>
      <c r="M555" t="str">
        <f>VLOOKUP(A555,MonthlyMetricFullData!A:D,3,FALSE)</f>
        <v>Ela Cross</v>
      </c>
    </row>
    <row r="556" spans="1:13" x14ac:dyDescent="0.2">
      <c r="A556" s="6" t="s">
        <v>171</v>
      </c>
      <c r="B556" s="6" t="s">
        <v>16</v>
      </c>
      <c r="C556" s="9">
        <v>0.67</v>
      </c>
      <c r="D556" s="9">
        <v>0.74</v>
      </c>
      <c r="E556" s="9">
        <v>0.96</v>
      </c>
      <c r="F556" s="9">
        <v>0.62</v>
      </c>
      <c r="G556" s="9">
        <v>0.75</v>
      </c>
      <c r="H556" s="6">
        <v>16</v>
      </c>
      <c r="I556" s="10">
        <v>45720</v>
      </c>
      <c r="J556" s="11">
        <v>0.75</v>
      </c>
      <c r="K556" t="str">
        <f>VLOOKUP(A556,MonthlyMetricFullData!A:D,2,FALSE)</f>
        <v>Distinguished</v>
      </c>
      <c r="L556" t="str">
        <f>IF(VLOOKUP(A556,MonthlyMetricFullData!A:E,5,FALSE)&lt;30,"Adjunct","Professional")</f>
        <v>Professional</v>
      </c>
      <c r="M556" t="str">
        <f>VLOOKUP(A556,MonthlyMetricFullData!A:D,3,FALSE)</f>
        <v>Ela Cross</v>
      </c>
    </row>
    <row r="557" spans="1:13" x14ac:dyDescent="0.2">
      <c r="A557" s="6" t="s">
        <v>171</v>
      </c>
      <c r="B557" s="6" t="s">
        <v>31</v>
      </c>
      <c r="C557" s="9">
        <v>0.91</v>
      </c>
      <c r="D557" s="9">
        <v>0.97</v>
      </c>
      <c r="E557" s="9">
        <v>0.99</v>
      </c>
      <c r="F557" s="9">
        <v>0.8</v>
      </c>
      <c r="G557" s="9">
        <v>0.73</v>
      </c>
      <c r="H557" s="6">
        <v>11</v>
      </c>
      <c r="I557" s="7">
        <v>0.8571428571428571</v>
      </c>
      <c r="J557" s="9">
        <f>6/7</f>
        <v>0.8571428571428571</v>
      </c>
      <c r="K557" t="str">
        <f>VLOOKUP(A557,MonthlyMetricFullData!A:D,2,FALSE)</f>
        <v>Distinguished</v>
      </c>
      <c r="L557" t="str">
        <f>IF(VLOOKUP(A557,MonthlyMetricFullData!A:E,5,FALSE)&lt;30,"Adjunct","Professional")</f>
        <v>Professional</v>
      </c>
      <c r="M557" t="str">
        <f>VLOOKUP(A557,MonthlyMetricFullData!A:D,3,FALSE)</f>
        <v>Ela Cross</v>
      </c>
    </row>
    <row r="558" spans="1:13" x14ac:dyDescent="0.2">
      <c r="A558" s="6" t="s">
        <v>171</v>
      </c>
      <c r="B558" s="6" t="s">
        <v>32</v>
      </c>
      <c r="C558" s="9">
        <v>0.76670000000000005</v>
      </c>
      <c r="D558" s="9">
        <v>1.0350999999999999</v>
      </c>
      <c r="E558" s="9">
        <v>0.95238095199999995</v>
      </c>
      <c r="F558" s="9">
        <v>0.95833333300000001</v>
      </c>
      <c r="G558" s="9">
        <v>0.89473684200000003</v>
      </c>
      <c r="H558" s="6">
        <v>15</v>
      </c>
      <c r="I558" s="7">
        <v>0.5</v>
      </c>
      <c r="J558" s="9">
        <f>I558</f>
        <v>0.5</v>
      </c>
      <c r="K558" t="str">
        <f>VLOOKUP(A558,MonthlyMetricFullData!A:D,2,FALSE)</f>
        <v>Distinguished</v>
      </c>
      <c r="L558" t="str">
        <f>IF(VLOOKUP(A558,MonthlyMetricFullData!A:E,5,FALSE)&lt;30,"Adjunct","Professional")</f>
        <v>Professional</v>
      </c>
      <c r="M558" t="str">
        <f>VLOOKUP(A558,MonthlyMetricFullData!A:D,3,FALSE)</f>
        <v>Ela Cross</v>
      </c>
    </row>
    <row r="559" spans="1:13" x14ac:dyDescent="0.2">
      <c r="A559" s="6" t="s">
        <v>171</v>
      </c>
      <c r="B559" s="6" t="s">
        <v>17</v>
      </c>
      <c r="C559" s="9">
        <v>1.05</v>
      </c>
      <c r="D559" s="9">
        <v>1.08</v>
      </c>
      <c r="E559" s="9">
        <v>0.96</v>
      </c>
      <c r="F559" s="9">
        <v>0.96</v>
      </c>
      <c r="G559" s="9">
        <v>0.72</v>
      </c>
      <c r="H559" s="6">
        <v>13</v>
      </c>
      <c r="I559" s="46" t="s">
        <v>43</v>
      </c>
      <c r="J559" s="11">
        <v>0.6</v>
      </c>
      <c r="K559" t="str">
        <f>VLOOKUP(A559,MonthlyMetricFullData!A:D,2,FALSE)</f>
        <v>Distinguished</v>
      </c>
      <c r="L559" t="str">
        <f>IF(VLOOKUP(A559,MonthlyMetricFullData!A:E,5,FALSE)&lt;30,"Adjunct","Professional")</f>
        <v>Professional</v>
      </c>
      <c r="M559" t="str">
        <f>VLOOKUP(A559,MonthlyMetricFullData!A:D,3,FALSE)</f>
        <v>Ela Cross</v>
      </c>
    </row>
    <row r="560" spans="1:13" x14ac:dyDescent="0.2">
      <c r="A560" s="6" t="s">
        <v>171</v>
      </c>
      <c r="B560" s="6" t="s">
        <v>19</v>
      </c>
      <c r="C560" s="6">
        <v>0.89100000000000001</v>
      </c>
      <c r="D560" s="6">
        <v>1.0147999999999999</v>
      </c>
      <c r="E560" s="6">
        <v>0.963963963963963</v>
      </c>
      <c r="F560" s="6">
        <v>0.84299999999999997</v>
      </c>
      <c r="G560" s="6">
        <v>0.64516129032257996</v>
      </c>
      <c r="H560" s="6">
        <v>12</v>
      </c>
      <c r="J560" s="53"/>
      <c r="K560" t="str">
        <f>VLOOKUP(A560,MonthlyMetricFullData!A:D,2,FALSE)</f>
        <v>Distinguished</v>
      </c>
      <c r="L560" t="str">
        <f>IF(VLOOKUP(A560,MonthlyMetricFullData!A:E,5,FALSE)&lt;30,"Adjunct","Professional")</f>
        <v>Professional</v>
      </c>
      <c r="M560" t="str">
        <f>VLOOKUP(A560,MonthlyMetricFullData!A:D,3,FALSE)</f>
        <v>Ela Cross</v>
      </c>
    </row>
    <row r="561" spans="1:13" x14ac:dyDescent="0.2">
      <c r="A561" s="6" t="s">
        <v>171</v>
      </c>
      <c r="B561" s="6" t="s">
        <v>21</v>
      </c>
      <c r="C561" s="9">
        <v>0.78</v>
      </c>
      <c r="D561" s="9">
        <v>1.06</v>
      </c>
      <c r="E561" s="9">
        <v>0.95</v>
      </c>
      <c r="F561" s="9">
        <v>1</v>
      </c>
      <c r="G561" s="9">
        <v>1</v>
      </c>
      <c r="H561" s="6">
        <v>2</v>
      </c>
      <c r="I561" s="7">
        <v>1</v>
      </c>
      <c r="J561" s="9">
        <f>I561</f>
        <v>1</v>
      </c>
      <c r="K561" t="str">
        <f>VLOOKUP(A561,MonthlyMetricFullData!A:D,2,FALSE)</f>
        <v>Distinguished</v>
      </c>
      <c r="L561" t="str">
        <f>IF(VLOOKUP(A561,MonthlyMetricFullData!A:E,5,FALSE)&lt;30,"Adjunct","Professional")</f>
        <v>Professional</v>
      </c>
      <c r="M561" t="str">
        <f>VLOOKUP(A561,MonthlyMetricFullData!A:D,3,FALSE)</f>
        <v>Ela Cross</v>
      </c>
    </row>
    <row r="562" spans="1:13" x14ac:dyDescent="0.2">
      <c r="A562" s="6" t="s">
        <v>171</v>
      </c>
      <c r="B562" s="6" t="s">
        <v>22</v>
      </c>
      <c r="C562" s="9">
        <v>0.41</v>
      </c>
      <c r="D562" s="9">
        <v>1.02</v>
      </c>
      <c r="E562" s="9">
        <v>0.82</v>
      </c>
      <c r="F562" s="9">
        <v>0.75</v>
      </c>
      <c r="G562" s="9">
        <v>0.95</v>
      </c>
      <c r="H562" s="6">
        <v>4</v>
      </c>
      <c r="I562" s="7" t="s">
        <v>35</v>
      </c>
      <c r="J562" s="9">
        <v>0.5</v>
      </c>
      <c r="K562" t="str">
        <f>VLOOKUP(A562,MonthlyMetricFullData!A:D,2,FALSE)</f>
        <v>Distinguished</v>
      </c>
      <c r="L562" t="str">
        <f>IF(VLOOKUP(A562,MonthlyMetricFullData!A:E,5,FALSE)&lt;30,"Adjunct","Professional")</f>
        <v>Professional</v>
      </c>
      <c r="M562" t="str">
        <f>VLOOKUP(A562,MonthlyMetricFullData!A:D,3,FALSE)</f>
        <v>Ela Cross</v>
      </c>
    </row>
    <row r="563" spans="1:13" x14ac:dyDescent="0.2">
      <c r="A563" s="6" t="s">
        <v>171</v>
      </c>
      <c r="B563" s="6" t="s">
        <v>24</v>
      </c>
      <c r="C563" s="9">
        <v>0.8</v>
      </c>
      <c r="D563" s="9">
        <v>1.0900000000000001</v>
      </c>
      <c r="E563" s="9">
        <v>0.92</v>
      </c>
      <c r="F563" s="9">
        <v>1</v>
      </c>
      <c r="G563" s="9">
        <v>0.84</v>
      </c>
      <c r="H563" s="6">
        <v>2</v>
      </c>
      <c r="I563" s="7" t="s">
        <v>137</v>
      </c>
      <c r="J563" s="9">
        <v>0.83</v>
      </c>
      <c r="K563" t="str">
        <f>VLOOKUP(A563,MonthlyMetricFullData!A:D,2,FALSE)</f>
        <v>Distinguished</v>
      </c>
      <c r="L563" t="str">
        <f>IF(VLOOKUP(A563,MonthlyMetricFullData!A:E,5,FALSE)&lt;30,"Adjunct","Professional")</f>
        <v>Professional</v>
      </c>
      <c r="M563" t="str">
        <f>VLOOKUP(A563,MonthlyMetricFullData!A:D,3,FALSE)</f>
        <v>Ela Cross</v>
      </c>
    </row>
    <row r="564" spans="1:13" x14ac:dyDescent="0.2">
      <c r="A564" s="6" t="s">
        <v>171</v>
      </c>
      <c r="B564" s="6" t="s">
        <v>25</v>
      </c>
      <c r="C564" s="9">
        <v>0.79</v>
      </c>
      <c r="D564" s="9">
        <v>1.06</v>
      </c>
      <c r="E564" s="9">
        <v>0.94</v>
      </c>
      <c r="F564" s="9">
        <v>0.67</v>
      </c>
      <c r="G564" s="9">
        <v>0.47</v>
      </c>
      <c r="H564" s="6">
        <v>5</v>
      </c>
      <c r="I564" s="7" t="s">
        <v>45</v>
      </c>
      <c r="J564" s="9">
        <v>0.66</v>
      </c>
      <c r="K564" t="str">
        <f>VLOOKUP(A564,MonthlyMetricFullData!A:D,2,FALSE)</f>
        <v>Distinguished</v>
      </c>
      <c r="L564" t="str">
        <f>IF(VLOOKUP(A564,MonthlyMetricFullData!A:E,5,FALSE)&lt;30,"Adjunct","Professional")</f>
        <v>Professional</v>
      </c>
      <c r="M564" t="str">
        <f>VLOOKUP(A564,MonthlyMetricFullData!A:D,3,FALSE)</f>
        <v>Ela Cross</v>
      </c>
    </row>
    <row r="565" spans="1:13" x14ac:dyDescent="0.2">
      <c r="A565" s="6" t="s">
        <v>171</v>
      </c>
      <c r="B565" s="6" t="s">
        <v>26</v>
      </c>
      <c r="C565" s="9">
        <v>0.99</v>
      </c>
      <c r="D565" s="9">
        <v>1.06</v>
      </c>
      <c r="E565" s="9">
        <v>0.9</v>
      </c>
      <c r="F565" s="9">
        <v>0.91</v>
      </c>
      <c r="G565" s="9">
        <v>0.46</v>
      </c>
      <c r="H565" s="6">
        <v>8</v>
      </c>
      <c r="I565" s="7" t="s">
        <v>48</v>
      </c>
      <c r="J565" s="9">
        <v>1</v>
      </c>
      <c r="K565" t="str">
        <f>VLOOKUP(A565,MonthlyMetricFullData!A:D,2,FALSE)</f>
        <v>Distinguished</v>
      </c>
      <c r="L565" t="str">
        <f>IF(VLOOKUP(A565,MonthlyMetricFullData!A:E,5,FALSE)&lt;30,"Adjunct","Professional")</f>
        <v>Professional</v>
      </c>
      <c r="M565" t="str">
        <f>VLOOKUP(A565,MonthlyMetricFullData!A:D,3,FALSE)</f>
        <v>Ela Cross</v>
      </c>
    </row>
    <row r="566" spans="1:13" x14ac:dyDescent="0.2">
      <c r="A566" s="6" t="s">
        <v>173</v>
      </c>
      <c r="B566" s="6" t="s">
        <v>29</v>
      </c>
      <c r="C566" s="9">
        <v>1.0791999999999999</v>
      </c>
      <c r="D566" s="9">
        <v>1.0772999999999999</v>
      </c>
      <c r="E566" s="9">
        <v>0.94827586206896497</v>
      </c>
      <c r="F566" s="9">
        <v>1</v>
      </c>
      <c r="G566" s="9">
        <v>0.96428571428571397</v>
      </c>
      <c r="H566" s="6">
        <v>7</v>
      </c>
      <c r="I566" s="7" t="s">
        <v>174</v>
      </c>
      <c r="J566" s="45">
        <v>0.25</v>
      </c>
      <c r="K566" t="str">
        <f>VLOOKUP(A566,MonthlyMetricFullData!A:D,2,FALSE)</f>
        <v>Distinguished</v>
      </c>
      <c r="L566" t="str">
        <f>IF(VLOOKUP(A566,MonthlyMetricFullData!A:E,5,FALSE)&lt;30,"Adjunct","Professional")</f>
        <v>Professional</v>
      </c>
      <c r="M566" t="str">
        <f>VLOOKUP(A566,MonthlyMetricFullData!A:D,3,FALSE)</f>
        <v>Ela Cross</v>
      </c>
    </row>
    <row r="567" spans="1:13" x14ac:dyDescent="0.2">
      <c r="A567" s="6" t="s">
        <v>173</v>
      </c>
      <c r="B567" s="6" t="s">
        <v>14</v>
      </c>
      <c r="C567" s="9">
        <v>1.0207999999999999</v>
      </c>
      <c r="D567" s="9">
        <v>1.1513</v>
      </c>
      <c r="E567" s="9">
        <v>0.87248322147651003</v>
      </c>
      <c r="F567" s="9">
        <v>1</v>
      </c>
      <c r="G567" s="9">
        <v>1</v>
      </c>
      <c r="H567" s="6">
        <v>9</v>
      </c>
      <c r="I567" s="7" t="s">
        <v>73</v>
      </c>
      <c r="J567" s="9">
        <f>_xlfn.TEXTBEFORE(I567, "/")/_xlfn.TEXTAFTER(I567,"/")</f>
        <v>0.125</v>
      </c>
      <c r="K567" t="str">
        <f>VLOOKUP(A567,MonthlyMetricFullData!A:D,2,FALSE)</f>
        <v>Distinguished</v>
      </c>
      <c r="L567" t="str">
        <f>IF(VLOOKUP(A567,MonthlyMetricFullData!A:E,5,FALSE)&lt;30,"Adjunct","Professional")</f>
        <v>Professional</v>
      </c>
      <c r="M567" t="str">
        <f>VLOOKUP(A567,MonthlyMetricFullData!A:D,3,FALSE)</f>
        <v>Ela Cross</v>
      </c>
    </row>
    <row r="568" spans="1:13" x14ac:dyDescent="0.2">
      <c r="A568" s="6" t="s">
        <v>173</v>
      </c>
      <c r="B568" s="6" t="s">
        <v>14</v>
      </c>
      <c r="C568" s="9">
        <v>1.0207999999999999</v>
      </c>
      <c r="D568" s="9">
        <v>1.1513</v>
      </c>
      <c r="E568" s="9">
        <v>0.87248322147651003</v>
      </c>
      <c r="F568" s="9">
        <v>1</v>
      </c>
      <c r="G568" s="9">
        <v>1</v>
      </c>
      <c r="H568" s="6">
        <v>9</v>
      </c>
      <c r="I568" s="7" t="s">
        <v>73</v>
      </c>
      <c r="J568" s="9">
        <v>0.13</v>
      </c>
      <c r="K568" t="str">
        <f>VLOOKUP(A568,MonthlyMetricFullData!A:D,2,FALSE)</f>
        <v>Distinguished</v>
      </c>
      <c r="L568" t="str">
        <f>IF(VLOOKUP(A568,MonthlyMetricFullData!A:E,5,FALSE)&lt;30,"Adjunct","Professional")</f>
        <v>Professional</v>
      </c>
      <c r="M568" t="str">
        <f>VLOOKUP(A568,MonthlyMetricFullData!A:D,3,FALSE)</f>
        <v>Ela Cross</v>
      </c>
    </row>
    <row r="569" spans="1:13" x14ac:dyDescent="0.2">
      <c r="A569" s="6" t="s">
        <v>173</v>
      </c>
      <c r="B569" s="6" t="s">
        <v>16</v>
      </c>
      <c r="C569" s="9">
        <v>1.07</v>
      </c>
      <c r="D569" s="9">
        <v>1.1399999999999999</v>
      </c>
      <c r="E569" s="9">
        <v>0.91</v>
      </c>
      <c r="F569" s="9">
        <v>0.98</v>
      </c>
      <c r="G569" s="9">
        <v>1</v>
      </c>
      <c r="H569" s="6">
        <v>9</v>
      </c>
      <c r="I569" s="10" t="s">
        <v>155</v>
      </c>
      <c r="J569" s="9">
        <v>0</v>
      </c>
      <c r="K569" t="str">
        <f>VLOOKUP(A569,MonthlyMetricFullData!A:D,2,FALSE)</f>
        <v>Distinguished</v>
      </c>
      <c r="L569" t="str">
        <f>IF(VLOOKUP(A569,MonthlyMetricFullData!A:E,5,FALSE)&lt;30,"Adjunct","Professional")</f>
        <v>Professional</v>
      </c>
      <c r="M569" t="str">
        <f>VLOOKUP(A569,MonthlyMetricFullData!A:D,3,FALSE)</f>
        <v>Ela Cross</v>
      </c>
    </row>
    <row r="570" spans="1:13" x14ac:dyDescent="0.2">
      <c r="A570" s="6" t="s">
        <v>173</v>
      </c>
      <c r="B570" s="6" t="s">
        <v>31</v>
      </c>
      <c r="C570" s="9">
        <v>0.89</v>
      </c>
      <c r="D570" s="9">
        <v>0.98</v>
      </c>
      <c r="E570" s="9">
        <v>0.97</v>
      </c>
      <c r="F570" s="9">
        <v>0.99</v>
      </c>
      <c r="G570" s="9">
        <v>0.92</v>
      </c>
      <c r="H570" s="6">
        <v>8</v>
      </c>
      <c r="I570" s="7">
        <v>0.25</v>
      </c>
      <c r="J570" s="9">
        <v>0.25</v>
      </c>
      <c r="K570" t="str">
        <f>VLOOKUP(A570,MonthlyMetricFullData!A:D,2,FALSE)</f>
        <v>Distinguished</v>
      </c>
      <c r="L570" t="str">
        <f>IF(VLOOKUP(A570,MonthlyMetricFullData!A:E,5,FALSE)&lt;30,"Adjunct","Professional")</f>
        <v>Professional</v>
      </c>
      <c r="M570" t="str">
        <f>VLOOKUP(A570,MonthlyMetricFullData!A:D,3,FALSE)</f>
        <v>Ela Cross</v>
      </c>
    </row>
    <row r="571" spans="1:13" x14ac:dyDescent="0.2">
      <c r="A571" s="6" t="s">
        <v>173</v>
      </c>
      <c r="B571" s="6" t="s">
        <v>32</v>
      </c>
      <c r="C571" s="9">
        <v>0.83750000000000002</v>
      </c>
      <c r="D571" s="9">
        <v>0.99339999999999995</v>
      </c>
      <c r="E571" s="9">
        <v>0.94927536199999996</v>
      </c>
      <c r="F571" s="9">
        <v>1</v>
      </c>
      <c r="G571" s="9">
        <v>1</v>
      </c>
      <c r="H571" s="6">
        <v>15</v>
      </c>
      <c r="I571" s="7" t="s">
        <v>33</v>
      </c>
      <c r="J571" s="9">
        <v>0</v>
      </c>
      <c r="K571" t="str">
        <f>VLOOKUP(A571,MonthlyMetricFullData!A:D,2,FALSE)</f>
        <v>Distinguished</v>
      </c>
      <c r="L571" t="str">
        <f>IF(VLOOKUP(A571,MonthlyMetricFullData!A:E,5,FALSE)&lt;30,"Adjunct","Professional")</f>
        <v>Professional</v>
      </c>
      <c r="M571" t="str">
        <f>VLOOKUP(A571,MonthlyMetricFullData!A:D,3,FALSE)</f>
        <v>Ela Cross</v>
      </c>
    </row>
    <row r="572" spans="1:13" x14ac:dyDescent="0.2">
      <c r="A572" s="6" t="s">
        <v>173</v>
      </c>
      <c r="B572" s="6" t="s">
        <v>17</v>
      </c>
      <c r="C572" s="9">
        <v>1.04</v>
      </c>
      <c r="D572" s="9">
        <v>1.1299999999999999</v>
      </c>
      <c r="E572" s="9">
        <v>0.92</v>
      </c>
      <c r="F572" s="9">
        <v>1</v>
      </c>
      <c r="G572" s="9">
        <v>1</v>
      </c>
      <c r="H572" s="6">
        <v>18</v>
      </c>
      <c r="I572" s="46" t="s">
        <v>18</v>
      </c>
      <c r="J572" s="11">
        <v>0</v>
      </c>
      <c r="K572" t="str">
        <f>VLOOKUP(A572,MonthlyMetricFullData!A:D,2,FALSE)</f>
        <v>Distinguished</v>
      </c>
      <c r="L572" t="str">
        <f>IF(VLOOKUP(A572,MonthlyMetricFullData!A:E,5,FALSE)&lt;30,"Adjunct","Professional")</f>
        <v>Professional</v>
      </c>
      <c r="M572" t="str">
        <f>VLOOKUP(A572,MonthlyMetricFullData!A:D,3,FALSE)</f>
        <v>Ela Cross</v>
      </c>
    </row>
    <row r="573" spans="1:13" x14ac:dyDescent="0.2">
      <c r="A573" s="6" t="s">
        <v>173</v>
      </c>
      <c r="B573" s="6" t="s">
        <v>19</v>
      </c>
      <c r="C573" s="6">
        <v>0.98750000000000004</v>
      </c>
      <c r="D573" s="6">
        <v>1.0952999999999999</v>
      </c>
      <c r="E573" s="6">
        <v>0.953125</v>
      </c>
      <c r="F573" s="6">
        <v>1</v>
      </c>
      <c r="G573" s="6">
        <v>1</v>
      </c>
      <c r="H573" s="6">
        <v>21</v>
      </c>
      <c r="I573" s="6" t="s">
        <v>34</v>
      </c>
      <c r="J573" s="53">
        <v>0.5</v>
      </c>
      <c r="K573" t="str">
        <f>VLOOKUP(A573,MonthlyMetricFullData!A:D,2,FALSE)</f>
        <v>Distinguished</v>
      </c>
      <c r="L573" t="str">
        <f>IF(VLOOKUP(A573,MonthlyMetricFullData!A:E,5,FALSE)&lt;30,"Adjunct","Professional")</f>
        <v>Professional</v>
      </c>
      <c r="M573" t="str">
        <f>VLOOKUP(A573,MonthlyMetricFullData!A:D,3,FALSE)</f>
        <v>Ela Cross</v>
      </c>
    </row>
    <row r="574" spans="1:13" x14ac:dyDescent="0.2">
      <c r="A574" s="6" t="s">
        <v>173</v>
      </c>
      <c r="B574" s="6" t="s">
        <v>21</v>
      </c>
      <c r="C574" s="9">
        <v>0.85</v>
      </c>
      <c r="D574" s="9">
        <v>1.25</v>
      </c>
      <c r="E574" s="9">
        <v>0.96</v>
      </c>
      <c r="F574" s="9">
        <v>0.92</v>
      </c>
      <c r="G574" s="9">
        <v>0.72</v>
      </c>
      <c r="H574" s="6">
        <v>3</v>
      </c>
      <c r="I574" s="7" t="s">
        <v>35</v>
      </c>
      <c r="J574" s="9">
        <v>0.5</v>
      </c>
      <c r="K574" t="str">
        <f>VLOOKUP(A574,MonthlyMetricFullData!A:D,2,FALSE)</f>
        <v>Distinguished</v>
      </c>
      <c r="L574" t="str">
        <f>IF(VLOOKUP(A574,MonthlyMetricFullData!A:E,5,FALSE)&lt;30,"Adjunct","Professional")</f>
        <v>Professional</v>
      </c>
      <c r="M574" t="str">
        <f>VLOOKUP(A574,MonthlyMetricFullData!A:D,3,FALSE)</f>
        <v>Ela Cross</v>
      </c>
    </row>
    <row r="575" spans="1:13" x14ac:dyDescent="0.2">
      <c r="A575" s="6" t="s">
        <v>173</v>
      </c>
      <c r="B575" s="6" t="s">
        <v>22</v>
      </c>
      <c r="C575" s="9">
        <v>0.98</v>
      </c>
      <c r="D575" s="9">
        <v>1.21</v>
      </c>
      <c r="E575" s="9">
        <v>0.9</v>
      </c>
      <c r="F575" s="9">
        <v>1</v>
      </c>
      <c r="G575" s="9">
        <v>0.67</v>
      </c>
      <c r="H575" s="6">
        <v>7</v>
      </c>
      <c r="I575" s="7" t="s">
        <v>175</v>
      </c>
      <c r="J575" s="9">
        <f>1/3</f>
        <v>0.33333333333333331</v>
      </c>
      <c r="K575" t="str">
        <f>VLOOKUP(A575,MonthlyMetricFullData!A:D,2,FALSE)</f>
        <v>Distinguished</v>
      </c>
      <c r="L575" t="str">
        <f>IF(VLOOKUP(A575,MonthlyMetricFullData!A:E,5,FALSE)&lt;30,"Adjunct","Professional")</f>
        <v>Professional</v>
      </c>
      <c r="M575" t="str">
        <f>VLOOKUP(A575,MonthlyMetricFullData!A:D,3,FALSE)</f>
        <v>Ela Cross</v>
      </c>
    </row>
    <row r="576" spans="1:13" x14ac:dyDescent="0.2">
      <c r="A576" s="6" t="s">
        <v>173</v>
      </c>
      <c r="B576" s="6" t="s">
        <v>24</v>
      </c>
      <c r="C576" s="9">
        <v>0.79</v>
      </c>
      <c r="D576" s="9">
        <v>1.0900000000000001</v>
      </c>
      <c r="E576" s="9">
        <v>0.92</v>
      </c>
      <c r="F576" s="9">
        <v>0.98</v>
      </c>
      <c r="G576" s="9">
        <v>0.83</v>
      </c>
      <c r="H576" s="6">
        <v>5</v>
      </c>
      <c r="I576" s="7">
        <v>1</v>
      </c>
      <c r="J576" s="9">
        <f>I576</f>
        <v>1</v>
      </c>
      <c r="K576" t="str">
        <f>VLOOKUP(A576,MonthlyMetricFullData!A:D,2,FALSE)</f>
        <v>Distinguished</v>
      </c>
      <c r="L576" t="str">
        <f>IF(VLOOKUP(A576,MonthlyMetricFullData!A:E,5,FALSE)&lt;30,"Adjunct","Professional")</f>
        <v>Professional</v>
      </c>
      <c r="M576" t="str">
        <f>VLOOKUP(A576,MonthlyMetricFullData!A:D,3,FALSE)</f>
        <v>Ela Cross</v>
      </c>
    </row>
    <row r="577" spans="1:13" x14ac:dyDescent="0.2">
      <c r="A577" s="6" t="s">
        <v>173</v>
      </c>
      <c r="B577" s="6" t="s">
        <v>25</v>
      </c>
      <c r="C577" s="9">
        <v>0.62</v>
      </c>
      <c r="D577" s="9">
        <v>1.05</v>
      </c>
      <c r="E577" s="9">
        <v>0.96</v>
      </c>
      <c r="F577" s="9">
        <v>1</v>
      </c>
      <c r="G577" s="9">
        <v>1</v>
      </c>
      <c r="H577" s="6">
        <v>6</v>
      </c>
      <c r="I577" s="8"/>
      <c r="J577" s="6"/>
      <c r="K577" t="str">
        <f>VLOOKUP(A577,MonthlyMetricFullData!A:D,2,FALSE)</f>
        <v>Distinguished</v>
      </c>
      <c r="L577" t="str">
        <f>IF(VLOOKUP(A577,MonthlyMetricFullData!A:E,5,FALSE)&lt;30,"Adjunct","Professional")</f>
        <v>Professional</v>
      </c>
      <c r="M577" t="str">
        <f>VLOOKUP(A577,MonthlyMetricFullData!A:D,3,FALSE)</f>
        <v>Ela Cross</v>
      </c>
    </row>
    <row r="578" spans="1:13" x14ac:dyDescent="0.2">
      <c r="A578" s="6" t="s">
        <v>173</v>
      </c>
      <c r="B578" s="6" t="s">
        <v>26</v>
      </c>
      <c r="C578" s="9">
        <v>0.6</v>
      </c>
      <c r="D578" s="9">
        <v>1.02</v>
      </c>
      <c r="E578" s="9">
        <v>0.88</v>
      </c>
      <c r="F578" s="9">
        <v>0.98</v>
      </c>
      <c r="G578" s="9">
        <v>0.93</v>
      </c>
      <c r="H578" s="6">
        <v>1</v>
      </c>
      <c r="I578" s="7" t="s">
        <v>30</v>
      </c>
      <c r="J578" s="9">
        <v>0.6</v>
      </c>
      <c r="K578" t="str">
        <f>VLOOKUP(A578,MonthlyMetricFullData!A:D,2,FALSE)</f>
        <v>Distinguished</v>
      </c>
      <c r="L578" t="str">
        <f>IF(VLOOKUP(A578,MonthlyMetricFullData!A:E,5,FALSE)&lt;30,"Adjunct","Professional")</f>
        <v>Professional</v>
      </c>
      <c r="M578" t="str">
        <f>VLOOKUP(A578,MonthlyMetricFullData!A:D,3,FALSE)</f>
        <v>Ela Cross</v>
      </c>
    </row>
    <row r="579" spans="1:13" x14ac:dyDescent="0.2">
      <c r="A579" s="6" t="s">
        <v>176</v>
      </c>
      <c r="B579" s="6" t="s">
        <v>17</v>
      </c>
      <c r="C579" s="9">
        <v>0.08</v>
      </c>
      <c r="D579" s="9">
        <v>0.61</v>
      </c>
      <c r="E579" s="9">
        <v>0.5</v>
      </c>
      <c r="F579" s="9">
        <v>0.88</v>
      </c>
      <c r="G579" s="9">
        <v>0</v>
      </c>
      <c r="H579" s="6">
        <v>1</v>
      </c>
      <c r="I579" s="46" t="s">
        <v>39</v>
      </c>
      <c r="J579" s="11">
        <f>1/6</f>
        <v>0.16666666666666666</v>
      </c>
      <c r="K579" t="str">
        <f>VLOOKUP(A579,MonthlyMetricFullData!A:D,2,FALSE)</f>
        <v>Distinguished</v>
      </c>
      <c r="L579" t="str">
        <f>IF(VLOOKUP(A579,MonthlyMetricFullData!A:E,5,FALSE)&lt;30,"Adjunct","Professional")</f>
        <v>Professional</v>
      </c>
      <c r="M579" t="str">
        <f>VLOOKUP(A579,MonthlyMetricFullData!A:D,3,FALSE)</f>
        <v>Annelies de Groot</v>
      </c>
    </row>
    <row r="580" spans="1:13" x14ac:dyDescent="0.2">
      <c r="A580" s="6" t="s">
        <v>176</v>
      </c>
      <c r="B580" s="6" t="s">
        <v>19</v>
      </c>
      <c r="C580" s="6">
        <v>0.83330000000000004</v>
      </c>
      <c r="D580" s="6">
        <v>1.1397999999999999</v>
      </c>
      <c r="E580" s="6">
        <v>0.68</v>
      </c>
      <c r="F580" s="6">
        <v>0.45500000000000002</v>
      </c>
      <c r="G580" s="6">
        <v>0.2</v>
      </c>
      <c r="H580" s="6">
        <v>7</v>
      </c>
      <c r="I580" s="6" t="s">
        <v>177</v>
      </c>
      <c r="J580" s="53">
        <v>0.08</v>
      </c>
      <c r="K580" t="str">
        <f>VLOOKUP(A580,MonthlyMetricFullData!A:D,2,FALSE)</f>
        <v>Distinguished</v>
      </c>
      <c r="L580" t="str">
        <f>IF(VLOOKUP(A580,MonthlyMetricFullData!A:E,5,FALSE)&lt;30,"Adjunct","Professional")</f>
        <v>Professional</v>
      </c>
      <c r="M580" t="str">
        <f>VLOOKUP(A580,MonthlyMetricFullData!A:D,3,FALSE)</f>
        <v>Annelies de Groot</v>
      </c>
    </row>
    <row r="581" spans="1:13" x14ac:dyDescent="0.2">
      <c r="A581" s="6" t="s">
        <v>178</v>
      </c>
      <c r="B581" s="6" t="s">
        <v>29</v>
      </c>
      <c r="C581" s="9">
        <v>1.1083000000000001</v>
      </c>
      <c r="D581" s="9">
        <v>1.0082</v>
      </c>
      <c r="E581" s="9">
        <v>0.99253731343283502</v>
      </c>
      <c r="F581" s="9">
        <v>0.99056603773584895</v>
      </c>
      <c r="G581" s="9">
        <v>0.95652173913043403</v>
      </c>
      <c r="H581" s="6">
        <v>18</v>
      </c>
      <c r="I581" s="7" t="s">
        <v>53</v>
      </c>
      <c r="J581" s="45">
        <v>0.83</v>
      </c>
      <c r="K581" t="str">
        <f>VLOOKUP(A581,MonthlyMetricFullData!A:D,2,FALSE)</f>
        <v>Distinguished</v>
      </c>
      <c r="L581" t="str">
        <f>IF(VLOOKUP(A581,MonthlyMetricFullData!A:E,5,FALSE)&lt;30,"Adjunct","Professional")</f>
        <v>Professional</v>
      </c>
      <c r="M581" t="str">
        <f>VLOOKUP(A581,MonthlyMetricFullData!A:D,3,FALSE)</f>
        <v>Ian Plamondon</v>
      </c>
    </row>
    <row r="582" spans="1:13" x14ac:dyDescent="0.2">
      <c r="A582" s="6" t="s">
        <v>178</v>
      </c>
      <c r="B582" s="6" t="s">
        <v>14</v>
      </c>
      <c r="C582" s="9">
        <v>1.0042</v>
      </c>
      <c r="D582" s="9">
        <v>1.0673999999999999</v>
      </c>
      <c r="E582" s="9">
        <v>0.99159663865546199</v>
      </c>
      <c r="F582" s="9">
        <v>0.98837209302325502</v>
      </c>
      <c r="G582" s="9">
        <v>0.61111111111111105</v>
      </c>
      <c r="H582" s="6">
        <v>9</v>
      </c>
      <c r="I582" s="7" t="s">
        <v>179</v>
      </c>
      <c r="J582" s="9">
        <v>0.7</v>
      </c>
      <c r="K582" t="str">
        <f>VLOOKUP(A582,MonthlyMetricFullData!A:D,2,FALSE)</f>
        <v>Distinguished</v>
      </c>
      <c r="L582" t="str">
        <f>IF(VLOOKUP(A582,MonthlyMetricFullData!A:E,5,FALSE)&lt;30,"Adjunct","Professional")</f>
        <v>Professional</v>
      </c>
      <c r="M582" t="str">
        <f>VLOOKUP(A582,MonthlyMetricFullData!A:D,3,FALSE)</f>
        <v>Ian Plamondon</v>
      </c>
    </row>
    <row r="583" spans="1:13" x14ac:dyDescent="0.2">
      <c r="A583" s="6" t="s">
        <v>178</v>
      </c>
      <c r="B583" s="6" t="s">
        <v>16</v>
      </c>
      <c r="C583" s="9">
        <v>1.03</v>
      </c>
      <c r="D583" s="9">
        <v>0.98</v>
      </c>
      <c r="E583" s="9">
        <v>0.98</v>
      </c>
      <c r="F583" s="9">
        <v>0.94</v>
      </c>
      <c r="G583" s="9">
        <v>0.95</v>
      </c>
      <c r="H583" s="6">
        <v>11</v>
      </c>
      <c r="I583" s="10">
        <v>45784</v>
      </c>
      <c r="J583" s="11">
        <v>0.71</v>
      </c>
      <c r="K583" t="str">
        <f>VLOOKUP(A583,MonthlyMetricFullData!A:D,2,FALSE)</f>
        <v>Distinguished</v>
      </c>
      <c r="L583" t="str">
        <f>IF(VLOOKUP(A583,MonthlyMetricFullData!A:E,5,FALSE)&lt;30,"Adjunct","Professional")</f>
        <v>Professional</v>
      </c>
      <c r="M583" t="str">
        <f>VLOOKUP(A583,MonthlyMetricFullData!A:D,3,FALSE)</f>
        <v>Ian Plamondon</v>
      </c>
    </row>
    <row r="584" spans="1:13" x14ac:dyDescent="0.2">
      <c r="A584" s="6" t="s">
        <v>178</v>
      </c>
      <c r="B584" s="6" t="s">
        <v>31</v>
      </c>
      <c r="C584" s="9">
        <v>0.95</v>
      </c>
      <c r="D584" s="9">
        <v>1.0900000000000001</v>
      </c>
      <c r="E584" s="9">
        <v>0.98</v>
      </c>
      <c r="F584" s="9">
        <v>0.98</v>
      </c>
      <c r="G584" s="9">
        <v>1</v>
      </c>
      <c r="H584" s="6">
        <v>13</v>
      </c>
      <c r="I584" s="7">
        <v>0.625</v>
      </c>
      <c r="J584" s="9">
        <f>5/8</f>
        <v>0.625</v>
      </c>
      <c r="K584" t="str">
        <f>VLOOKUP(A584,MonthlyMetricFullData!A:D,2,FALSE)</f>
        <v>Distinguished</v>
      </c>
      <c r="L584" t="str">
        <f>IF(VLOOKUP(A584,MonthlyMetricFullData!A:E,5,FALSE)&lt;30,"Adjunct","Professional")</f>
        <v>Professional</v>
      </c>
      <c r="M584" t="str">
        <f>VLOOKUP(A584,MonthlyMetricFullData!A:D,3,FALSE)</f>
        <v>Ian Plamondon</v>
      </c>
    </row>
    <row r="585" spans="1:13" x14ac:dyDescent="0.2">
      <c r="A585" s="6" t="s">
        <v>178</v>
      </c>
      <c r="B585" s="6" t="s">
        <v>32</v>
      </c>
      <c r="C585" s="9">
        <v>0.64170000000000005</v>
      </c>
      <c r="D585" s="9">
        <v>0.75990000000000002</v>
      </c>
      <c r="E585" s="9">
        <v>0.98550724599999995</v>
      </c>
      <c r="F585" s="9">
        <v>0.946428571</v>
      </c>
      <c r="G585" s="9">
        <v>1</v>
      </c>
      <c r="H585" s="6">
        <v>11</v>
      </c>
      <c r="I585" s="7">
        <v>0.75</v>
      </c>
      <c r="J585" s="9">
        <f>I585</f>
        <v>0.75</v>
      </c>
      <c r="K585" t="str">
        <f>VLOOKUP(A585,MonthlyMetricFullData!A:D,2,FALSE)</f>
        <v>Distinguished</v>
      </c>
      <c r="L585" t="str">
        <f>IF(VLOOKUP(A585,MonthlyMetricFullData!A:E,5,FALSE)&lt;30,"Adjunct","Professional")</f>
        <v>Professional</v>
      </c>
      <c r="M585" t="str">
        <f>VLOOKUP(A585,MonthlyMetricFullData!A:D,3,FALSE)</f>
        <v>Ian Plamondon</v>
      </c>
    </row>
    <row r="586" spans="1:13" x14ac:dyDescent="0.2">
      <c r="A586" s="6" t="s">
        <v>178</v>
      </c>
      <c r="B586" s="6" t="s">
        <v>17</v>
      </c>
      <c r="C586" s="9">
        <v>1.03</v>
      </c>
      <c r="D586" s="9">
        <v>0.98</v>
      </c>
      <c r="E586" s="9">
        <v>0.98</v>
      </c>
      <c r="F586" s="9">
        <v>0.99</v>
      </c>
      <c r="G586" s="9">
        <v>0.92</v>
      </c>
      <c r="H586" s="6">
        <v>8</v>
      </c>
      <c r="I586" s="46" t="s">
        <v>27</v>
      </c>
      <c r="J586" s="11">
        <v>1</v>
      </c>
      <c r="K586" t="str">
        <f>VLOOKUP(A586,MonthlyMetricFullData!A:D,2,FALSE)</f>
        <v>Distinguished</v>
      </c>
      <c r="L586" t="str">
        <f>IF(VLOOKUP(A586,MonthlyMetricFullData!A:E,5,FALSE)&lt;30,"Adjunct","Professional")</f>
        <v>Professional</v>
      </c>
      <c r="M586" t="str">
        <f>VLOOKUP(A586,MonthlyMetricFullData!A:D,3,FALSE)</f>
        <v>Ian Plamondon</v>
      </c>
    </row>
    <row r="587" spans="1:13" x14ac:dyDescent="0.2">
      <c r="A587" s="6" t="s">
        <v>178</v>
      </c>
      <c r="B587" s="6" t="s">
        <v>19</v>
      </c>
      <c r="C587" s="6">
        <v>0.99580000000000002</v>
      </c>
      <c r="D587" s="6">
        <v>1.0147999999999999</v>
      </c>
      <c r="E587" s="6">
        <v>0.99152542372881303</v>
      </c>
      <c r="F587" s="6">
        <v>0.97499999999999998</v>
      </c>
      <c r="G587" s="6">
        <v>0.96551724137931005</v>
      </c>
      <c r="H587" s="6">
        <v>19</v>
      </c>
      <c r="I587" s="6" t="s">
        <v>27</v>
      </c>
      <c r="J587" s="53">
        <v>1</v>
      </c>
      <c r="K587" t="str">
        <f>VLOOKUP(A587,MonthlyMetricFullData!A:D,2,FALSE)</f>
        <v>Distinguished</v>
      </c>
      <c r="L587" t="str">
        <f>IF(VLOOKUP(A587,MonthlyMetricFullData!A:E,5,FALSE)&lt;30,"Adjunct","Professional")</f>
        <v>Professional</v>
      </c>
      <c r="M587" t="str">
        <f>VLOOKUP(A587,MonthlyMetricFullData!A:D,3,FALSE)</f>
        <v>Ian Plamondon</v>
      </c>
    </row>
    <row r="588" spans="1:13" x14ac:dyDescent="0.2">
      <c r="A588" s="6" t="s">
        <v>178</v>
      </c>
      <c r="B588" s="6" t="s">
        <v>21</v>
      </c>
      <c r="C588" s="9">
        <v>0.88</v>
      </c>
      <c r="D588" s="9">
        <v>1.1100000000000001</v>
      </c>
      <c r="E588" s="9">
        <v>0.99</v>
      </c>
      <c r="F588" s="9">
        <v>0.97</v>
      </c>
      <c r="G588" s="9">
        <v>0.81</v>
      </c>
      <c r="H588" s="6">
        <v>12</v>
      </c>
      <c r="I588" s="7">
        <v>1</v>
      </c>
      <c r="J588" s="9">
        <f>I588</f>
        <v>1</v>
      </c>
      <c r="K588" t="str">
        <f>VLOOKUP(A588,MonthlyMetricFullData!A:D,2,FALSE)</f>
        <v>Distinguished</v>
      </c>
      <c r="L588" t="str">
        <f>IF(VLOOKUP(A588,MonthlyMetricFullData!A:E,5,FALSE)&lt;30,"Adjunct","Professional")</f>
        <v>Professional</v>
      </c>
      <c r="M588" t="str">
        <f>VLOOKUP(A588,MonthlyMetricFullData!A:D,3,FALSE)</f>
        <v>Ian Plamondon</v>
      </c>
    </row>
    <row r="589" spans="1:13" x14ac:dyDescent="0.2">
      <c r="A589" s="6" t="s">
        <v>178</v>
      </c>
      <c r="B589" s="6" t="s">
        <v>22</v>
      </c>
      <c r="C589" s="9">
        <v>0.99</v>
      </c>
      <c r="D589" s="9">
        <v>1.08</v>
      </c>
      <c r="E589" s="9">
        <v>0.99</v>
      </c>
      <c r="F589" s="9">
        <v>0.97</v>
      </c>
      <c r="G589" s="9">
        <v>0.59</v>
      </c>
      <c r="H589" s="6">
        <v>6</v>
      </c>
      <c r="I589" s="7" t="s">
        <v>180</v>
      </c>
      <c r="J589" s="9">
        <v>0.78</v>
      </c>
      <c r="K589" t="str">
        <f>VLOOKUP(A589,MonthlyMetricFullData!A:D,2,FALSE)</f>
        <v>Distinguished</v>
      </c>
      <c r="L589" t="str">
        <f>IF(VLOOKUP(A589,MonthlyMetricFullData!A:E,5,FALSE)&lt;30,"Adjunct","Professional")</f>
        <v>Professional</v>
      </c>
      <c r="M589" t="str">
        <f>VLOOKUP(A589,MonthlyMetricFullData!A:D,3,FALSE)</f>
        <v>Ian Plamondon</v>
      </c>
    </row>
    <row r="590" spans="1:13" x14ac:dyDescent="0.2">
      <c r="A590" s="6" t="s">
        <v>178</v>
      </c>
      <c r="B590" s="6" t="s">
        <v>25</v>
      </c>
      <c r="C590" s="9">
        <v>0</v>
      </c>
      <c r="D590" s="9">
        <v>0.68</v>
      </c>
      <c r="E590" s="9">
        <v>0</v>
      </c>
      <c r="F590" s="9">
        <v>0</v>
      </c>
      <c r="G590" s="9">
        <v>0</v>
      </c>
      <c r="H590" s="6">
        <v>0</v>
      </c>
      <c r="I590" s="8"/>
      <c r="J590" s="6"/>
      <c r="K590" t="str">
        <f>VLOOKUP(A590,MonthlyMetricFullData!A:D,2,FALSE)</f>
        <v>Distinguished</v>
      </c>
      <c r="L590" t="str">
        <f>IF(VLOOKUP(A590,MonthlyMetricFullData!A:E,5,FALSE)&lt;30,"Adjunct","Professional")</f>
        <v>Professional</v>
      </c>
      <c r="M590" t="str">
        <f>VLOOKUP(A590,MonthlyMetricFullData!A:D,3,FALSE)</f>
        <v>Ian Plamondon</v>
      </c>
    </row>
    <row r="591" spans="1:13" x14ac:dyDescent="0.2">
      <c r="A591" s="6" t="s">
        <v>178</v>
      </c>
      <c r="B591" s="6" t="s">
        <v>26</v>
      </c>
      <c r="C591" s="9">
        <v>0.66</v>
      </c>
      <c r="D591" s="9">
        <v>0.98</v>
      </c>
      <c r="E591" s="9">
        <v>0.98</v>
      </c>
      <c r="F591" s="9">
        <v>0.92</v>
      </c>
      <c r="G591" s="9">
        <v>0</v>
      </c>
      <c r="H591" s="6">
        <v>6</v>
      </c>
      <c r="I591" s="7" t="s">
        <v>181</v>
      </c>
      <c r="J591" s="9">
        <v>0.81</v>
      </c>
      <c r="K591" t="str">
        <f>VLOOKUP(A591,MonthlyMetricFullData!A:D,2,FALSE)</f>
        <v>Distinguished</v>
      </c>
      <c r="L591" t="str">
        <f>IF(VLOOKUP(A591,MonthlyMetricFullData!A:E,5,FALSE)&lt;30,"Adjunct","Professional")</f>
        <v>Professional</v>
      </c>
      <c r="M591" t="str">
        <f>VLOOKUP(A591,MonthlyMetricFullData!A:D,3,FALSE)</f>
        <v>Ian Plamondon</v>
      </c>
    </row>
    <row r="592" spans="1:13" x14ac:dyDescent="0.2">
      <c r="A592" s="6" t="s">
        <v>182</v>
      </c>
      <c r="B592" s="6" t="s">
        <v>14</v>
      </c>
      <c r="C592" s="9">
        <v>0.98750000000000004</v>
      </c>
      <c r="D592" s="9">
        <v>1</v>
      </c>
      <c r="E592" s="9">
        <v>1</v>
      </c>
      <c r="F592" s="9">
        <v>0.98850574712643602</v>
      </c>
      <c r="G592" s="9">
        <v>0.5</v>
      </c>
      <c r="H592" s="6">
        <v>7</v>
      </c>
      <c r="I592" s="7" t="s">
        <v>80</v>
      </c>
      <c r="J592" s="9">
        <v>0.1</v>
      </c>
      <c r="K592" t="e">
        <f>VLOOKUP(A592,MonthlyMetricFullData!A:D,2,FALSE)</f>
        <v>#N/A</v>
      </c>
      <c r="L592" t="e">
        <f>IF(VLOOKUP(A592,MonthlyMetricFullData!A:E,5,FALSE)&lt;30,"Adjunct","Professional")</f>
        <v>#N/A</v>
      </c>
      <c r="M592" t="e">
        <f>VLOOKUP(A592,MonthlyMetricFullData!A:D,3,FALSE)</f>
        <v>#N/A</v>
      </c>
    </row>
    <row r="593" spans="1:13" x14ac:dyDescent="0.2">
      <c r="A593" s="6" t="s">
        <v>182</v>
      </c>
      <c r="B593" s="6" t="s">
        <v>21</v>
      </c>
      <c r="C593" s="9">
        <v>0.16</v>
      </c>
      <c r="D593" s="9">
        <v>0.87</v>
      </c>
      <c r="E593" s="9">
        <v>1</v>
      </c>
      <c r="F593" s="9">
        <v>1</v>
      </c>
      <c r="G593" s="9">
        <v>0.92</v>
      </c>
      <c r="H593" s="6" t="e">
        <v>#N/A</v>
      </c>
      <c r="I593" s="7" t="s">
        <v>122</v>
      </c>
      <c r="J593" s="9">
        <v>0.6</v>
      </c>
      <c r="K593" t="e">
        <f>VLOOKUP(A593,MonthlyMetricFullData!A:D,2,FALSE)</f>
        <v>#N/A</v>
      </c>
      <c r="L593" t="e">
        <f>IF(VLOOKUP(A593,MonthlyMetricFullData!A:E,5,FALSE)&lt;30,"Adjunct","Professional")</f>
        <v>#N/A</v>
      </c>
      <c r="M593" t="e">
        <f>VLOOKUP(A593,MonthlyMetricFullData!A:D,3,FALSE)</f>
        <v>#N/A</v>
      </c>
    </row>
    <row r="594" spans="1:13" x14ac:dyDescent="0.2">
      <c r="A594" s="6" t="s">
        <v>182</v>
      </c>
      <c r="B594" s="6" t="s">
        <v>22</v>
      </c>
      <c r="C594" s="9">
        <v>0.67</v>
      </c>
      <c r="D594" s="9">
        <v>1.01</v>
      </c>
      <c r="E594" s="9">
        <v>1</v>
      </c>
      <c r="F594" s="9">
        <v>0.87</v>
      </c>
      <c r="G594" s="9">
        <v>0.72</v>
      </c>
      <c r="H594" s="6">
        <v>1</v>
      </c>
      <c r="I594" s="7" t="s">
        <v>68</v>
      </c>
      <c r="J594" s="9">
        <v>0.71</v>
      </c>
      <c r="K594" t="e">
        <f>VLOOKUP(A594,MonthlyMetricFullData!A:D,2,FALSE)</f>
        <v>#N/A</v>
      </c>
      <c r="L594" t="e">
        <f>IF(VLOOKUP(A594,MonthlyMetricFullData!A:E,5,FALSE)&lt;30,"Adjunct","Professional")</f>
        <v>#N/A</v>
      </c>
      <c r="M594" t="e">
        <f>VLOOKUP(A594,MonthlyMetricFullData!A:D,3,FALSE)</f>
        <v>#N/A</v>
      </c>
    </row>
    <row r="595" spans="1:13" x14ac:dyDescent="0.2">
      <c r="A595" s="6" t="s">
        <v>182</v>
      </c>
      <c r="B595" s="6" t="s">
        <v>24</v>
      </c>
      <c r="C595" s="9">
        <v>0.95</v>
      </c>
      <c r="D595" s="9">
        <v>0.96</v>
      </c>
      <c r="E595" s="9">
        <v>1</v>
      </c>
      <c r="F595" s="9">
        <v>0.87</v>
      </c>
      <c r="G595" s="9">
        <v>0.42</v>
      </c>
      <c r="H595" s="6">
        <v>3</v>
      </c>
      <c r="I595" s="7">
        <v>1</v>
      </c>
      <c r="J595" s="9">
        <f>I595</f>
        <v>1</v>
      </c>
      <c r="K595" t="e">
        <f>VLOOKUP(A595,MonthlyMetricFullData!A:D,2,FALSE)</f>
        <v>#N/A</v>
      </c>
      <c r="L595" t="e">
        <f>IF(VLOOKUP(A595,MonthlyMetricFullData!A:E,5,FALSE)&lt;30,"Adjunct","Professional")</f>
        <v>#N/A</v>
      </c>
      <c r="M595" t="e">
        <f>VLOOKUP(A595,MonthlyMetricFullData!A:D,3,FALSE)</f>
        <v>#N/A</v>
      </c>
    </row>
    <row r="596" spans="1:13" x14ac:dyDescent="0.2">
      <c r="A596" s="6" t="s">
        <v>182</v>
      </c>
      <c r="B596" s="6" t="s">
        <v>25</v>
      </c>
      <c r="C596" s="9">
        <v>0.98</v>
      </c>
      <c r="D596" s="9">
        <v>1.02</v>
      </c>
      <c r="E596" s="9">
        <v>0.99</v>
      </c>
      <c r="F596" s="9">
        <v>0.96</v>
      </c>
      <c r="G596" s="9">
        <v>0.17</v>
      </c>
      <c r="H596" s="6">
        <v>3</v>
      </c>
      <c r="I596" s="7" t="s">
        <v>63</v>
      </c>
      <c r="J596" s="9">
        <v>1</v>
      </c>
      <c r="K596" t="e">
        <f>VLOOKUP(A596,MonthlyMetricFullData!A:D,2,FALSE)</f>
        <v>#N/A</v>
      </c>
      <c r="L596" t="e">
        <f>IF(VLOOKUP(A596,MonthlyMetricFullData!A:E,5,FALSE)&lt;30,"Adjunct","Professional")</f>
        <v>#N/A</v>
      </c>
      <c r="M596" t="e">
        <f>VLOOKUP(A596,MonthlyMetricFullData!A:D,3,FALSE)</f>
        <v>#N/A</v>
      </c>
    </row>
    <row r="597" spans="1:13" x14ac:dyDescent="0.2">
      <c r="A597" s="6" t="s">
        <v>182</v>
      </c>
      <c r="B597" s="6" t="s">
        <v>26</v>
      </c>
      <c r="C597" s="9">
        <v>0.76</v>
      </c>
      <c r="D597" s="9">
        <v>0.94</v>
      </c>
      <c r="E597" s="9">
        <v>1</v>
      </c>
      <c r="F597" s="9">
        <v>0.99</v>
      </c>
      <c r="G597" s="9">
        <v>0.17</v>
      </c>
      <c r="H597" s="6">
        <v>5</v>
      </c>
      <c r="I597" s="7" t="s">
        <v>71</v>
      </c>
      <c r="J597" s="9">
        <v>0</v>
      </c>
      <c r="K597" t="e">
        <f>VLOOKUP(A597,MonthlyMetricFullData!A:D,2,FALSE)</f>
        <v>#N/A</v>
      </c>
      <c r="L597" t="e">
        <f>IF(VLOOKUP(A597,MonthlyMetricFullData!A:E,5,FALSE)&lt;30,"Adjunct","Professional")</f>
        <v>#N/A</v>
      </c>
      <c r="M597" t="e">
        <f>VLOOKUP(A597,MonthlyMetricFullData!A:D,3,FALSE)</f>
        <v>#N/A</v>
      </c>
    </row>
    <row r="598" spans="1:13" x14ac:dyDescent="0.2">
      <c r="A598" s="6" t="s">
        <v>183</v>
      </c>
      <c r="B598" s="6" t="s">
        <v>29</v>
      </c>
      <c r="C598" s="9">
        <v>0.85629999999999895</v>
      </c>
      <c r="D598" s="9">
        <v>1.1224000000000001</v>
      </c>
      <c r="E598" s="9">
        <v>1</v>
      </c>
      <c r="F598" s="9">
        <v>1</v>
      </c>
      <c r="G598" s="9">
        <v>0.8</v>
      </c>
      <c r="H598" s="6">
        <v>7</v>
      </c>
      <c r="I598" s="6" t="s">
        <v>18</v>
      </c>
      <c r="J598" s="45">
        <v>0</v>
      </c>
      <c r="K598" t="str">
        <f>VLOOKUP(A598,MonthlyMetricFullData!A:D,2,FALSE)</f>
        <v>Distinguished</v>
      </c>
      <c r="L598" t="str">
        <f>IF(VLOOKUP(A598,MonthlyMetricFullData!A:E,5,FALSE)&lt;30,"Adjunct","Professional")</f>
        <v>Adjunct</v>
      </c>
      <c r="M598" t="str">
        <f>VLOOKUP(A598,MonthlyMetricFullData!A:D,3,FALSE)</f>
        <v>Annelies de Groot</v>
      </c>
    </row>
    <row r="599" spans="1:13" x14ac:dyDescent="0.2">
      <c r="A599" s="6" t="s">
        <v>183</v>
      </c>
      <c r="B599" s="6" t="s">
        <v>14</v>
      </c>
      <c r="C599" s="9">
        <v>0.95629999999999904</v>
      </c>
      <c r="D599" s="9">
        <v>0.98180000000000001</v>
      </c>
      <c r="E599" s="9">
        <v>1</v>
      </c>
      <c r="F599" s="9">
        <v>1</v>
      </c>
      <c r="G599" s="9">
        <v>0.266666666666666</v>
      </c>
      <c r="H599" s="6">
        <v>6</v>
      </c>
      <c r="I599" s="7" t="s">
        <v>60</v>
      </c>
      <c r="J599" s="9">
        <v>0</v>
      </c>
      <c r="K599" t="str">
        <f>VLOOKUP(A599,MonthlyMetricFullData!A:D,2,FALSE)</f>
        <v>Distinguished</v>
      </c>
      <c r="L599" t="str">
        <f>IF(VLOOKUP(A599,MonthlyMetricFullData!A:E,5,FALSE)&lt;30,"Adjunct","Professional")</f>
        <v>Adjunct</v>
      </c>
      <c r="M599" t="str">
        <f>VLOOKUP(A599,MonthlyMetricFullData!A:D,3,FALSE)</f>
        <v>Annelies de Groot</v>
      </c>
    </row>
    <row r="600" spans="1:13" x14ac:dyDescent="0.2">
      <c r="A600" s="6" t="s">
        <v>183</v>
      </c>
      <c r="B600" s="6" t="s">
        <v>16</v>
      </c>
      <c r="C600" s="9">
        <v>1.08</v>
      </c>
      <c r="D600" s="9">
        <v>1.1399999999999999</v>
      </c>
      <c r="E600" s="9">
        <v>0.99</v>
      </c>
      <c r="F600" s="9">
        <v>1</v>
      </c>
      <c r="G600" s="9">
        <v>0.31</v>
      </c>
      <c r="H600" s="6">
        <v>11</v>
      </c>
      <c r="I600" s="10">
        <v>45751</v>
      </c>
      <c r="J600" s="9">
        <v>1</v>
      </c>
      <c r="K600" t="str">
        <f>VLOOKUP(A600,MonthlyMetricFullData!A:D,2,FALSE)</f>
        <v>Distinguished</v>
      </c>
      <c r="L600" t="str">
        <f>IF(VLOOKUP(A600,MonthlyMetricFullData!A:E,5,FALSE)&lt;30,"Adjunct","Professional")</f>
        <v>Adjunct</v>
      </c>
      <c r="M600" t="str">
        <f>VLOOKUP(A600,MonthlyMetricFullData!A:D,3,FALSE)</f>
        <v>Annelies de Groot</v>
      </c>
    </row>
    <row r="601" spans="1:13" x14ac:dyDescent="0.2">
      <c r="A601" s="6" t="s">
        <v>183</v>
      </c>
      <c r="B601" s="6" t="s">
        <v>31</v>
      </c>
      <c r="C601" s="9">
        <v>1.05</v>
      </c>
      <c r="D601" s="9">
        <v>1.1200000000000001</v>
      </c>
      <c r="E601" s="9">
        <v>1</v>
      </c>
      <c r="F601" s="9">
        <v>0.96</v>
      </c>
      <c r="G601" s="9">
        <v>0.55000000000000004</v>
      </c>
      <c r="H601" s="6">
        <v>7</v>
      </c>
      <c r="I601" s="7">
        <v>0.25</v>
      </c>
      <c r="J601" s="9">
        <v>0.25</v>
      </c>
      <c r="K601" t="str">
        <f>VLOOKUP(A601,MonthlyMetricFullData!A:D,2,FALSE)</f>
        <v>Distinguished</v>
      </c>
      <c r="L601" t="str">
        <f>IF(VLOOKUP(A601,MonthlyMetricFullData!A:E,5,FALSE)&lt;30,"Adjunct","Professional")</f>
        <v>Adjunct</v>
      </c>
      <c r="M601" t="str">
        <f>VLOOKUP(A601,MonthlyMetricFullData!A:D,3,FALSE)</f>
        <v>Annelies de Groot</v>
      </c>
    </row>
    <row r="602" spans="1:13" x14ac:dyDescent="0.2">
      <c r="A602" s="6" t="s">
        <v>183</v>
      </c>
      <c r="B602" s="6" t="s">
        <v>32</v>
      </c>
      <c r="C602" s="9">
        <v>0.82399999999999995</v>
      </c>
      <c r="D602" s="9">
        <v>1.1224000000000001</v>
      </c>
      <c r="E602" s="9">
        <v>1</v>
      </c>
      <c r="F602" s="9">
        <v>1</v>
      </c>
      <c r="G602" s="9">
        <v>0.66666666699999999</v>
      </c>
      <c r="H602" s="6">
        <v>8</v>
      </c>
      <c r="I602" s="7">
        <v>1</v>
      </c>
      <c r="J602" s="9">
        <f>I602</f>
        <v>1</v>
      </c>
      <c r="K602" t="str">
        <f>VLOOKUP(A602,MonthlyMetricFullData!A:D,2,FALSE)</f>
        <v>Distinguished</v>
      </c>
      <c r="L602" t="str">
        <f>IF(VLOOKUP(A602,MonthlyMetricFullData!A:E,5,FALSE)&lt;30,"Adjunct","Professional")</f>
        <v>Adjunct</v>
      </c>
      <c r="M602" t="str">
        <f>VLOOKUP(A602,MonthlyMetricFullData!A:D,3,FALSE)</f>
        <v>Annelies de Groot</v>
      </c>
    </row>
    <row r="603" spans="1:13" x14ac:dyDescent="0.2">
      <c r="A603" s="6" t="s">
        <v>183</v>
      </c>
      <c r="B603" s="6" t="s">
        <v>17</v>
      </c>
      <c r="C603" s="9">
        <v>0.87</v>
      </c>
      <c r="D603" s="9">
        <v>1.07</v>
      </c>
      <c r="E603" s="9">
        <v>1</v>
      </c>
      <c r="F603" s="9">
        <v>1</v>
      </c>
      <c r="G603" s="9">
        <v>0.56999999999999995</v>
      </c>
      <c r="H603" s="6">
        <v>10</v>
      </c>
      <c r="I603" s="46" t="s">
        <v>48</v>
      </c>
      <c r="J603" s="11">
        <v>1</v>
      </c>
      <c r="K603" t="str">
        <f>VLOOKUP(A603,MonthlyMetricFullData!A:D,2,FALSE)</f>
        <v>Distinguished</v>
      </c>
      <c r="L603" t="str">
        <f>IF(VLOOKUP(A603,MonthlyMetricFullData!A:E,5,FALSE)&lt;30,"Adjunct","Professional")</f>
        <v>Adjunct</v>
      </c>
      <c r="M603" t="str">
        <f>VLOOKUP(A603,MonthlyMetricFullData!A:D,3,FALSE)</f>
        <v>Annelies de Groot</v>
      </c>
    </row>
    <row r="604" spans="1:13" x14ac:dyDescent="0.2">
      <c r="A604" s="6" t="s">
        <v>183</v>
      </c>
      <c r="B604" s="6" t="s">
        <v>19</v>
      </c>
      <c r="C604" s="6">
        <v>1.0249999999999999</v>
      </c>
      <c r="D604" s="6">
        <v>1.1328</v>
      </c>
      <c r="E604" s="6">
        <v>0.98701298701298701</v>
      </c>
      <c r="F604" s="6">
        <v>0.75900000000000001</v>
      </c>
      <c r="G604" s="6">
        <v>0.46666666666666601</v>
      </c>
      <c r="H604" s="6">
        <v>11</v>
      </c>
      <c r="I604" s="6" t="s">
        <v>33</v>
      </c>
      <c r="J604" s="53">
        <v>0</v>
      </c>
      <c r="K604" t="str">
        <f>VLOOKUP(A604,MonthlyMetricFullData!A:D,2,FALSE)</f>
        <v>Distinguished</v>
      </c>
      <c r="L604" t="str">
        <f>IF(VLOOKUP(A604,MonthlyMetricFullData!A:E,5,FALSE)&lt;30,"Adjunct","Professional")</f>
        <v>Adjunct</v>
      </c>
      <c r="M604" t="str">
        <f>VLOOKUP(A604,MonthlyMetricFullData!A:D,3,FALSE)</f>
        <v>Annelies de Groot</v>
      </c>
    </row>
    <row r="605" spans="1:13" x14ac:dyDescent="0.2">
      <c r="A605" s="6" t="s">
        <v>183</v>
      </c>
      <c r="B605" s="6" t="s">
        <v>21</v>
      </c>
      <c r="C605" s="9">
        <v>0.18</v>
      </c>
      <c r="D605" s="9">
        <v>1</v>
      </c>
      <c r="E605" s="9">
        <v>0.88</v>
      </c>
      <c r="F605" s="9">
        <v>0.88</v>
      </c>
      <c r="G605" s="9">
        <v>1</v>
      </c>
      <c r="H605" s="6">
        <v>1</v>
      </c>
      <c r="I605" s="7">
        <v>0</v>
      </c>
      <c r="J605" s="9">
        <f>I605</f>
        <v>0</v>
      </c>
      <c r="K605" t="str">
        <f>VLOOKUP(A605,MonthlyMetricFullData!A:D,2,FALSE)</f>
        <v>Distinguished</v>
      </c>
      <c r="L605" t="str">
        <f>IF(VLOOKUP(A605,MonthlyMetricFullData!A:E,5,FALSE)&lt;30,"Adjunct","Professional")</f>
        <v>Adjunct</v>
      </c>
      <c r="M605" t="str">
        <f>VLOOKUP(A605,MonthlyMetricFullData!A:D,3,FALSE)</f>
        <v>Annelies de Groot</v>
      </c>
    </row>
    <row r="606" spans="1:13" x14ac:dyDescent="0.2">
      <c r="A606" s="6" t="s">
        <v>183</v>
      </c>
      <c r="B606" s="6" t="s">
        <v>22</v>
      </c>
      <c r="C606" s="9">
        <v>0.18</v>
      </c>
      <c r="D606" s="9">
        <v>1.01</v>
      </c>
      <c r="E606" s="9">
        <v>1</v>
      </c>
      <c r="F606" s="9">
        <v>0.56999999999999995</v>
      </c>
      <c r="G606" s="9">
        <v>0.9</v>
      </c>
      <c r="H606" s="6">
        <v>1</v>
      </c>
      <c r="I606" s="7">
        <v>1</v>
      </c>
      <c r="J606" s="9">
        <f>I606</f>
        <v>1</v>
      </c>
      <c r="K606" t="str">
        <f>VLOOKUP(A606,MonthlyMetricFullData!A:D,2,FALSE)</f>
        <v>Distinguished</v>
      </c>
      <c r="L606" t="str">
        <f>IF(VLOOKUP(A606,MonthlyMetricFullData!A:E,5,FALSE)&lt;30,"Adjunct","Professional")</f>
        <v>Adjunct</v>
      </c>
      <c r="M606" t="str">
        <f>VLOOKUP(A606,MonthlyMetricFullData!A:D,3,FALSE)</f>
        <v>Annelies de Groot</v>
      </c>
    </row>
    <row r="607" spans="1:13" x14ac:dyDescent="0.2">
      <c r="A607" s="6" t="s">
        <v>183</v>
      </c>
      <c r="B607" s="6" t="s">
        <v>24</v>
      </c>
      <c r="C607" s="9">
        <v>0.66</v>
      </c>
      <c r="D607" s="9">
        <v>1.1399999999999999</v>
      </c>
      <c r="E607" s="9">
        <v>0.92</v>
      </c>
      <c r="F607" s="9">
        <v>0.89</v>
      </c>
      <c r="G607" s="9">
        <v>0.77</v>
      </c>
      <c r="H607" s="6">
        <v>3</v>
      </c>
      <c r="I607" s="7" t="s">
        <v>131</v>
      </c>
      <c r="J607" s="9">
        <v>0.43</v>
      </c>
      <c r="K607" t="str">
        <f>VLOOKUP(A607,MonthlyMetricFullData!A:D,2,FALSE)</f>
        <v>Distinguished</v>
      </c>
      <c r="L607" t="str">
        <f>IF(VLOOKUP(A607,MonthlyMetricFullData!A:E,5,FALSE)&lt;30,"Adjunct","Professional")</f>
        <v>Adjunct</v>
      </c>
      <c r="M607" t="str">
        <f>VLOOKUP(A607,MonthlyMetricFullData!A:D,3,FALSE)</f>
        <v>Annelies de Groot</v>
      </c>
    </row>
    <row r="608" spans="1:13" x14ac:dyDescent="0.2">
      <c r="A608" s="6" t="s">
        <v>183</v>
      </c>
      <c r="B608" s="6" t="s">
        <v>25</v>
      </c>
      <c r="C608" s="9">
        <v>0.79</v>
      </c>
      <c r="D608" s="9">
        <v>1.1399999999999999</v>
      </c>
      <c r="E608" s="9">
        <v>0.97</v>
      </c>
      <c r="F608" s="9">
        <v>0.98</v>
      </c>
      <c r="G608" s="9">
        <v>0.55000000000000004</v>
      </c>
      <c r="H608" s="6">
        <v>2</v>
      </c>
      <c r="I608" s="7" t="s">
        <v>51</v>
      </c>
      <c r="J608" s="9">
        <v>0</v>
      </c>
      <c r="K608" t="str">
        <f>VLOOKUP(A608,MonthlyMetricFullData!A:D,2,FALSE)</f>
        <v>Distinguished</v>
      </c>
      <c r="L608" t="str">
        <f>IF(VLOOKUP(A608,MonthlyMetricFullData!A:E,5,FALSE)&lt;30,"Adjunct","Professional")</f>
        <v>Adjunct</v>
      </c>
      <c r="M608" t="str">
        <f>VLOOKUP(A608,MonthlyMetricFullData!A:D,3,FALSE)</f>
        <v>Annelies de Groot</v>
      </c>
    </row>
    <row r="609" spans="1:13" x14ac:dyDescent="0.2">
      <c r="A609" s="6" t="s">
        <v>183</v>
      </c>
      <c r="B609" s="6" t="s">
        <v>26</v>
      </c>
      <c r="C609" s="9">
        <v>0.83</v>
      </c>
      <c r="D609" s="9">
        <v>1.1100000000000001</v>
      </c>
      <c r="E609" s="9">
        <v>0.99</v>
      </c>
      <c r="F609" s="9">
        <v>1</v>
      </c>
      <c r="G609" s="9">
        <v>0.22</v>
      </c>
      <c r="H609" s="6">
        <v>8</v>
      </c>
      <c r="I609" s="7" t="s">
        <v>184</v>
      </c>
      <c r="J609" s="9">
        <v>0.38</v>
      </c>
      <c r="K609" t="str">
        <f>VLOOKUP(A609,MonthlyMetricFullData!A:D,2,FALSE)</f>
        <v>Distinguished</v>
      </c>
      <c r="L609" t="str">
        <f>IF(VLOOKUP(A609,MonthlyMetricFullData!A:E,5,FALSE)&lt;30,"Adjunct","Professional")</f>
        <v>Adjunct</v>
      </c>
      <c r="M609" t="str">
        <f>VLOOKUP(A609,MonthlyMetricFullData!A:D,3,FALSE)</f>
        <v>Annelies de Groot</v>
      </c>
    </row>
    <row r="610" spans="1:13" x14ac:dyDescent="0.2">
      <c r="A610" s="6" t="s">
        <v>185</v>
      </c>
      <c r="B610" s="6" t="s">
        <v>29</v>
      </c>
      <c r="C610" s="9">
        <v>1.1042000000000001</v>
      </c>
      <c r="D610" s="9">
        <v>1.0772999999999999</v>
      </c>
      <c r="E610" s="9">
        <v>0.99224806201550297</v>
      </c>
      <c r="F610" s="9">
        <v>0.96703296703296704</v>
      </c>
      <c r="G610" s="9">
        <v>0.57142857142857095</v>
      </c>
      <c r="H610" s="6">
        <v>9</v>
      </c>
      <c r="I610" s="7" t="s">
        <v>186</v>
      </c>
      <c r="J610" s="45">
        <v>0.08</v>
      </c>
      <c r="K610" t="str">
        <f>VLOOKUP(A610,MonthlyMetricFullData!A:D,2,FALSE)</f>
        <v>Distinguished</v>
      </c>
      <c r="L610" t="str">
        <f>IF(VLOOKUP(A610,MonthlyMetricFullData!A:E,5,FALSE)&lt;30,"Adjunct","Professional")</f>
        <v>Professional</v>
      </c>
      <c r="M610" t="str">
        <f>VLOOKUP(A610,MonthlyMetricFullData!A:D,3,FALSE)</f>
        <v>Annelies de Groot</v>
      </c>
    </row>
    <row r="611" spans="1:13" x14ac:dyDescent="0.2">
      <c r="A611" s="6" t="s">
        <v>185</v>
      </c>
      <c r="B611" s="6" t="s">
        <v>14</v>
      </c>
      <c r="C611" s="9">
        <v>1.0667</v>
      </c>
      <c r="D611" s="9">
        <v>1.1759999999999999</v>
      </c>
      <c r="E611" s="9">
        <v>1</v>
      </c>
      <c r="F611" s="9">
        <v>0.5</v>
      </c>
      <c r="G611" s="9">
        <v>0.11764705882352899</v>
      </c>
      <c r="H611" s="6">
        <v>9</v>
      </c>
      <c r="I611" s="7" t="s">
        <v>187</v>
      </c>
      <c r="J611" s="9">
        <f>_xlfn.TEXTBEFORE(I611, "/")/_xlfn.TEXTAFTER(I611,"/")</f>
        <v>0.11764705882352941</v>
      </c>
      <c r="K611" t="str">
        <f>VLOOKUP(A611,MonthlyMetricFullData!A:D,2,FALSE)</f>
        <v>Distinguished</v>
      </c>
      <c r="L611" t="str">
        <f>IF(VLOOKUP(A611,MonthlyMetricFullData!A:E,5,FALSE)&lt;30,"Adjunct","Professional")</f>
        <v>Professional</v>
      </c>
      <c r="M611" t="str">
        <f>VLOOKUP(A611,MonthlyMetricFullData!A:D,3,FALSE)</f>
        <v>Annelies de Groot</v>
      </c>
    </row>
    <row r="612" spans="1:13" x14ac:dyDescent="0.2">
      <c r="A612" s="6" t="s">
        <v>185</v>
      </c>
      <c r="B612" s="6" t="s">
        <v>14</v>
      </c>
      <c r="C612" s="9">
        <v>1.0667</v>
      </c>
      <c r="D612" s="9">
        <v>1.1759999999999999</v>
      </c>
      <c r="E612" s="9">
        <v>1</v>
      </c>
      <c r="F612" s="9">
        <v>0.5</v>
      </c>
      <c r="G612" s="9">
        <v>0.11764705882352899</v>
      </c>
      <c r="H612" s="6">
        <v>9</v>
      </c>
      <c r="I612" s="7" t="s">
        <v>187</v>
      </c>
      <c r="J612" s="9">
        <v>0.12</v>
      </c>
      <c r="K612" t="str">
        <f>VLOOKUP(A612,MonthlyMetricFullData!A:D,2,FALSE)</f>
        <v>Distinguished</v>
      </c>
      <c r="L612" t="str">
        <f>IF(VLOOKUP(A612,MonthlyMetricFullData!A:E,5,FALSE)&lt;30,"Adjunct","Professional")</f>
        <v>Professional</v>
      </c>
      <c r="M612" t="str">
        <f>VLOOKUP(A612,MonthlyMetricFullData!A:D,3,FALSE)</f>
        <v>Annelies de Groot</v>
      </c>
    </row>
    <row r="613" spans="1:13" x14ac:dyDescent="0.2">
      <c r="A613" s="6" t="s">
        <v>185</v>
      </c>
      <c r="B613" s="6" t="s">
        <v>16</v>
      </c>
      <c r="C613" s="9">
        <v>1.06</v>
      </c>
      <c r="D613" s="9">
        <v>1.03</v>
      </c>
      <c r="E613" s="9">
        <v>0.99</v>
      </c>
      <c r="F613" s="9">
        <v>1</v>
      </c>
      <c r="G613" s="9">
        <v>0</v>
      </c>
      <c r="H613" s="6">
        <v>9</v>
      </c>
      <c r="I613" s="10">
        <v>45665</v>
      </c>
      <c r="J613" s="11">
        <v>0.13</v>
      </c>
      <c r="K613" t="str">
        <f>VLOOKUP(A613,MonthlyMetricFullData!A:D,2,FALSE)</f>
        <v>Distinguished</v>
      </c>
      <c r="L613" t="str">
        <f>IF(VLOOKUP(A613,MonthlyMetricFullData!A:E,5,FALSE)&lt;30,"Adjunct","Professional")</f>
        <v>Professional</v>
      </c>
      <c r="M613" t="str">
        <f>VLOOKUP(A613,MonthlyMetricFullData!A:D,3,FALSE)</f>
        <v>Annelies de Groot</v>
      </c>
    </row>
    <row r="614" spans="1:13" x14ac:dyDescent="0.2">
      <c r="A614" s="6" t="s">
        <v>185</v>
      </c>
      <c r="B614" s="6" t="s">
        <v>31</v>
      </c>
      <c r="C614" s="9">
        <v>1.02</v>
      </c>
      <c r="D614" s="9">
        <v>0.97</v>
      </c>
      <c r="E614" s="9">
        <v>1</v>
      </c>
      <c r="F614" s="9">
        <v>0.89</v>
      </c>
      <c r="G614" s="9">
        <v>0.24</v>
      </c>
      <c r="H614" s="6">
        <v>7</v>
      </c>
      <c r="I614" s="7">
        <v>0.125</v>
      </c>
      <c r="J614" s="9">
        <f>1/8</f>
        <v>0.125</v>
      </c>
      <c r="K614" t="str">
        <f>VLOOKUP(A614,MonthlyMetricFullData!A:D,2,FALSE)</f>
        <v>Distinguished</v>
      </c>
      <c r="L614" t="str">
        <f>IF(VLOOKUP(A614,MonthlyMetricFullData!A:E,5,FALSE)&lt;30,"Adjunct","Professional")</f>
        <v>Professional</v>
      </c>
      <c r="M614" t="str">
        <f>VLOOKUP(A614,MonthlyMetricFullData!A:D,3,FALSE)</f>
        <v>Annelies de Groot</v>
      </c>
    </row>
    <row r="615" spans="1:13" x14ac:dyDescent="0.2">
      <c r="A615" s="6" t="s">
        <v>185</v>
      </c>
      <c r="B615" s="6" t="s">
        <v>32</v>
      </c>
      <c r="C615" s="9">
        <v>0.85</v>
      </c>
      <c r="D615" s="9">
        <v>1.0214000000000001</v>
      </c>
      <c r="E615" s="9">
        <v>1</v>
      </c>
      <c r="F615" s="9">
        <v>1</v>
      </c>
      <c r="G615" s="9">
        <v>0.38461538499999998</v>
      </c>
      <c r="H615" s="6">
        <v>14</v>
      </c>
      <c r="I615" s="7">
        <v>0.14285714285714285</v>
      </c>
      <c r="J615" s="9">
        <f>I615</f>
        <v>0.14285714285714285</v>
      </c>
      <c r="K615" t="str">
        <f>VLOOKUP(A615,MonthlyMetricFullData!A:D,2,FALSE)</f>
        <v>Distinguished</v>
      </c>
      <c r="L615" t="str">
        <f>IF(VLOOKUP(A615,MonthlyMetricFullData!A:E,5,FALSE)&lt;30,"Adjunct","Professional")</f>
        <v>Professional</v>
      </c>
      <c r="M615" t="str">
        <f>VLOOKUP(A615,MonthlyMetricFullData!A:D,3,FALSE)</f>
        <v>Annelies de Groot</v>
      </c>
    </row>
    <row r="616" spans="1:13" x14ac:dyDescent="0.2">
      <c r="A616" s="6" t="s">
        <v>185</v>
      </c>
      <c r="B616" s="6" t="s">
        <v>17</v>
      </c>
      <c r="C616" s="9">
        <v>0.98</v>
      </c>
      <c r="D616" s="9">
        <v>1.07</v>
      </c>
      <c r="E616" s="9">
        <v>1</v>
      </c>
      <c r="F616" s="9">
        <v>1</v>
      </c>
      <c r="G616" s="9">
        <v>0.27</v>
      </c>
      <c r="H616" s="6">
        <v>9</v>
      </c>
      <c r="I616" s="46" t="s">
        <v>51</v>
      </c>
      <c r="J616" s="11">
        <v>0</v>
      </c>
      <c r="K616" t="str">
        <f>VLOOKUP(A616,MonthlyMetricFullData!A:D,2,FALSE)</f>
        <v>Distinguished</v>
      </c>
      <c r="L616" t="str">
        <f>IF(VLOOKUP(A616,MonthlyMetricFullData!A:E,5,FALSE)&lt;30,"Adjunct","Professional")</f>
        <v>Professional</v>
      </c>
      <c r="M616" t="str">
        <f>VLOOKUP(A616,MonthlyMetricFullData!A:D,3,FALSE)</f>
        <v>Annelies de Groot</v>
      </c>
    </row>
    <row r="617" spans="1:13" x14ac:dyDescent="0.2">
      <c r="A617" s="6" t="s">
        <v>185</v>
      </c>
      <c r="B617" s="6" t="s">
        <v>19</v>
      </c>
      <c r="C617" s="6">
        <v>0.9667</v>
      </c>
      <c r="D617" s="6">
        <v>1.1332</v>
      </c>
      <c r="E617" s="6">
        <v>0.98214285714285698</v>
      </c>
      <c r="F617" s="6">
        <v>0.72599999999999998</v>
      </c>
      <c r="G617" s="6">
        <v>0.44</v>
      </c>
      <c r="H617" s="6">
        <v>9</v>
      </c>
      <c r="J617" s="53"/>
      <c r="K617" t="str">
        <f>VLOOKUP(A617,MonthlyMetricFullData!A:D,2,FALSE)</f>
        <v>Distinguished</v>
      </c>
      <c r="L617" t="str">
        <f>IF(VLOOKUP(A617,MonthlyMetricFullData!A:E,5,FALSE)&lt;30,"Adjunct","Professional")</f>
        <v>Professional</v>
      </c>
      <c r="M617" t="str">
        <f>VLOOKUP(A617,MonthlyMetricFullData!A:D,3,FALSE)</f>
        <v>Annelies de Groot</v>
      </c>
    </row>
    <row r="618" spans="1:13" x14ac:dyDescent="0.2">
      <c r="A618" s="6" t="s">
        <v>185</v>
      </c>
      <c r="B618" s="6" t="s">
        <v>26</v>
      </c>
      <c r="C618" s="9">
        <v>0.7</v>
      </c>
      <c r="D618" s="9">
        <v>1.04</v>
      </c>
      <c r="E618" s="9">
        <v>0.99</v>
      </c>
      <c r="F618" s="9">
        <v>0.93</v>
      </c>
      <c r="G618" s="9">
        <v>0.4</v>
      </c>
      <c r="H618" s="6">
        <v>1</v>
      </c>
      <c r="I618" s="7" t="s">
        <v>188</v>
      </c>
      <c r="J618" s="9">
        <v>0.18</v>
      </c>
      <c r="K618" t="str">
        <f>VLOOKUP(A618,MonthlyMetricFullData!A:D,2,FALSE)</f>
        <v>Distinguished</v>
      </c>
      <c r="L618" t="str">
        <f>IF(VLOOKUP(A618,MonthlyMetricFullData!A:E,5,FALSE)&lt;30,"Adjunct","Professional")</f>
        <v>Professional</v>
      </c>
      <c r="M618" t="str">
        <f>VLOOKUP(A618,MonthlyMetricFullData!A:D,3,FALSE)</f>
        <v>Annelies de Groot</v>
      </c>
    </row>
    <row r="619" spans="1:13" x14ac:dyDescent="0.2">
      <c r="A619" s="6" t="s">
        <v>189</v>
      </c>
      <c r="B619" s="6" t="s">
        <v>29</v>
      </c>
      <c r="C619" s="9">
        <v>0.86429999999999896</v>
      </c>
      <c r="D619" s="9">
        <v>1.1672</v>
      </c>
      <c r="E619" s="9">
        <v>0.95412844036697197</v>
      </c>
      <c r="F619" s="9">
        <v>0.96825396825396803</v>
      </c>
      <c r="G619" s="9">
        <v>0.625</v>
      </c>
      <c r="H619" s="6">
        <v>6</v>
      </c>
      <c r="I619" s="6" t="s">
        <v>34</v>
      </c>
      <c r="J619" s="45">
        <v>0.5</v>
      </c>
      <c r="K619" t="str">
        <f>VLOOKUP(A619,MonthlyMetricFullData!A:D,2,FALSE)</f>
        <v>Premium</v>
      </c>
      <c r="L619" t="str">
        <f>IF(VLOOKUP(A619,MonthlyMetricFullData!A:E,5,FALSE)&lt;30,"Adjunct","Professional")</f>
        <v>Professional</v>
      </c>
      <c r="M619" t="str">
        <f>VLOOKUP(A619,MonthlyMetricFullData!A:D,3,FALSE)</f>
        <v>Annelies de Groot</v>
      </c>
    </row>
    <row r="620" spans="1:13" x14ac:dyDescent="0.2">
      <c r="A620" s="6" t="s">
        <v>189</v>
      </c>
      <c r="B620" s="6" t="s">
        <v>14</v>
      </c>
      <c r="C620" s="9">
        <v>0.70709999999999995</v>
      </c>
      <c r="D620" s="9">
        <v>1.46949999999999</v>
      </c>
      <c r="E620" s="9">
        <v>0.98823529411764699</v>
      </c>
      <c r="F620" s="9">
        <v>0.98113207547169801</v>
      </c>
      <c r="G620" s="9">
        <v>0.72</v>
      </c>
      <c r="H620" s="6">
        <v>3</v>
      </c>
      <c r="I620" s="7" t="s">
        <v>111</v>
      </c>
      <c r="J620" s="9">
        <v>0.8</v>
      </c>
      <c r="K620" t="str">
        <f>VLOOKUP(A620,MonthlyMetricFullData!A:D,2,FALSE)</f>
        <v>Premium</v>
      </c>
      <c r="L620" t="str">
        <f>IF(VLOOKUP(A620,MonthlyMetricFullData!A:E,5,FALSE)&lt;30,"Adjunct","Professional")</f>
        <v>Professional</v>
      </c>
      <c r="M620" t="str">
        <f>VLOOKUP(A620,MonthlyMetricFullData!A:D,3,FALSE)</f>
        <v>Annelies de Groot</v>
      </c>
    </row>
    <row r="621" spans="1:13" x14ac:dyDescent="0.2">
      <c r="A621" s="6" t="s">
        <v>189</v>
      </c>
      <c r="B621" s="6" t="s">
        <v>16</v>
      </c>
      <c r="C621" s="9">
        <v>0.65</v>
      </c>
      <c r="D621" s="9">
        <v>1.35</v>
      </c>
      <c r="E621" s="9">
        <v>1</v>
      </c>
      <c r="F621" s="9">
        <v>1</v>
      </c>
      <c r="G621" s="9">
        <v>0.69</v>
      </c>
      <c r="H621" s="6">
        <v>2</v>
      </c>
      <c r="I621" s="10">
        <v>45661</v>
      </c>
      <c r="J621" s="11">
        <v>0.25</v>
      </c>
      <c r="K621" t="str">
        <f>VLOOKUP(A621,MonthlyMetricFullData!A:D,2,FALSE)</f>
        <v>Premium</v>
      </c>
      <c r="L621" t="str">
        <f>IF(VLOOKUP(A621,MonthlyMetricFullData!A:E,5,FALSE)&lt;30,"Adjunct","Professional")</f>
        <v>Professional</v>
      </c>
      <c r="M621" t="str">
        <f>VLOOKUP(A621,MonthlyMetricFullData!A:D,3,FALSE)</f>
        <v>Annelies de Groot</v>
      </c>
    </row>
    <row r="622" spans="1:13" x14ac:dyDescent="0.2">
      <c r="A622" s="6" t="s">
        <v>189</v>
      </c>
      <c r="B622" s="6" t="s">
        <v>31</v>
      </c>
      <c r="C622" s="9">
        <v>0.61</v>
      </c>
      <c r="D622" s="9">
        <v>1.24</v>
      </c>
      <c r="E622" s="9">
        <v>1</v>
      </c>
      <c r="F622" s="9">
        <v>1</v>
      </c>
      <c r="G622" s="9">
        <v>0.74</v>
      </c>
      <c r="H622" s="6">
        <v>5</v>
      </c>
      <c r="I622" s="7">
        <v>0.33333333333333331</v>
      </c>
      <c r="J622" s="9">
        <v>0.33</v>
      </c>
      <c r="K622" t="str">
        <f>VLOOKUP(A622,MonthlyMetricFullData!A:D,2,FALSE)</f>
        <v>Premium</v>
      </c>
      <c r="L622" t="str">
        <f>IF(VLOOKUP(A622,MonthlyMetricFullData!A:E,5,FALSE)&lt;30,"Adjunct","Professional")</f>
        <v>Professional</v>
      </c>
      <c r="M622" t="str">
        <f>VLOOKUP(A622,MonthlyMetricFullData!A:D,3,FALSE)</f>
        <v>Annelies de Groot</v>
      </c>
    </row>
    <row r="623" spans="1:13" x14ac:dyDescent="0.2">
      <c r="A623" s="6" t="s">
        <v>189</v>
      </c>
      <c r="B623" s="6" t="s">
        <v>32</v>
      </c>
      <c r="C623" s="9">
        <v>0.65</v>
      </c>
      <c r="D623" s="9">
        <v>1.3401000000000001</v>
      </c>
      <c r="E623" s="9">
        <v>0.98717948700000002</v>
      </c>
      <c r="F623" s="9">
        <v>1</v>
      </c>
      <c r="G623" s="9">
        <v>0.61538461499999997</v>
      </c>
      <c r="H623" s="6">
        <v>6</v>
      </c>
      <c r="I623" s="7">
        <v>1</v>
      </c>
      <c r="J623" s="9">
        <f>I623</f>
        <v>1</v>
      </c>
      <c r="K623" t="str">
        <f>VLOOKUP(A623,MonthlyMetricFullData!A:D,2,FALSE)</f>
        <v>Premium</v>
      </c>
      <c r="L623" t="str">
        <f>IF(VLOOKUP(A623,MonthlyMetricFullData!A:E,5,FALSE)&lt;30,"Adjunct","Professional")</f>
        <v>Professional</v>
      </c>
      <c r="M623" t="str">
        <f>VLOOKUP(A623,MonthlyMetricFullData!A:D,3,FALSE)</f>
        <v>Annelies de Groot</v>
      </c>
    </row>
    <row r="624" spans="1:13" x14ac:dyDescent="0.2">
      <c r="A624" s="6" t="s">
        <v>189</v>
      </c>
      <c r="B624" s="6" t="s">
        <v>17</v>
      </c>
      <c r="C624" s="9">
        <v>0.95</v>
      </c>
      <c r="D624" s="9">
        <v>1.31</v>
      </c>
      <c r="E624" s="9">
        <v>0.99</v>
      </c>
      <c r="F624" s="9">
        <v>0.96</v>
      </c>
      <c r="G624" s="9">
        <v>0.7</v>
      </c>
      <c r="H624" s="6">
        <v>3</v>
      </c>
      <c r="I624" s="46" t="s">
        <v>15</v>
      </c>
      <c r="J624" s="11">
        <v>0.5</v>
      </c>
      <c r="K624" t="str">
        <f>VLOOKUP(A624,MonthlyMetricFullData!A:D,2,FALSE)</f>
        <v>Premium</v>
      </c>
      <c r="L624" t="str">
        <f>IF(VLOOKUP(A624,MonthlyMetricFullData!A:E,5,FALSE)&lt;30,"Adjunct","Professional")</f>
        <v>Professional</v>
      </c>
      <c r="M624" t="str">
        <f>VLOOKUP(A624,MonthlyMetricFullData!A:D,3,FALSE)</f>
        <v>Annelies de Groot</v>
      </c>
    </row>
    <row r="625" spans="1:13" x14ac:dyDescent="0.2">
      <c r="A625" s="6" t="s">
        <v>189</v>
      </c>
      <c r="B625" s="6" t="s">
        <v>19</v>
      </c>
      <c r="C625" s="6">
        <v>0.84289999999999898</v>
      </c>
      <c r="D625" s="6">
        <v>1.4157</v>
      </c>
      <c r="E625" s="6">
        <v>0.990291262135922</v>
      </c>
      <c r="F625" s="6">
        <v>0.8</v>
      </c>
      <c r="G625" s="6">
        <v>0.70588235294117596</v>
      </c>
      <c r="H625" s="6">
        <v>10</v>
      </c>
      <c r="I625" s="6" t="s">
        <v>27</v>
      </c>
      <c r="J625" s="53">
        <v>1</v>
      </c>
      <c r="K625" t="str">
        <f>VLOOKUP(A625,MonthlyMetricFullData!A:D,2,FALSE)</f>
        <v>Premium</v>
      </c>
      <c r="L625" t="str">
        <f>IF(VLOOKUP(A625,MonthlyMetricFullData!A:E,5,FALSE)&lt;30,"Adjunct","Professional")</f>
        <v>Professional</v>
      </c>
      <c r="M625" t="str">
        <f>VLOOKUP(A625,MonthlyMetricFullData!A:D,3,FALSE)</f>
        <v>Annelies de Groot</v>
      </c>
    </row>
    <row r="626" spans="1:13" x14ac:dyDescent="0.2">
      <c r="A626" s="6" t="s">
        <v>189</v>
      </c>
      <c r="B626" s="6" t="s">
        <v>21</v>
      </c>
      <c r="C626" s="9">
        <v>0.66</v>
      </c>
      <c r="D626" s="9">
        <v>1.03</v>
      </c>
      <c r="E626" s="9">
        <v>0.92</v>
      </c>
      <c r="F626" s="9">
        <v>0.98</v>
      </c>
      <c r="G626" s="9">
        <v>0.82</v>
      </c>
      <c r="H626" s="6">
        <v>8</v>
      </c>
      <c r="I626" s="7">
        <v>1</v>
      </c>
      <c r="J626" s="9">
        <f>I626</f>
        <v>1</v>
      </c>
      <c r="K626" t="str">
        <f>VLOOKUP(A626,MonthlyMetricFullData!A:D,2,FALSE)</f>
        <v>Premium</v>
      </c>
      <c r="L626" t="str">
        <f>IF(VLOOKUP(A626,MonthlyMetricFullData!A:E,5,FALSE)&lt;30,"Adjunct","Professional")</f>
        <v>Professional</v>
      </c>
      <c r="M626" t="str">
        <f>VLOOKUP(A626,MonthlyMetricFullData!A:D,3,FALSE)</f>
        <v>Annelies de Groot</v>
      </c>
    </row>
    <row r="627" spans="1:13" x14ac:dyDescent="0.2">
      <c r="A627" s="6" t="s">
        <v>189</v>
      </c>
      <c r="B627" s="6" t="s">
        <v>22</v>
      </c>
      <c r="C627" s="9">
        <v>0.7</v>
      </c>
      <c r="D627" s="9">
        <v>1.3</v>
      </c>
      <c r="E627" s="9">
        <v>0.99</v>
      </c>
      <c r="F627" s="9">
        <v>1</v>
      </c>
      <c r="G627" s="9">
        <v>0.62</v>
      </c>
      <c r="H627" s="6">
        <v>4</v>
      </c>
      <c r="I627" s="7">
        <v>1</v>
      </c>
      <c r="J627" s="9">
        <f>I627</f>
        <v>1</v>
      </c>
      <c r="K627" t="str">
        <f>VLOOKUP(A627,MonthlyMetricFullData!A:D,2,FALSE)</f>
        <v>Premium</v>
      </c>
      <c r="L627" t="str">
        <f>IF(VLOOKUP(A627,MonthlyMetricFullData!A:E,5,FALSE)&lt;30,"Adjunct","Professional")</f>
        <v>Professional</v>
      </c>
      <c r="M627" t="str">
        <f>VLOOKUP(A627,MonthlyMetricFullData!A:D,3,FALSE)</f>
        <v>Annelies de Groot</v>
      </c>
    </row>
    <row r="628" spans="1:13" x14ac:dyDescent="0.2">
      <c r="A628" s="6" t="s">
        <v>189</v>
      </c>
      <c r="B628" s="6" t="s">
        <v>24</v>
      </c>
      <c r="C628" s="9">
        <v>0.93</v>
      </c>
      <c r="D628" s="9">
        <v>0.96</v>
      </c>
      <c r="E628" s="9">
        <v>0.99</v>
      </c>
      <c r="F628" s="9">
        <v>0.98</v>
      </c>
      <c r="G628" s="9">
        <v>0.47</v>
      </c>
      <c r="H628" s="6">
        <v>1</v>
      </c>
      <c r="I628" s="7" t="s">
        <v>23</v>
      </c>
      <c r="J628" s="9">
        <v>0.67</v>
      </c>
      <c r="K628" t="str">
        <f>VLOOKUP(A628,MonthlyMetricFullData!A:D,2,FALSE)</f>
        <v>Premium</v>
      </c>
      <c r="L628" t="str">
        <f>IF(VLOOKUP(A628,MonthlyMetricFullData!A:E,5,FALSE)&lt;30,"Adjunct","Professional")</f>
        <v>Professional</v>
      </c>
      <c r="M628" t="str">
        <f>VLOOKUP(A628,MonthlyMetricFullData!A:D,3,FALSE)</f>
        <v>Annelies de Groot</v>
      </c>
    </row>
    <row r="629" spans="1:13" x14ac:dyDescent="0.2">
      <c r="A629" s="6" t="s">
        <v>189</v>
      </c>
      <c r="B629" s="6" t="s">
        <v>25</v>
      </c>
      <c r="C629" s="9">
        <v>0.93</v>
      </c>
      <c r="D629" s="9">
        <v>1.1399999999999999</v>
      </c>
      <c r="E629" s="9">
        <v>0.99</v>
      </c>
      <c r="F629" s="9">
        <v>1</v>
      </c>
      <c r="G629" s="9">
        <v>0.81</v>
      </c>
      <c r="H629" s="6">
        <v>4</v>
      </c>
      <c r="I629" s="7" t="s">
        <v>27</v>
      </c>
      <c r="J629" s="9">
        <v>1</v>
      </c>
      <c r="K629" t="str">
        <f>VLOOKUP(A629,MonthlyMetricFullData!A:D,2,FALSE)</f>
        <v>Premium</v>
      </c>
      <c r="L629" t="str">
        <f>IF(VLOOKUP(A629,MonthlyMetricFullData!A:E,5,FALSE)&lt;30,"Adjunct","Professional")</f>
        <v>Professional</v>
      </c>
      <c r="M629" t="str">
        <f>VLOOKUP(A629,MonthlyMetricFullData!A:D,3,FALSE)</f>
        <v>Annelies de Groot</v>
      </c>
    </row>
    <row r="630" spans="1:13" x14ac:dyDescent="0.2">
      <c r="A630" s="6" t="s">
        <v>189</v>
      </c>
      <c r="B630" s="6" t="s">
        <v>26</v>
      </c>
      <c r="C630" s="9">
        <v>0.96</v>
      </c>
      <c r="D630" s="9">
        <v>1.08</v>
      </c>
      <c r="E630" s="9">
        <v>1</v>
      </c>
      <c r="F630" s="9">
        <v>0.97</v>
      </c>
      <c r="G630" s="9">
        <v>0.79</v>
      </c>
      <c r="H630" s="6">
        <v>2</v>
      </c>
      <c r="I630" s="7" t="s">
        <v>52</v>
      </c>
      <c r="J630" s="9">
        <v>0.75</v>
      </c>
      <c r="K630" t="str">
        <f>VLOOKUP(A630,MonthlyMetricFullData!A:D,2,FALSE)</f>
        <v>Premium</v>
      </c>
      <c r="L630" t="str">
        <f>IF(VLOOKUP(A630,MonthlyMetricFullData!A:E,5,FALSE)&lt;30,"Adjunct","Professional")</f>
        <v>Professional</v>
      </c>
      <c r="M630" t="str">
        <f>VLOOKUP(A630,MonthlyMetricFullData!A:D,3,FALSE)</f>
        <v>Annelies de Groot</v>
      </c>
    </row>
    <row r="631" spans="1:13" x14ac:dyDescent="0.2">
      <c r="A631" s="6" t="s">
        <v>190</v>
      </c>
      <c r="B631" s="6" t="s">
        <v>29</v>
      </c>
      <c r="C631" s="9">
        <v>0.87080000000000002</v>
      </c>
      <c r="D631" s="9">
        <v>1.0641</v>
      </c>
      <c r="E631" s="9">
        <v>1</v>
      </c>
      <c r="F631" s="9">
        <v>0.92647058823529405</v>
      </c>
      <c r="G631" s="9">
        <v>0.46666666666666601</v>
      </c>
      <c r="H631" s="6">
        <v>0</v>
      </c>
      <c r="I631" s="7" t="s">
        <v>53</v>
      </c>
      <c r="J631" s="45">
        <v>0.83</v>
      </c>
      <c r="K631" t="str">
        <f>VLOOKUP(A631,MonthlyMetricFullData!A:D,2,FALSE)</f>
        <v>Distinguished</v>
      </c>
      <c r="L631" t="str">
        <f>IF(VLOOKUP(A631,MonthlyMetricFullData!A:E,5,FALSE)&lt;30,"Adjunct","Professional")</f>
        <v>Professional</v>
      </c>
      <c r="M631" t="str">
        <f>VLOOKUP(A631,MonthlyMetricFullData!A:D,3,FALSE)</f>
        <v>Ela Cross</v>
      </c>
    </row>
    <row r="632" spans="1:13" x14ac:dyDescent="0.2">
      <c r="A632" s="6" t="s">
        <v>190</v>
      </c>
      <c r="B632" s="6" t="s">
        <v>14</v>
      </c>
      <c r="C632" s="9">
        <v>0.53749999999999998</v>
      </c>
      <c r="D632" s="9">
        <v>1.0164</v>
      </c>
      <c r="E632" s="9">
        <v>1</v>
      </c>
      <c r="F632" s="9">
        <v>0.75675675675675602</v>
      </c>
      <c r="G632" s="9">
        <v>0.4</v>
      </c>
      <c r="H632" s="6">
        <v>3</v>
      </c>
      <c r="I632" s="7" t="s">
        <v>52</v>
      </c>
      <c r="J632" s="9">
        <v>0.75</v>
      </c>
      <c r="K632" t="str">
        <f>VLOOKUP(A632,MonthlyMetricFullData!A:D,2,FALSE)</f>
        <v>Distinguished</v>
      </c>
      <c r="L632" t="str">
        <f>IF(VLOOKUP(A632,MonthlyMetricFullData!A:E,5,FALSE)&lt;30,"Adjunct","Professional")</f>
        <v>Professional</v>
      </c>
      <c r="M632" t="str">
        <f>VLOOKUP(A632,MonthlyMetricFullData!A:D,3,FALSE)</f>
        <v>Ela Cross</v>
      </c>
    </row>
    <row r="633" spans="1:13" x14ac:dyDescent="0.2">
      <c r="A633" s="6" t="s">
        <v>190</v>
      </c>
      <c r="B633" s="6" t="s">
        <v>16</v>
      </c>
      <c r="C633" s="9">
        <v>0.56999999999999995</v>
      </c>
      <c r="D633" s="9">
        <v>0.99</v>
      </c>
      <c r="E633" s="9">
        <v>1</v>
      </c>
      <c r="F633" s="9">
        <v>0.97</v>
      </c>
      <c r="G633" s="9">
        <v>0.33</v>
      </c>
      <c r="H633" s="6">
        <v>4</v>
      </c>
      <c r="I633" s="10">
        <v>45719</v>
      </c>
      <c r="J633" s="9">
        <v>1</v>
      </c>
      <c r="K633" t="str">
        <f>VLOOKUP(A633,MonthlyMetricFullData!A:D,2,FALSE)</f>
        <v>Distinguished</v>
      </c>
      <c r="L633" t="str">
        <f>IF(VLOOKUP(A633,MonthlyMetricFullData!A:E,5,FALSE)&lt;30,"Adjunct","Professional")</f>
        <v>Professional</v>
      </c>
      <c r="M633" t="str">
        <f>VLOOKUP(A633,MonthlyMetricFullData!A:D,3,FALSE)</f>
        <v>Ela Cross</v>
      </c>
    </row>
    <row r="634" spans="1:13" x14ac:dyDescent="0.2">
      <c r="A634" s="6" t="s">
        <v>190</v>
      </c>
      <c r="B634" s="6" t="s">
        <v>31</v>
      </c>
      <c r="C634" s="9">
        <v>0.52</v>
      </c>
      <c r="D634" s="9">
        <v>0.99</v>
      </c>
      <c r="E634" s="9">
        <v>1</v>
      </c>
      <c r="F634" s="9">
        <v>1</v>
      </c>
      <c r="G634" s="9">
        <v>0.5</v>
      </c>
      <c r="H634" s="6">
        <v>2</v>
      </c>
      <c r="I634" s="7">
        <v>0.5</v>
      </c>
      <c r="J634" s="9">
        <v>0.5</v>
      </c>
      <c r="K634" t="str">
        <f>VLOOKUP(A634,MonthlyMetricFullData!A:D,2,FALSE)</f>
        <v>Distinguished</v>
      </c>
      <c r="L634" t="str">
        <f>IF(VLOOKUP(A634,MonthlyMetricFullData!A:E,5,FALSE)&lt;30,"Adjunct","Professional")</f>
        <v>Professional</v>
      </c>
      <c r="M634" t="str">
        <f>VLOOKUP(A634,MonthlyMetricFullData!A:D,3,FALSE)</f>
        <v>Ela Cross</v>
      </c>
    </row>
    <row r="635" spans="1:13" x14ac:dyDescent="0.2">
      <c r="A635" s="6" t="s">
        <v>190</v>
      </c>
      <c r="B635" s="6" t="s">
        <v>32</v>
      </c>
      <c r="C635" s="9">
        <v>0.2792</v>
      </c>
      <c r="D635" s="9">
        <v>0.75990000000000002</v>
      </c>
      <c r="E635" s="9">
        <v>1</v>
      </c>
      <c r="F635" s="9">
        <v>0.8</v>
      </c>
      <c r="G635" s="9">
        <v>0.25</v>
      </c>
      <c r="H635" s="6">
        <v>0</v>
      </c>
      <c r="I635" s="7">
        <v>1</v>
      </c>
      <c r="J635" s="9">
        <f>I635</f>
        <v>1</v>
      </c>
      <c r="K635" t="str">
        <f>VLOOKUP(A635,MonthlyMetricFullData!A:D,2,FALSE)</f>
        <v>Distinguished</v>
      </c>
      <c r="L635" t="str">
        <f>IF(VLOOKUP(A635,MonthlyMetricFullData!A:E,5,FALSE)&lt;30,"Adjunct","Professional")</f>
        <v>Professional</v>
      </c>
      <c r="M635" t="str">
        <f>VLOOKUP(A635,MonthlyMetricFullData!A:D,3,FALSE)</f>
        <v>Ela Cross</v>
      </c>
    </row>
    <row r="636" spans="1:13" x14ac:dyDescent="0.2">
      <c r="A636" s="6" t="s">
        <v>190</v>
      </c>
      <c r="B636" s="6" t="s">
        <v>17</v>
      </c>
      <c r="C636" s="9">
        <v>0.94</v>
      </c>
      <c r="D636" s="9">
        <v>0.9</v>
      </c>
      <c r="E636" s="9">
        <v>0.99</v>
      </c>
      <c r="F636" s="9">
        <v>0.97</v>
      </c>
      <c r="G636" s="9">
        <v>0.56000000000000005</v>
      </c>
      <c r="H636" s="6">
        <v>0</v>
      </c>
      <c r="I636" s="46" t="s">
        <v>111</v>
      </c>
      <c r="J636" s="11">
        <v>0.8</v>
      </c>
      <c r="K636" t="str">
        <f>VLOOKUP(A636,MonthlyMetricFullData!A:D,2,FALSE)</f>
        <v>Distinguished</v>
      </c>
      <c r="L636" t="str">
        <f>IF(VLOOKUP(A636,MonthlyMetricFullData!A:E,5,FALSE)&lt;30,"Adjunct","Professional")</f>
        <v>Professional</v>
      </c>
      <c r="M636" t="str">
        <f>VLOOKUP(A636,MonthlyMetricFullData!A:D,3,FALSE)</f>
        <v>Ela Cross</v>
      </c>
    </row>
    <row r="637" spans="1:13" x14ac:dyDescent="0.2">
      <c r="A637" s="6" t="s">
        <v>190</v>
      </c>
      <c r="B637" s="6" t="s">
        <v>19</v>
      </c>
      <c r="C637" s="6">
        <v>0.8417</v>
      </c>
      <c r="D637" s="6">
        <v>1.0378000000000001</v>
      </c>
      <c r="E637" s="6">
        <v>1</v>
      </c>
      <c r="F637" s="6">
        <v>0.68799999999999994</v>
      </c>
      <c r="G637" s="6">
        <v>0.31578947368421001</v>
      </c>
      <c r="H637" s="6">
        <v>3</v>
      </c>
      <c r="I637" s="6" t="s">
        <v>27</v>
      </c>
      <c r="J637" s="53">
        <v>1</v>
      </c>
      <c r="K637" t="str">
        <f>VLOOKUP(A637,MonthlyMetricFullData!A:D,2,FALSE)</f>
        <v>Distinguished</v>
      </c>
      <c r="L637" t="str">
        <f>IF(VLOOKUP(A637,MonthlyMetricFullData!A:E,5,FALSE)&lt;30,"Adjunct","Professional")</f>
        <v>Professional</v>
      </c>
      <c r="M637" t="str">
        <f>VLOOKUP(A637,MonthlyMetricFullData!A:D,3,FALSE)</f>
        <v>Ela Cross</v>
      </c>
    </row>
    <row r="638" spans="1:13" x14ac:dyDescent="0.2">
      <c r="A638" s="6" t="s">
        <v>190</v>
      </c>
      <c r="B638" s="6" t="s">
        <v>21</v>
      </c>
      <c r="C638" s="9">
        <v>0.69</v>
      </c>
      <c r="D638" s="9">
        <v>1.01</v>
      </c>
      <c r="E638" s="9">
        <v>1</v>
      </c>
      <c r="F638" s="9">
        <v>0.98</v>
      </c>
      <c r="G638" s="9">
        <v>0.8</v>
      </c>
      <c r="H638" s="6">
        <v>3</v>
      </c>
      <c r="I638" s="7">
        <v>1</v>
      </c>
      <c r="J638" s="9">
        <f>I638</f>
        <v>1</v>
      </c>
      <c r="K638" t="str">
        <f>VLOOKUP(A638,MonthlyMetricFullData!A:D,2,FALSE)</f>
        <v>Distinguished</v>
      </c>
      <c r="L638" t="str">
        <f>IF(VLOOKUP(A638,MonthlyMetricFullData!A:E,5,FALSE)&lt;30,"Adjunct","Professional")</f>
        <v>Professional</v>
      </c>
      <c r="M638" t="str">
        <f>VLOOKUP(A638,MonthlyMetricFullData!A:D,3,FALSE)</f>
        <v>Ela Cross</v>
      </c>
    </row>
    <row r="639" spans="1:13" x14ac:dyDescent="0.2">
      <c r="A639" s="6" t="s">
        <v>190</v>
      </c>
      <c r="B639" s="6" t="s">
        <v>22</v>
      </c>
      <c r="C639" s="9">
        <v>0.48</v>
      </c>
      <c r="D639" s="9">
        <v>1.03</v>
      </c>
      <c r="E639" s="9">
        <v>1</v>
      </c>
      <c r="F639" s="9">
        <v>1</v>
      </c>
      <c r="G639" s="9">
        <v>0.33</v>
      </c>
      <c r="H639" s="6">
        <v>1</v>
      </c>
      <c r="I639" s="7">
        <v>1</v>
      </c>
      <c r="J639" s="9">
        <f>I639</f>
        <v>1</v>
      </c>
      <c r="K639" t="str">
        <f>VLOOKUP(A639,MonthlyMetricFullData!A:D,2,FALSE)</f>
        <v>Distinguished</v>
      </c>
      <c r="L639" t="str">
        <f>IF(VLOOKUP(A639,MonthlyMetricFullData!A:E,5,FALSE)&lt;30,"Adjunct","Professional")</f>
        <v>Professional</v>
      </c>
      <c r="M639" t="str">
        <f>VLOOKUP(A639,MonthlyMetricFullData!A:D,3,FALSE)</f>
        <v>Ela Cross</v>
      </c>
    </row>
    <row r="640" spans="1:13" x14ac:dyDescent="0.2">
      <c r="A640" s="6" t="s">
        <v>190</v>
      </c>
      <c r="B640" s="6" t="s">
        <v>24</v>
      </c>
      <c r="C640" s="9">
        <v>0.57999999999999996</v>
      </c>
      <c r="D640" s="9">
        <v>1.02</v>
      </c>
      <c r="E640" s="9">
        <v>1</v>
      </c>
      <c r="F640" s="9">
        <v>0.74</v>
      </c>
      <c r="G640" s="9">
        <v>0.46</v>
      </c>
      <c r="H640" s="6" t="e">
        <v>#N/A</v>
      </c>
      <c r="I640" s="7">
        <v>1</v>
      </c>
      <c r="J640" s="9">
        <f>I640</f>
        <v>1</v>
      </c>
      <c r="K640" t="str">
        <f>VLOOKUP(A640,MonthlyMetricFullData!A:D,2,FALSE)</f>
        <v>Distinguished</v>
      </c>
      <c r="L640" t="str">
        <f>IF(VLOOKUP(A640,MonthlyMetricFullData!A:E,5,FALSE)&lt;30,"Adjunct","Professional")</f>
        <v>Professional</v>
      </c>
      <c r="M640" t="str">
        <f>VLOOKUP(A640,MonthlyMetricFullData!A:D,3,FALSE)</f>
        <v>Ela Cross</v>
      </c>
    </row>
    <row r="641" spans="1:13" x14ac:dyDescent="0.2">
      <c r="A641" s="6" t="s">
        <v>190</v>
      </c>
      <c r="B641" s="6" t="s">
        <v>25</v>
      </c>
      <c r="C641" s="9">
        <v>0.32</v>
      </c>
      <c r="D641" s="9">
        <v>0.68</v>
      </c>
      <c r="E641" s="9">
        <v>1</v>
      </c>
      <c r="F641" s="9">
        <v>1</v>
      </c>
      <c r="G641" s="9">
        <v>0.78</v>
      </c>
      <c r="H641" s="6">
        <v>0</v>
      </c>
      <c r="I641" s="7" t="s">
        <v>63</v>
      </c>
      <c r="J641" s="9">
        <v>1</v>
      </c>
      <c r="K641" t="str">
        <f>VLOOKUP(A641,MonthlyMetricFullData!A:D,2,FALSE)</f>
        <v>Distinguished</v>
      </c>
      <c r="L641" t="str">
        <f>IF(VLOOKUP(A641,MonthlyMetricFullData!A:E,5,FALSE)&lt;30,"Adjunct","Professional")</f>
        <v>Professional</v>
      </c>
      <c r="M641" t="str">
        <f>VLOOKUP(A641,MonthlyMetricFullData!A:D,3,FALSE)</f>
        <v>Ela Cross</v>
      </c>
    </row>
    <row r="642" spans="1:13" x14ac:dyDescent="0.2">
      <c r="A642" s="6" t="s">
        <v>190</v>
      </c>
      <c r="B642" s="6" t="s">
        <v>26</v>
      </c>
      <c r="C642" s="9">
        <v>0.4</v>
      </c>
      <c r="D642" s="9">
        <v>0.97</v>
      </c>
      <c r="E642" s="9">
        <v>1</v>
      </c>
      <c r="F642" s="9">
        <v>0.93</v>
      </c>
      <c r="G642" s="9">
        <v>0.43</v>
      </c>
      <c r="H642" s="6">
        <v>0</v>
      </c>
      <c r="I642" s="7" t="s">
        <v>52</v>
      </c>
      <c r="J642" s="9">
        <v>0.75</v>
      </c>
      <c r="K642" t="str">
        <f>VLOOKUP(A642,MonthlyMetricFullData!A:D,2,FALSE)</f>
        <v>Distinguished</v>
      </c>
      <c r="L642" t="str">
        <f>IF(VLOOKUP(A642,MonthlyMetricFullData!A:E,5,FALSE)&lt;30,"Adjunct","Professional")</f>
        <v>Professional</v>
      </c>
      <c r="M642" t="str">
        <f>VLOOKUP(A642,MonthlyMetricFullData!A:D,3,FALSE)</f>
        <v>Ela Cross</v>
      </c>
    </row>
    <row r="643" spans="1:13" x14ac:dyDescent="0.2">
      <c r="A643" s="6" t="s">
        <v>191</v>
      </c>
      <c r="B643" s="6" t="s">
        <v>29</v>
      </c>
      <c r="C643" s="9">
        <v>1.3542000000000001</v>
      </c>
      <c r="D643" s="9">
        <v>1.2187999999999899</v>
      </c>
      <c r="E643" s="9">
        <v>0.85714285714285698</v>
      </c>
      <c r="F643" s="9">
        <v>0.91489361702127603</v>
      </c>
      <c r="G643" s="9">
        <v>0.83333333333333304</v>
      </c>
      <c r="H643" s="6">
        <v>5</v>
      </c>
      <c r="I643" s="6" t="s">
        <v>18</v>
      </c>
      <c r="J643" s="45">
        <v>0</v>
      </c>
      <c r="K643" t="e">
        <f>VLOOKUP(A643,MonthlyMetricFullData!A:D,2,FALSE)</f>
        <v>#N/A</v>
      </c>
      <c r="L643" t="e">
        <f>IF(VLOOKUP(A643,MonthlyMetricFullData!A:E,5,FALSE)&lt;30,"Adjunct","Professional")</f>
        <v>#N/A</v>
      </c>
      <c r="M643" t="e">
        <f>VLOOKUP(A643,MonthlyMetricFullData!A:D,3,FALSE)</f>
        <v>#N/A</v>
      </c>
    </row>
    <row r="644" spans="1:13" x14ac:dyDescent="0.2">
      <c r="A644" s="6" t="s">
        <v>191</v>
      </c>
      <c r="B644" s="6" t="s">
        <v>14</v>
      </c>
      <c r="C644" s="9">
        <v>1.3332999999999999</v>
      </c>
      <c r="D644" s="9">
        <v>1.2030999999999901</v>
      </c>
      <c r="E644" s="9">
        <v>0.94</v>
      </c>
      <c r="F644" s="9">
        <v>0.82499999999999996</v>
      </c>
      <c r="G644" s="9">
        <v>0.33333333333333298</v>
      </c>
      <c r="H644" s="6">
        <v>2</v>
      </c>
      <c r="I644" s="7" t="s">
        <v>33</v>
      </c>
      <c r="J644" s="9">
        <v>0</v>
      </c>
      <c r="K644" t="e">
        <f>VLOOKUP(A644,MonthlyMetricFullData!A:D,2,FALSE)</f>
        <v>#N/A</v>
      </c>
      <c r="L644" t="e">
        <f>IF(VLOOKUP(A644,MonthlyMetricFullData!A:E,5,FALSE)&lt;30,"Adjunct","Professional")</f>
        <v>#N/A</v>
      </c>
      <c r="M644" t="e">
        <f>VLOOKUP(A644,MonthlyMetricFullData!A:D,3,FALSE)</f>
        <v>#N/A</v>
      </c>
    </row>
    <row r="645" spans="1:13" x14ac:dyDescent="0.2">
      <c r="A645" s="6" t="s">
        <v>191</v>
      </c>
      <c r="B645" s="6" t="s">
        <v>16</v>
      </c>
      <c r="C645" s="9">
        <v>1.1599999999999999</v>
      </c>
      <c r="D645" s="9">
        <v>1.1000000000000001</v>
      </c>
      <c r="E645" s="9">
        <v>0.78</v>
      </c>
      <c r="F645" s="9">
        <v>0.91</v>
      </c>
      <c r="G645" s="9">
        <v>0.44</v>
      </c>
      <c r="H645" s="6">
        <v>3</v>
      </c>
      <c r="I645" s="10">
        <v>45660</v>
      </c>
      <c r="J645" s="11">
        <f>1/3</f>
        <v>0.33333333333333331</v>
      </c>
      <c r="K645" t="e">
        <f>VLOOKUP(A645,MonthlyMetricFullData!A:D,2,FALSE)</f>
        <v>#N/A</v>
      </c>
      <c r="L645" t="e">
        <f>IF(VLOOKUP(A645,MonthlyMetricFullData!A:E,5,FALSE)&lt;30,"Adjunct","Professional")</f>
        <v>#N/A</v>
      </c>
      <c r="M645" t="e">
        <f>VLOOKUP(A645,MonthlyMetricFullData!A:D,3,FALSE)</f>
        <v>#N/A</v>
      </c>
    </row>
    <row r="646" spans="1:13" x14ac:dyDescent="0.2">
      <c r="A646" s="6" t="s">
        <v>191</v>
      </c>
      <c r="B646" s="6" t="s">
        <v>31</v>
      </c>
      <c r="C646" s="9">
        <v>1.17</v>
      </c>
      <c r="D646" s="9">
        <v>1.38</v>
      </c>
      <c r="E646" s="9">
        <v>0.89</v>
      </c>
      <c r="F646" s="9">
        <v>0.66</v>
      </c>
      <c r="G646" s="9">
        <v>0.57999999999999996</v>
      </c>
      <c r="H646" s="6">
        <v>3</v>
      </c>
      <c r="I646" s="7"/>
      <c r="J646" s="9"/>
      <c r="K646" t="e">
        <f>VLOOKUP(A646,MonthlyMetricFullData!A:D,2,FALSE)</f>
        <v>#N/A</v>
      </c>
      <c r="L646" t="e">
        <f>IF(VLOOKUP(A646,MonthlyMetricFullData!A:E,5,FALSE)&lt;30,"Adjunct","Professional")</f>
        <v>#N/A</v>
      </c>
      <c r="M646" t="e">
        <f>VLOOKUP(A646,MonthlyMetricFullData!A:D,3,FALSE)</f>
        <v>#N/A</v>
      </c>
    </row>
    <row r="647" spans="1:13" x14ac:dyDescent="0.2">
      <c r="A647" s="6" t="s">
        <v>191</v>
      </c>
      <c r="B647" s="6" t="s">
        <v>32</v>
      </c>
      <c r="C647" s="9">
        <v>0.89580000000000004</v>
      </c>
      <c r="D647" s="9">
        <v>1.1354</v>
      </c>
      <c r="E647" s="9">
        <v>0.94444444400000005</v>
      </c>
      <c r="F647" s="9">
        <v>0.928571429</v>
      </c>
      <c r="G647" s="9">
        <v>0.428571429</v>
      </c>
      <c r="H647" s="6">
        <v>4</v>
      </c>
      <c r="I647" s="7" t="s">
        <v>33</v>
      </c>
      <c r="J647" s="9">
        <v>0</v>
      </c>
      <c r="K647" t="e">
        <f>VLOOKUP(A647,MonthlyMetricFullData!A:D,2,FALSE)</f>
        <v>#N/A</v>
      </c>
      <c r="L647" t="e">
        <f>IF(VLOOKUP(A647,MonthlyMetricFullData!A:E,5,FALSE)&lt;30,"Adjunct","Professional")</f>
        <v>#N/A</v>
      </c>
      <c r="M647" t="e">
        <f>VLOOKUP(A647,MonthlyMetricFullData!A:D,3,FALSE)</f>
        <v>#N/A</v>
      </c>
    </row>
    <row r="648" spans="1:13" x14ac:dyDescent="0.2">
      <c r="A648" s="6" t="s">
        <v>191</v>
      </c>
      <c r="B648" s="6" t="s">
        <v>17</v>
      </c>
      <c r="C648" s="9">
        <v>1.5</v>
      </c>
      <c r="D648" s="9">
        <v>1.29</v>
      </c>
      <c r="E648" s="9">
        <v>0.93</v>
      </c>
      <c r="F648" s="9">
        <v>0.91</v>
      </c>
      <c r="G648" s="9">
        <v>0.87</v>
      </c>
      <c r="H648" s="6">
        <v>2</v>
      </c>
      <c r="I648" s="46" t="s">
        <v>34</v>
      </c>
      <c r="J648" s="11">
        <v>0.5</v>
      </c>
      <c r="K648" t="e">
        <f>VLOOKUP(A648,MonthlyMetricFullData!A:D,2,FALSE)</f>
        <v>#N/A</v>
      </c>
      <c r="L648" t="e">
        <f>IF(VLOOKUP(A648,MonthlyMetricFullData!A:E,5,FALSE)&lt;30,"Adjunct","Professional")</f>
        <v>#N/A</v>
      </c>
      <c r="M648" t="e">
        <f>VLOOKUP(A648,MonthlyMetricFullData!A:D,3,FALSE)</f>
        <v>#N/A</v>
      </c>
    </row>
    <row r="649" spans="1:13" x14ac:dyDescent="0.2">
      <c r="A649" s="6" t="s">
        <v>191</v>
      </c>
      <c r="B649" s="6" t="s">
        <v>19</v>
      </c>
      <c r="C649" s="6">
        <v>0.8125</v>
      </c>
      <c r="D649" s="6">
        <v>1.11459999999999</v>
      </c>
      <c r="E649" s="6">
        <v>0.90909090909090895</v>
      </c>
      <c r="F649" s="6">
        <v>0.87</v>
      </c>
      <c r="G649" s="6">
        <v>0.8</v>
      </c>
      <c r="J649" s="53"/>
      <c r="K649" t="e">
        <f>VLOOKUP(A649,MonthlyMetricFullData!A:D,2,FALSE)</f>
        <v>#N/A</v>
      </c>
      <c r="L649" t="e">
        <f>IF(VLOOKUP(A649,MonthlyMetricFullData!A:E,5,FALSE)&lt;30,"Adjunct","Professional")</f>
        <v>#N/A</v>
      </c>
      <c r="M649" t="e">
        <f>VLOOKUP(A649,MonthlyMetricFullData!A:D,3,FALSE)</f>
        <v>#N/A</v>
      </c>
    </row>
    <row r="650" spans="1:13" x14ac:dyDescent="0.2">
      <c r="A650" s="6" t="s">
        <v>191</v>
      </c>
      <c r="B650" s="6" t="s">
        <v>21</v>
      </c>
      <c r="C650" s="9">
        <v>1.45</v>
      </c>
      <c r="D650" s="9">
        <v>1.52</v>
      </c>
      <c r="E650" s="9">
        <v>0.92</v>
      </c>
      <c r="F650" s="9">
        <v>1</v>
      </c>
      <c r="G650" s="9">
        <v>0.8</v>
      </c>
      <c r="H650" s="6">
        <v>2</v>
      </c>
      <c r="J650" s="6"/>
      <c r="K650" t="e">
        <f>VLOOKUP(A650,MonthlyMetricFullData!A:D,2,FALSE)</f>
        <v>#N/A</v>
      </c>
      <c r="L650" t="e">
        <f>IF(VLOOKUP(A650,MonthlyMetricFullData!A:E,5,FALSE)&lt;30,"Adjunct","Professional")</f>
        <v>#N/A</v>
      </c>
      <c r="M650" t="e">
        <f>VLOOKUP(A650,MonthlyMetricFullData!A:D,3,FALSE)</f>
        <v>#N/A</v>
      </c>
    </row>
    <row r="651" spans="1:13" x14ac:dyDescent="0.2">
      <c r="A651" s="6" t="s">
        <v>191</v>
      </c>
      <c r="B651" s="6" t="s">
        <v>22</v>
      </c>
      <c r="C651" s="9">
        <v>0.41</v>
      </c>
      <c r="D651" s="9">
        <v>1.02</v>
      </c>
      <c r="E651" s="9">
        <v>1</v>
      </c>
      <c r="F651" s="9">
        <v>0.92</v>
      </c>
      <c r="G651" s="9">
        <v>0.67</v>
      </c>
      <c r="H651" s="6">
        <v>2</v>
      </c>
      <c r="I651" s="7">
        <v>1</v>
      </c>
      <c r="J651" s="9">
        <f>I651</f>
        <v>1</v>
      </c>
      <c r="K651" t="e">
        <f>VLOOKUP(A651,MonthlyMetricFullData!A:D,2,FALSE)</f>
        <v>#N/A</v>
      </c>
      <c r="L651" t="e">
        <f>IF(VLOOKUP(A651,MonthlyMetricFullData!A:E,5,FALSE)&lt;30,"Adjunct","Professional")</f>
        <v>#N/A</v>
      </c>
      <c r="M651" t="e">
        <f>VLOOKUP(A651,MonthlyMetricFullData!A:D,3,FALSE)</f>
        <v>#N/A</v>
      </c>
    </row>
    <row r="652" spans="1:13" x14ac:dyDescent="0.2">
      <c r="A652" s="6" t="s">
        <v>191</v>
      </c>
      <c r="B652" s="6" t="s">
        <v>24</v>
      </c>
      <c r="C652" s="9">
        <v>1</v>
      </c>
      <c r="D652" s="9">
        <v>1.1599999999999999</v>
      </c>
      <c r="E652" s="9">
        <v>0.97</v>
      </c>
      <c r="F652" s="9">
        <v>0.96</v>
      </c>
      <c r="G652" s="9">
        <v>0.1</v>
      </c>
      <c r="H652" s="6">
        <v>1</v>
      </c>
      <c r="I652" s="7">
        <v>1</v>
      </c>
      <c r="J652" s="9">
        <f>I652</f>
        <v>1</v>
      </c>
      <c r="K652" t="e">
        <f>VLOOKUP(A652,MonthlyMetricFullData!A:D,2,FALSE)</f>
        <v>#N/A</v>
      </c>
      <c r="L652" t="e">
        <f>IF(VLOOKUP(A652,MonthlyMetricFullData!A:E,5,FALSE)&lt;30,"Adjunct","Professional")</f>
        <v>#N/A</v>
      </c>
      <c r="M652" t="e">
        <f>VLOOKUP(A652,MonthlyMetricFullData!A:D,3,FALSE)</f>
        <v>#N/A</v>
      </c>
    </row>
    <row r="653" spans="1:13" x14ac:dyDescent="0.2">
      <c r="A653" s="6" t="s">
        <v>191</v>
      </c>
      <c r="B653" s="6" t="s">
        <v>25</v>
      </c>
      <c r="C653" s="9">
        <v>0.91</v>
      </c>
      <c r="D653" s="9">
        <v>1.1399999999999999</v>
      </c>
      <c r="E653" s="9">
        <v>0.94</v>
      </c>
      <c r="F653" s="9">
        <v>0.96</v>
      </c>
      <c r="G653" s="9">
        <v>0.6</v>
      </c>
      <c r="H653" s="6">
        <v>4</v>
      </c>
      <c r="I653" s="8"/>
      <c r="J653" s="6"/>
      <c r="K653" t="e">
        <f>VLOOKUP(A653,MonthlyMetricFullData!A:D,2,FALSE)</f>
        <v>#N/A</v>
      </c>
      <c r="L653" t="e">
        <f>IF(VLOOKUP(A653,MonthlyMetricFullData!A:E,5,FALSE)&lt;30,"Adjunct","Professional")</f>
        <v>#N/A</v>
      </c>
      <c r="M653" t="e">
        <f>VLOOKUP(A653,MonthlyMetricFullData!A:D,3,FALSE)</f>
        <v>#N/A</v>
      </c>
    </row>
    <row r="654" spans="1:13" x14ac:dyDescent="0.2">
      <c r="A654" s="6" t="s">
        <v>191</v>
      </c>
      <c r="B654" s="6" t="s">
        <v>26</v>
      </c>
      <c r="C654" s="9">
        <v>0.78</v>
      </c>
      <c r="D654" s="9">
        <v>1.1499999999999999</v>
      </c>
      <c r="E654" s="9">
        <v>0.91</v>
      </c>
      <c r="F654" s="9">
        <v>0.91</v>
      </c>
      <c r="G654" s="9">
        <v>0.75</v>
      </c>
      <c r="H654" s="6">
        <v>5</v>
      </c>
      <c r="I654" s="7" t="s">
        <v>63</v>
      </c>
      <c r="J654" s="9">
        <v>1</v>
      </c>
      <c r="K654" t="e">
        <f>VLOOKUP(A654,MonthlyMetricFullData!A:D,2,FALSE)</f>
        <v>#N/A</v>
      </c>
      <c r="L654" t="e">
        <f>IF(VLOOKUP(A654,MonthlyMetricFullData!A:E,5,FALSE)&lt;30,"Adjunct","Professional")</f>
        <v>#N/A</v>
      </c>
      <c r="M654" t="e">
        <f>VLOOKUP(A654,MonthlyMetricFullData!A:D,3,FALSE)</f>
        <v>#N/A</v>
      </c>
    </row>
    <row r="655" spans="1:13" x14ac:dyDescent="0.2">
      <c r="A655" s="6" t="s">
        <v>192</v>
      </c>
      <c r="B655" s="6" t="s">
        <v>17</v>
      </c>
      <c r="C655" s="9">
        <v>0</v>
      </c>
      <c r="D655" s="9">
        <v>0</v>
      </c>
      <c r="E655" s="9">
        <v>0</v>
      </c>
      <c r="F655" s="9">
        <v>0</v>
      </c>
      <c r="G655" s="9">
        <v>0</v>
      </c>
      <c r="H655" s="6">
        <v>0</v>
      </c>
      <c r="I655" s="46" t="s">
        <v>18</v>
      </c>
      <c r="J655" s="11">
        <v>0</v>
      </c>
      <c r="K655" t="e">
        <f>VLOOKUP(A655,MonthlyMetricFullData!A:D,2,FALSE)</f>
        <v>#N/A</v>
      </c>
      <c r="L655" t="e">
        <f>IF(VLOOKUP(A655,MonthlyMetricFullData!A:E,5,FALSE)&lt;30,"Adjunct","Professional")</f>
        <v>#N/A</v>
      </c>
      <c r="M655" t="e">
        <f>VLOOKUP(A655,MonthlyMetricFullData!A:D,3,FALSE)</f>
        <v>#N/A</v>
      </c>
    </row>
    <row r="656" spans="1:13" x14ac:dyDescent="0.2">
      <c r="A656" s="6" t="s">
        <v>193</v>
      </c>
      <c r="B656" s="6" t="s">
        <v>29</v>
      </c>
      <c r="C656" s="9">
        <v>1.1875</v>
      </c>
      <c r="D656" s="9">
        <v>1.18359999999999</v>
      </c>
      <c r="E656" s="9">
        <v>0.98333333333333295</v>
      </c>
      <c r="F656" s="9">
        <v>0.68571428571428505</v>
      </c>
      <c r="G656" s="9">
        <v>0</v>
      </c>
      <c r="H656" s="6">
        <v>8</v>
      </c>
      <c r="I656" s="7" t="s">
        <v>33</v>
      </c>
      <c r="J656" s="45">
        <v>0</v>
      </c>
      <c r="K656" t="str">
        <f>VLOOKUP(A656,MonthlyMetricFullData!A:D,2,FALSE)</f>
        <v>Distinguished</v>
      </c>
      <c r="L656" t="str">
        <f>IF(VLOOKUP(A656,MonthlyMetricFullData!A:E,5,FALSE)&lt;30,"Adjunct","Professional")</f>
        <v>Adjunct</v>
      </c>
      <c r="M656" t="str">
        <f>VLOOKUP(A656,MonthlyMetricFullData!A:D,3,FALSE)</f>
        <v>Ela Cross</v>
      </c>
    </row>
    <row r="657" spans="1:13" x14ac:dyDescent="0.2">
      <c r="A657" s="6" t="s">
        <v>193</v>
      </c>
      <c r="B657" s="6" t="s">
        <v>14</v>
      </c>
      <c r="C657" s="9">
        <v>0.8125</v>
      </c>
      <c r="D657" s="9">
        <v>1.4375</v>
      </c>
      <c r="E657" s="9">
        <v>0.95918367346938704</v>
      </c>
      <c r="F657" s="9">
        <v>1</v>
      </c>
      <c r="G657" s="9">
        <v>0.91666666666666596</v>
      </c>
      <c r="H657" s="6">
        <v>8</v>
      </c>
      <c r="I657" s="7"/>
      <c r="J657" s="9"/>
      <c r="K657" t="str">
        <f>VLOOKUP(A657,MonthlyMetricFullData!A:D,2,FALSE)</f>
        <v>Distinguished</v>
      </c>
      <c r="L657" t="str">
        <f>IF(VLOOKUP(A657,MonthlyMetricFullData!A:E,5,FALSE)&lt;30,"Adjunct","Professional")</f>
        <v>Adjunct</v>
      </c>
      <c r="M657" t="str">
        <f>VLOOKUP(A657,MonthlyMetricFullData!A:D,3,FALSE)</f>
        <v>Ela Cross</v>
      </c>
    </row>
    <row r="658" spans="1:13" x14ac:dyDescent="0.2">
      <c r="A658" s="6" t="s">
        <v>193</v>
      </c>
      <c r="B658" s="6" t="s">
        <v>16</v>
      </c>
      <c r="C658" s="9">
        <v>0.87</v>
      </c>
      <c r="D658" s="9">
        <v>1.32</v>
      </c>
      <c r="E658" s="9">
        <v>0.98</v>
      </c>
      <c r="F658" s="9">
        <v>1</v>
      </c>
      <c r="G658" s="9">
        <v>1</v>
      </c>
      <c r="H658" s="6">
        <v>2</v>
      </c>
      <c r="I658" s="10" t="s">
        <v>60</v>
      </c>
      <c r="J658" s="9">
        <v>0</v>
      </c>
      <c r="K658" t="str">
        <f>VLOOKUP(A658,MonthlyMetricFullData!A:D,2,FALSE)</f>
        <v>Distinguished</v>
      </c>
      <c r="L658" t="str">
        <f>IF(VLOOKUP(A658,MonthlyMetricFullData!A:E,5,FALSE)&lt;30,"Adjunct","Professional")</f>
        <v>Adjunct</v>
      </c>
      <c r="M658" t="str">
        <f>VLOOKUP(A658,MonthlyMetricFullData!A:D,3,FALSE)</f>
        <v>Ela Cross</v>
      </c>
    </row>
    <row r="659" spans="1:13" x14ac:dyDescent="0.2">
      <c r="A659" s="6" t="s">
        <v>193</v>
      </c>
      <c r="B659" s="6" t="s">
        <v>31</v>
      </c>
      <c r="C659" s="9">
        <v>1.1299999999999999</v>
      </c>
      <c r="D659" s="9">
        <v>1.32</v>
      </c>
      <c r="E659" s="9">
        <v>0.95</v>
      </c>
      <c r="F659" s="9">
        <v>1</v>
      </c>
      <c r="G659" s="9">
        <v>0.67</v>
      </c>
      <c r="H659" s="6">
        <v>8</v>
      </c>
      <c r="I659" s="7" t="s">
        <v>83</v>
      </c>
      <c r="J659" s="9">
        <v>0</v>
      </c>
      <c r="K659" t="str">
        <f>VLOOKUP(A659,MonthlyMetricFullData!A:D,2,FALSE)</f>
        <v>Distinguished</v>
      </c>
      <c r="L659" t="str">
        <f>IF(VLOOKUP(A659,MonthlyMetricFullData!A:E,5,FALSE)&lt;30,"Adjunct","Professional")</f>
        <v>Adjunct</v>
      </c>
      <c r="M659" t="str">
        <f>VLOOKUP(A659,MonthlyMetricFullData!A:D,3,FALSE)</f>
        <v>Ela Cross</v>
      </c>
    </row>
    <row r="660" spans="1:13" x14ac:dyDescent="0.2">
      <c r="A660" s="6" t="s">
        <v>193</v>
      </c>
      <c r="B660" s="6" t="s">
        <v>32</v>
      </c>
      <c r="C660" s="9">
        <v>1.2188000000000001</v>
      </c>
      <c r="D660" s="9">
        <v>1.3086</v>
      </c>
      <c r="E660" s="9">
        <v>0.96153846200000004</v>
      </c>
      <c r="F660" s="9">
        <v>1</v>
      </c>
      <c r="G660" s="9">
        <v>0</v>
      </c>
      <c r="H660" s="6">
        <v>10</v>
      </c>
      <c r="I660" s="7" t="s">
        <v>33</v>
      </c>
      <c r="J660" s="9">
        <v>0</v>
      </c>
      <c r="K660" t="str">
        <f>VLOOKUP(A660,MonthlyMetricFullData!A:D,2,FALSE)</f>
        <v>Distinguished</v>
      </c>
      <c r="L660" t="str">
        <f>IF(VLOOKUP(A660,MonthlyMetricFullData!A:E,5,FALSE)&lt;30,"Adjunct","Professional")</f>
        <v>Adjunct</v>
      </c>
      <c r="M660" t="str">
        <f>VLOOKUP(A660,MonthlyMetricFullData!A:D,3,FALSE)</f>
        <v>Ela Cross</v>
      </c>
    </row>
    <row r="661" spans="1:13" x14ac:dyDescent="0.2">
      <c r="A661" s="6" t="s">
        <v>193</v>
      </c>
      <c r="B661" s="6" t="s">
        <v>17</v>
      </c>
      <c r="C661" s="9">
        <v>1.26</v>
      </c>
      <c r="D661" s="9">
        <v>1.25</v>
      </c>
      <c r="E661" s="9">
        <v>0.9</v>
      </c>
      <c r="F661" s="9">
        <v>0.44</v>
      </c>
      <c r="G661" s="9">
        <v>0</v>
      </c>
      <c r="H661" s="6">
        <v>5</v>
      </c>
      <c r="I661" s="46" t="s">
        <v>18</v>
      </c>
      <c r="J661" s="11">
        <v>0</v>
      </c>
      <c r="K661" t="str">
        <f>VLOOKUP(A661,MonthlyMetricFullData!A:D,2,FALSE)</f>
        <v>Distinguished</v>
      </c>
      <c r="L661" t="str">
        <f>IF(VLOOKUP(A661,MonthlyMetricFullData!A:E,5,FALSE)&lt;30,"Adjunct","Professional")</f>
        <v>Adjunct</v>
      </c>
      <c r="M661" t="str">
        <f>VLOOKUP(A661,MonthlyMetricFullData!A:D,3,FALSE)</f>
        <v>Ela Cross</v>
      </c>
    </row>
    <row r="662" spans="1:13" x14ac:dyDescent="0.2">
      <c r="A662" s="6" t="s">
        <v>193</v>
      </c>
      <c r="B662" s="6" t="s">
        <v>19</v>
      </c>
      <c r="C662" s="6">
        <v>0.8125</v>
      </c>
      <c r="D662" s="6">
        <v>1.2655999999999901</v>
      </c>
      <c r="E662" s="6">
        <v>0.94736842105263097</v>
      </c>
      <c r="F662" s="6">
        <v>0.46200000000000002</v>
      </c>
      <c r="G662" s="6">
        <v>1</v>
      </c>
      <c r="H662" s="6">
        <v>4</v>
      </c>
      <c r="J662" s="53"/>
      <c r="K662" t="str">
        <f>VLOOKUP(A662,MonthlyMetricFullData!A:D,2,FALSE)</f>
        <v>Distinguished</v>
      </c>
      <c r="L662" t="str">
        <f>IF(VLOOKUP(A662,MonthlyMetricFullData!A:E,5,FALSE)&lt;30,"Adjunct","Professional")</f>
        <v>Adjunct</v>
      </c>
      <c r="M662" t="str">
        <f>VLOOKUP(A662,MonthlyMetricFullData!A:D,3,FALSE)</f>
        <v>Ela Cross</v>
      </c>
    </row>
    <row r="663" spans="1:13" x14ac:dyDescent="0.2">
      <c r="A663" s="6" t="s">
        <v>193</v>
      </c>
      <c r="B663" s="6" t="s">
        <v>21</v>
      </c>
      <c r="C663" s="9">
        <v>0.65</v>
      </c>
      <c r="D663" s="9">
        <v>1.1599999999999999</v>
      </c>
      <c r="E663" s="9">
        <v>0.98</v>
      </c>
      <c r="F663" s="9">
        <v>0.41</v>
      </c>
      <c r="G663" s="9">
        <v>0.33</v>
      </c>
      <c r="H663" s="6" t="e">
        <v>#N/A</v>
      </c>
      <c r="J663" s="6"/>
      <c r="K663" t="str">
        <f>VLOOKUP(A663,MonthlyMetricFullData!A:D,2,FALSE)</f>
        <v>Distinguished</v>
      </c>
      <c r="L663" t="str">
        <f>IF(VLOOKUP(A663,MonthlyMetricFullData!A:E,5,FALSE)&lt;30,"Adjunct","Professional")</f>
        <v>Adjunct</v>
      </c>
      <c r="M663" t="str">
        <f>VLOOKUP(A663,MonthlyMetricFullData!A:D,3,FALSE)</f>
        <v>Ela Cross</v>
      </c>
    </row>
    <row r="664" spans="1:13" x14ac:dyDescent="0.2">
      <c r="A664" s="6" t="s">
        <v>193</v>
      </c>
      <c r="B664" s="6" t="s">
        <v>22</v>
      </c>
      <c r="C664" s="9">
        <v>0.43</v>
      </c>
      <c r="D664" s="9">
        <v>1.49</v>
      </c>
      <c r="E664" s="9">
        <v>0.96</v>
      </c>
      <c r="F664" s="9">
        <v>0.94</v>
      </c>
      <c r="G664" s="9">
        <v>0.25</v>
      </c>
      <c r="H664" s="6">
        <v>1</v>
      </c>
      <c r="J664" s="6"/>
      <c r="K664" t="str">
        <f>VLOOKUP(A664,MonthlyMetricFullData!A:D,2,FALSE)</f>
        <v>Distinguished</v>
      </c>
      <c r="L664" t="str">
        <f>IF(VLOOKUP(A664,MonthlyMetricFullData!A:E,5,FALSE)&lt;30,"Adjunct","Professional")</f>
        <v>Adjunct</v>
      </c>
      <c r="M664" t="str">
        <f>VLOOKUP(A664,MonthlyMetricFullData!A:D,3,FALSE)</f>
        <v>Ela Cross</v>
      </c>
    </row>
    <row r="665" spans="1:13" x14ac:dyDescent="0.2">
      <c r="A665" s="6" t="s">
        <v>193</v>
      </c>
      <c r="B665" s="6" t="s">
        <v>24</v>
      </c>
      <c r="C665" s="9">
        <v>0.39</v>
      </c>
      <c r="D665" s="9">
        <v>1.43</v>
      </c>
      <c r="E665" s="9">
        <v>1</v>
      </c>
      <c r="F665" s="9">
        <v>1</v>
      </c>
      <c r="G665" s="9">
        <v>0.78</v>
      </c>
      <c r="H665" s="6">
        <v>1</v>
      </c>
      <c r="I665" s="7">
        <v>1</v>
      </c>
      <c r="J665" s="9">
        <f>I665</f>
        <v>1</v>
      </c>
      <c r="K665" t="str">
        <f>VLOOKUP(A665,MonthlyMetricFullData!A:D,2,FALSE)</f>
        <v>Distinguished</v>
      </c>
      <c r="L665" t="str">
        <f>IF(VLOOKUP(A665,MonthlyMetricFullData!A:E,5,FALSE)&lt;30,"Adjunct","Professional")</f>
        <v>Adjunct</v>
      </c>
      <c r="M665" t="str">
        <f>VLOOKUP(A665,MonthlyMetricFullData!A:D,3,FALSE)</f>
        <v>Ela Cross</v>
      </c>
    </row>
    <row r="666" spans="1:13" x14ac:dyDescent="0.2">
      <c r="A666" s="6" t="s">
        <v>193</v>
      </c>
      <c r="B666" s="6" t="s">
        <v>25</v>
      </c>
      <c r="C666" s="9">
        <v>0.88</v>
      </c>
      <c r="D666" s="9">
        <v>1.62</v>
      </c>
      <c r="E666" s="9">
        <v>1</v>
      </c>
      <c r="F666" s="9">
        <v>1</v>
      </c>
      <c r="G666" s="9">
        <v>0.63</v>
      </c>
      <c r="H666" s="6">
        <v>3</v>
      </c>
      <c r="I666" s="7" t="s">
        <v>174</v>
      </c>
      <c r="J666" s="9">
        <v>0.25</v>
      </c>
      <c r="K666" t="str">
        <f>VLOOKUP(A666,MonthlyMetricFullData!A:D,2,FALSE)</f>
        <v>Distinguished</v>
      </c>
      <c r="L666" t="str">
        <f>IF(VLOOKUP(A666,MonthlyMetricFullData!A:E,5,FALSE)&lt;30,"Adjunct","Professional")</f>
        <v>Adjunct</v>
      </c>
      <c r="M666" t="str">
        <f>VLOOKUP(A666,MonthlyMetricFullData!A:D,3,FALSE)</f>
        <v>Ela Cross</v>
      </c>
    </row>
    <row r="667" spans="1:13" x14ac:dyDescent="0.2">
      <c r="A667" s="6" t="s">
        <v>193</v>
      </c>
      <c r="B667" s="6" t="s">
        <v>26</v>
      </c>
      <c r="C667" s="9">
        <v>1.1000000000000001</v>
      </c>
      <c r="D667" s="9">
        <v>1.7</v>
      </c>
      <c r="E667" s="9">
        <v>0.98</v>
      </c>
      <c r="F667" s="9">
        <v>0.74</v>
      </c>
      <c r="G667" s="9">
        <v>0.08</v>
      </c>
      <c r="H667" s="6">
        <v>5</v>
      </c>
      <c r="I667" s="7" t="s">
        <v>83</v>
      </c>
      <c r="J667" s="9">
        <v>0</v>
      </c>
      <c r="K667" t="str">
        <f>VLOOKUP(A667,MonthlyMetricFullData!A:D,2,FALSE)</f>
        <v>Distinguished</v>
      </c>
      <c r="L667" t="str">
        <f>IF(VLOOKUP(A667,MonthlyMetricFullData!A:E,5,FALSE)&lt;30,"Adjunct","Professional")</f>
        <v>Adjunct</v>
      </c>
      <c r="M667" t="str">
        <f>VLOOKUP(A667,MonthlyMetricFullData!A:D,3,FALSE)</f>
        <v>Ela Cross</v>
      </c>
    </row>
    <row r="668" spans="1:13" x14ac:dyDescent="0.2">
      <c r="A668" s="6" t="s">
        <v>194</v>
      </c>
      <c r="B668" s="6" t="s">
        <v>29</v>
      </c>
      <c r="C668" s="9">
        <v>1.2917000000000001</v>
      </c>
      <c r="D668" s="9">
        <v>1.37109999999999</v>
      </c>
      <c r="E668" s="9">
        <v>1</v>
      </c>
      <c r="F668" s="9">
        <v>1</v>
      </c>
      <c r="G668" s="9">
        <v>0.9</v>
      </c>
      <c r="H668" s="6">
        <v>6</v>
      </c>
      <c r="I668" s="7" t="s">
        <v>48</v>
      </c>
      <c r="J668" s="45">
        <v>1</v>
      </c>
      <c r="K668" t="e">
        <f>VLOOKUP(A668,MonthlyMetricFullData!A:D,2,FALSE)</f>
        <v>#N/A</v>
      </c>
      <c r="L668" t="e">
        <f>IF(VLOOKUP(A668,MonthlyMetricFullData!A:E,5,FALSE)&lt;30,"Adjunct","Professional")</f>
        <v>#N/A</v>
      </c>
      <c r="M668" t="e">
        <f>VLOOKUP(A668,MonthlyMetricFullData!A:D,3,FALSE)</f>
        <v>#N/A</v>
      </c>
    </row>
    <row r="669" spans="1:13" x14ac:dyDescent="0.2">
      <c r="A669" s="6" t="s">
        <v>194</v>
      </c>
      <c r="B669" s="6" t="s">
        <v>14</v>
      </c>
      <c r="C669" s="9">
        <v>0</v>
      </c>
      <c r="D669" s="9">
        <v>0.70309999999999995</v>
      </c>
      <c r="E669" s="9">
        <v>0</v>
      </c>
      <c r="F669" s="9">
        <v>0</v>
      </c>
      <c r="G669" s="9">
        <v>0</v>
      </c>
      <c r="H669" s="6">
        <v>0</v>
      </c>
      <c r="I669" s="7"/>
      <c r="J669" s="9"/>
      <c r="K669" t="e">
        <f>VLOOKUP(A669,MonthlyMetricFullData!A:D,2,FALSE)</f>
        <v>#N/A</v>
      </c>
      <c r="L669" t="e">
        <f>IF(VLOOKUP(A669,MonthlyMetricFullData!A:E,5,FALSE)&lt;30,"Adjunct","Professional")</f>
        <v>#N/A</v>
      </c>
      <c r="M669" t="e">
        <f>VLOOKUP(A669,MonthlyMetricFullData!A:D,3,FALSE)</f>
        <v>#N/A</v>
      </c>
    </row>
    <row r="670" spans="1:13" x14ac:dyDescent="0.2">
      <c r="A670" s="6" t="s">
        <v>194</v>
      </c>
      <c r="B670" s="6" t="s">
        <v>16</v>
      </c>
      <c r="C670" s="9">
        <v>0.55000000000000004</v>
      </c>
      <c r="D670" s="9">
        <v>0.89</v>
      </c>
      <c r="E670" s="9">
        <v>1</v>
      </c>
      <c r="F670" s="9">
        <v>1</v>
      </c>
      <c r="G670" s="9">
        <v>0</v>
      </c>
      <c r="H670" s="6">
        <v>2</v>
      </c>
      <c r="I670" s="10">
        <v>45753</v>
      </c>
      <c r="J670" s="11">
        <v>0.67</v>
      </c>
      <c r="K670" t="e">
        <f>VLOOKUP(A670,MonthlyMetricFullData!A:D,2,FALSE)</f>
        <v>#N/A</v>
      </c>
      <c r="L670" t="e">
        <f>IF(VLOOKUP(A670,MonthlyMetricFullData!A:E,5,FALSE)&lt;30,"Adjunct","Professional")</f>
        <v>#N/A</v>
      </c>
      <c r="M670" t="e">
        <f>VLOOKUP(A670,MonthlyMetricFullData!A:D,3,FALSE)</f>
        <v>#N/A</v>
      </c>
    </row>
    <row r="671" spans="1:13" x14ac:dyDescent="0.2">
      <c r="A671" s="6" t="s">
        <v>194</v>
      </c>
      <c r="B671" s="6" t="s">
        <v>31</v>
      </c>
      <c r="C671" s="9">
        <v>1.05</v>
      </c>
      <c r="D671" s="9">
        <v>1.21</v>
      </c>
      <c r="E671" s="9">
        <v>1</v>
      </c>
      <c r="F671" s="9">
        <v>1</v>
      </c>
      <c r="G671" s="9">
        <v>1</v>
      </c>
      <c r="H671" s="6">
        <v>13</v>
      </c>
      <c r="I671" s="7"/>
      <c r="J671" s="9"/>
      <c r="K671" t="e">
        <f>VLOOKUP(A671,MonthlyMetricFullData!A:D,2,FALSE)</f>
        <v>#N/A</v>
      </c>
      <c r="L671" t="e">
        <f>IF(VLOOKUP(A671,MonthlyMetricFullData!A:E,5,FALSE)&lt;30,"Adjunct","Professional")</f>
        <v>#N/A</v>
      </c>
      <c r="M671" t="e">
        <f>VLOOKUP(A671,MonthlyMetricFullData!A:D,3,FALSE)</f>
        <v>#N/A</v>
      </c>
    </row>
    <row r="672" spans="1:13" x14ac:dyDescent="0.2">
      <c r="A672" s="6" t="s">
        <v>194</v>
      </c>
      <c r="B672" s="6" t="s">
        <v>32</v>
      </c>
      <c r="C672" s="9">
        <v>1.0938000000000001</v>
      </c>
      <c r="D672" s="9">
        <v>1.0938000000000001</v>
      </c>
      <c r="E672" s="9">
        <v>0.97777777799999999</v>
      </c>
      <c r="F672" s="9">
        <v>1</v>
      </c>
      <c r="G672" s="9">
        <v>1</v>
      </c>
      <c r="H672" s="6">
        <v>12</v>
      </c>
      <c r="I672" s="7" t="s">
        <v>18</v>
      </c>
      <c r="J672" s="9">
        <v>0</v>
      </c>
      <c r="K672" t="e">
        <f>VLOOKUP(A672,MonthlyMetricFullData!A:D,2,FALSE)</f>
        <v>#N/A</v>
      </c>
      <c r="L672" t="e">
        <f>IF(VLOOKUP(A672,MonthlyMetricFullData!A:E,5,FALSE)&lt;30,"Adjunct","Professional")</f>
        <v>#N/A</v>
      </c>
      <c r="M672" t="e">
        <f>VLOOKUP(A672,MonthlyMetricFullData!A:D,3,FALSE)</f>
        <v>#N/A</v>
      </c>
    </row>
    <row r="673" spans="1:13" x14ac:dyDescent="0.2">
      <c r="A673" s="6" t="s">
        <v>194</v>
      </c>
      <c r="B673" s="6" t="s">
        <v>17</v>
      </c>
      <c r="C673" s="9">
        <v>1.36</v>
      </c>
      <c r="D673" s="9">
        <v>1.21</v>
      </c>
      <c r="E673" s="9">
        <v>0.98</v>
      </c>
      <c r="F673" s="9">
        <v>1</v>
      </c>
      <c r="G673" s="9">
        <v>1</v>
      </c>
      <c r="H673" s="6">
        <v>7</v>
      </c>
      <c r="I673" s="46" t="s">
        <v>18</v>
      </c>
      <c r="J673" s="11">
        <v>0</v>
      </c>
      <c r="K673" t="e">
        <f>VLOOKUP(A673,MonthlyMetricFullData!A:D,2,FALSE)</f>
        <v>#N/A</v>
      </c>
      <c r="L673" t="e">
        <f>IF(VLOOKUP(A673,MonthlyMetricFullData!A:E,5,FALSE)&lt;30,"Adjunct","Professional")</f>
        <v>#N/A</v>
      </c>
      <c r="M673" t="e">
        <f>VLOOKUP(A673,MonthlyMetricFullData!A:D,3,FALSE)</f>
        <v>#N/A</v>
      </c>
    </row>
    <row r="674" spans="1:13" x14ac:dyDescent="0.2">
      <c r="A674" s="6" t="s">
        <v>194</v>
      </c>
      <c r="B674" s="6" t="s">
        <v>19</v>
      </c>
      <c r="C674" s="6">
        <v>0.6875</v>
      </c>
      <c r="D674" s="6">
        <v>0.71479999999999899</v>
      </c>
      <c r="E674" s="6">
        <v>0.97058823529411697</v>
      </c>
      <c r="F674" s="6">
        <v>0.96399999999999997</v>
      </c>
      <c r="G674" s="6">
        <v>0.88888888888888795</v>
      </c>
      <c r="H674" s="6">
        <v>4</v>
      </c>
      <c r="J674" s="53"/>
      <c r="K674" t="e">
        <f>VLOOKUP(A674,MonthlyMetricFullData!A:D,2,FALSE)</f>
        <v>#N/A</v>
      </c>
      <c r="L674" t="e">
        <f>IF(VLOOKUP(A674,MonthlyMetricFullData!A:E,5,FALSE)&lt;30,"Adjunct","Professional")</f>
        <v>#N/A</v>
      </c>
      <c r="M674" t="e">
        <f>VLOOKUP(A674,MonthlyMetricFullData!A:D,3,FALSE)</f>
        <v>#N/A</v>
      </c>
    </row>
    <row r="675" spans="1:13" x14ac:dyDescent="0.2">
      <c r="A675" s="6" t="s">
        <v>195</v>
      </c>
      <c r="B675" s="6" t="s">
        <v>19</v>
      </c>
      <c r="C675" s="6">
        <v>0</v>
      </c>
      <c r="D675" s="6">
        <v>0.57809999999999995</v>
      </c>
      <c r="E675" s="6"/>
      <c r="F675" s="6"/>
      <c r="G675" s="6"/>
      <c r="J675" s="53"/>
      <c r="K675" t="str">
        <f>VLOOKUP(A675,MonthlyMetricFullData!A:D,2,FALSE)</f>
        <v>Advanced</v>
      </c>
      <c r="L675" t="str">
        <f>IF(VLOOKUP(A675,MonthlyMetricFullData!A:E,5,FALSE)&lt;30,"Adjunct","Professional")</f>
        <v>Adjunct</v>
      </c>
      <c r="M675" t="str">
        <f>VLOOKUP(A675,MonthlyMetricFullData!A:D,3,FALSE)</f>
        <v>Katherine Marino</v>
      </c>
    </row>
    <row r="676" spans="1:13" x14ac:dyDescent="0.2">
      <c r="A676" s="6" t="s">
        <v>196</v>
      </c>
      <c r="B676" s="6" t="s">
        <v>29</v>
      </c>
      <c r="C676" s="9">
        <v>1.1354</v>
      </c>
      <c r="D676" s="9">
        <v>0.96479999999999999</v>
      </c>
      <c r="E676" s="9">
        <v>1</v>
      </c>
      <c r="F676" s="9">
        <v>0.78571428571428503</v>
      </c>
      <c r="G676" s="9">
        <v>0.2</v>
      </c>
      <c r="H676" s="6">
        <v>5</v>
      </c>
      <c r="I676" s="7" t="s">
        <v>18</v>
      </c>
      <c r="J676" s="45">
        <v>0</v>
      </c>
      <c r="K676" t="str">
        <f>VLOOKUP(A676,MonthlyMetricFullData!A:D,2,FALSE)</f>
        <v>Advanced</v>
      </c>
      <c r="L676" t="str">
        <f>IF(VLOOKUP(A676,MonthlyMetricFullData!A:E,5,FALSE)&lt;30,"Adjunct","Professional")</f>
        <v>Adjunct</v>
      </c>
      <c r="M676" t="str">
        <f>VLOOKUP(A676,MonthlyMetricFullData!A:D,3,FALSE)</f>
        <v>Geoff St. Marie</v>
      </c>
    </row>
    <row r="677" spans="1:13" x14ac:dyDescent="0.2">
      <c r="A677" s="6" t="s">
        <v>196</v>
      </c>
      <c r="B677" s="6" t="s">
        <v>31</v>
      </c>
      <c r="C677" s="9">
        <v>0</v>
      </c>
      <c r="D677" s="9">
        <v>0.91</v>
      </c>
      <c r="E677" s="9">
        <v>0</v>
      </c>
      <c r="F677" s="9">
        <v>0</v>
      </c>
      <c r="G677" s="9">
        <v>0</v>
      </c>
      <c r="H677" s="6">
        <v>0</v>
      </c>
      <c r="I677" s="7"/>
      <c r="J677" s="9"/>
      <c r="K677" t="str">
        <f>VLOOKUP(A677,MonthlyMetricFullData!A:D,2,FALSE)</f>
        <v>Advanced</v>
      </c>
      <c r="L677" t="str">
        <f>IF(VLOOKUP(A677,MonthlyMetricFullData!A:E,5,FALSE)&lt;30,"Adjunct","Professional")</f>
        <v>Adjunct</v>
      </c>
      <c r="M677" t="str">
        <f>VLOOKUP(A677,MonthlyMetricFullData!A:D,3,FALSE)</f>
        <v>Geoff St. Marie</v>
      </c>
    </row>
    <row r="678" spans="1:13" x14ac:dyDescent="0.2">
      <c r="A678" s="6" t="s">
        <v>196</v>
      </c>
      <c r="B678" s="6" t="s">
        <v>32</v>
      </c>
      <c r="C678" s="9">
        <v>0.71879999999999999</v>
      </c>
      <c r="D678" s="9">
        <v>1.0625</v>
      </c>
      <c r="E678" s="9">
        <v>1</v>
      </c>
      <c r="F678" s="9">
        <v>0.46428571400000002</v>
      </c>
      <c r="G678" s="9">
        <v>0</v>
      </c>
      <c r="H678" s="6">
        <v>2</v>
      </c>
      <c r="I678" s="7">
        <v>0.33333333333333331</v>
      </c>
      <c r="J678" s="9">
        <f>I678</f>
        <v>0.33333333333333331</v>
      </c>
      <c r="K678" t="str">
        <f>VLOOKUP(A678,MonthlyMetricFullData!A:D,2,FALSE)</f>
        <v>Advanced</v>
      </c>
      <c r="L678" t="str">
        <f>IF(VLOOKUP(A678,MonthlyMetricFullData!A:E,5,FALSE)&lt;30,"Adjunct","Professional")</f>
        <v>Adjunct</v>
      </c>
      <c r="M678" t="str">
        <f>VLOOKUP(A678,MonthlyMetricFullData!A:D,3,FALSE)</f>
        <v>Geoff St. Marie</v>
      </c>
    </row>
    <row r="679" spans="1:13" x14ac:dyDescent="0.2">
      <c r="A679" s="6" t="s">
        <v>196</v>
      </c>
      <c r="B679" s="6" t="s">
        <v>17</v>
      </c>
      <c r="C679" s="9">
        <v>1.1399999999999999</v>
      </c>
      <c r="D679" s="9">
        <v>1</v>
      </c>
      <c r="E679" s="9">
        <v>0.98</v>
      </c>
      <c r="F679" s="9">
        <v>0.74</v>
      </c>
      <c r="G679" s="9">
        <v>0.5</v>
      </c>
      <c r="H679" s="6">
        <v>2</v>
      </c>
      <c r="I679" s="46" t="s">
        <v>197</v>
      </c>
      <c r="J679" s="11">
        <f>1/7</f>
        <v>0.14285714285714285</v>
      </c>
      <c r="K679" t="str">
        <f>VLOOKUP(A679,MonthlyMetricFullData!A:D,2,FALSE)</f>
        <v>Advanced</v>
      </c>
      <c r="L679" t="str">
        <f>IF(VLOOKUP(A679,MonthlyMetricFullData!A:E,5,FALSE)&lt;30,"Adjunct","Professional")</f>
        <v>Adjunct</v>
      </c>
      <c r="M679" t="str">
        <f>VLOOKUP(A679,MonthlyMetricFullData!A:D,3,FALSE)</f>
        <v>Geoff St. Marie</v>
      </c>
    </row>
    <row r="680" spans="1:13" x14ac:dyDescent="0.2">
      <c r="A680" s="6" t="s">
        <v>196</v>
      </c>
      <c r="B680" s="6" t="s">
        <v>19</v>
      </c>
      <c r="C680" s="6">
        <v>1.05209999999999</v>
      </c>
      <c r="D680" s="6">
        <v>0.99219999999999997</v>
      </c>
      <c r="E680" s="6">
        <v>0.95833333333333304</v>
      </c>
      <c r="F680" s="6">
        <v>0.85199999999999998</v>
      </c>
      <c r="G680" s="6">
        <v>0.55555555555555503</v>
      </c>
      <c r="H680" s="6">
        <v>8</v>
      </c>
      <c r="I680" s="6" t="s">
        <v>27</v>
      </c>
      <c r="J680" s="53">
        <v>1</v>
      </c>
      <c r="K680" t="str">
        <f>VLOOKUP(A680,MonthlyMetricFullData!A:D,2,FALSE)</f>
        <v>Advanced</v>
      </c>
      <c r="L680" t="str">
        <f>IF(VLOOKUP(A680,MonthlyMetricFullData!A:E,5,FALSE)&lt;30,"Adjunct","Professional")</f>
        <v>Adjunct</v>
      </c>
      <c r="M680" t="str">
        <f>VLOOKUP(A680,MonthlyMetricFullData!A:D,3,FALSE)</f>
        <v>Geoff St. Marie</v>
      </c>
    </row>
    <row r="681" spans="1:13" x14ac:dyDescent="0.2">
      <c r="A681" s="6" t="s">
        <v>198</v>
      </c>
      <c r="B681" s="6" t="s">
        <v>29</v>
      </c>
      <c r="C681" s="9">
        <v>0.1048</v>
      </c>
      <c r="D681" s="9">
        <v>0.624</v>
      </c>
      <c r="E681" s="9">
        <v>1</v>
      </c>
      <c r="F681" s="9">
        <v>1</v>
      </c>
      <c r="G681" s="9">
        <v>0</v>
      </c>
      <c r="H681" s="6">
        <v>0</v>
      </c>
      <c r="I681" s="7" t="s">
        <v>46</v>
      </c>
      <c r="J681" s="45">
        <v>1</v>
      </c>
      <c r="K681" t="e">
        <f>VLOOKUP(A681,MonthlyMetricFullData!A:D,2,FALSE)</f>
        <v>#N/A</v>
      </c>
      <c r="L681" t="e">
        <f>IF(VLOOKUP(A681,MonthlyMetricFullData!A:E,5,FALSE)&lt;30,"Adjunct","Professional")</f>
        <v>#N/A</v>
      </c>
      <c r="M681" t="e">
        <f>VLOOKUP(A681,MonthlyMetricFullData!A:D,3,FALSE)</f>
        <v>#N/A</v>
      </c>
    </row>
    <row r="682" spans="1:13" x14ac:dyDescent="0.2">
      <c r="A682" s="6" t="s">
        <v>199</v>
      </c>
      <c r="B682" s="6" t="s">
        <v>21</v>
      </c>
      <c r="C682" s="9">
        <v>1.1100000000000001</v>
      </c>
      <c r="D682" s="9">
        <v>1.49</v>
      </c>
      <c r="E682" s="9">
        <v>0.93</v>
      </c>
      <c r="F682" s="9">
        <v>0.81</v>
      </c>
      <c r="G682" s="9">
        <v>0.75</v>
      </c>
      <c r="H682" s="6">
        <v>1</v>
      </c>
      <c r="I682" s="7" t="s">
        <v>35</v>
      </c>
      <c r="J682" s="9">
        <v>0.5</v>
      </c>
      <c r="K682" t="e">
        <f>VLOOKUP(A682,MonthlyMetricFullData!A:D,2,FALSE)</f>
        <v>#N/A</v>
      </c>
      <c r="L682" t="e">
        <f>IF(VLOOKUP(A682,MonthlyMetricFullData!A:E,5,FALSE)&lt;30,"Adjunct","Professional")</f>
        <v>#N/A</v>
      </c>
      <c r="M682" t="e">
        <f>VLOOKUP(A682,MonthlyMetricFullData!A:D,3,FALSE)</f>
        <v>#N/A</v>
      </c>
    </row>
    <row r="683" spans="1:13" x14ac:dyDescent="0.2">
      <c r="A683" s="6" t="s">
        <v>199</v>
      </c>
      <c r="B683" s="6" t="s">
        <v>22</v>
      </c>
      <c r="C683" s="9">
        <v>0.53</v>
      </c>
      <c r="D683" s="9">
        <v>2.0499999999999998</v>
      </c>
      <c r="E683" s="9">
        <v>1</v>
      </c>
      <c r="F683" s="9">
        <v>0.82</v>
      </c>
      <c r="G683" s="9">
        <v>0.75</v>
      </c>
      <c r="H683" s="6">
        <v>2</v>
      </c>
      <c r="I683" s="7" t="s">
        <v>35</v>
      </c>
      <c r="J683" s="9">
        <v>0.5</v>
      </c>
      <c r="K683" t="e">
        <f>VLOOKUP(A683,MonthlyMetricFullData!A:D,2,FALSE)</f>
        <v>#N/A</v>
      </c>
      <c r="L683" t="e">
        <f>IF(VLOOKUP(A683,MonthlyMetricFullData!A:E,5,FALSE)&lt;30,"Adjunct","Professional")</f>
        <v>#N/A</v>
      </c>
      <c r="M683" t="e">
        <f>VLOOKUP(A683,MonthlyMetricFullData!A:D,3,FALSE)</f>
        <v>#N/A</v>
      </c>
    </row>
    <row r="684" spans="1:13" x14ac:dyDescent="0.2">
      <c r="A684" s="6" t="s">
        <v>199</v>
      </c>
      <c r="B684" s="6" t="s">
        <v>24</v>
      </c>
      <c r="C684" s="9">
        <v>0.77</v>
      </c>
      <c r="D684" s="9">
        <v>1.05</v>
      </c>
      <c r="E684" s="9">
        <v>1</v>
      </c>
      <c r="F684" s="9">
        <v>0.85</v>
      </c>
      <c r="G684" s="9">
        <v>0.87</v>
      </c>
      <c r="H684" s="6">
        <v>3</v>
      </c>
      <c r="I684" s="7">
        <v>0</v>
      </c>
      <c r="J684" s="9">
        <f>I684</f>
        <v>0</v>
      </c>
      <c r="K684" t="e">
        <f>VLOOKUP(A684,MonthlyMetricFullData!A:D,2,FALSE)</f>
        <v>#N/A</v>
      </c>
      <c r="L684" t="e">
        <f>IF(VLOOKUP(A684,MonthlyMetricFullData!A:E,5,FALSE)&lt;30,"Adjunct","Professional")</f>
        <v>#N/A</v>
      </c>
      <c r="M684" t="e">
        <f>VLOOKUP(A684,MonthlyMetricFullData!A:D,3,FALSE)</f>
        <v>#N/A</v>
      </c>
    </row>
    <row r="685" spans="1:13" x14ac:dyDescent="0.2">
      <c r="A685" s="6" t="s">
        <v>199</v>
      </c>
      <c r="B685" s="6" t="s">
        <v>25</v>
      </c>
      <c r="C685" s="9">
        <v>1.29</v>
      </c>
      <c r="D685" s="9">
        <v>1.6</v>
      </c>
      <c r="E685" s="9">
        <v>1</v>
      </c>
      <c r="F685" s="9">
        <v>0.89</v>
      </c>
      <c r="G685" s="9">
        <v>0.31</v>
      </c>
      <c r="H685" s="6">
        <v>3</v>
      </c>
      <c r="I685" s="7" t="s">
        <v>60</v>
      </c>
      <c r="J685" s="9">
        <v>0</v>
      </c>
      <c r="K685" t="e">
        <f>VLOOKUP(A685,MonthlyMetricFullData!A:D,2,FALSE)</f>
        <v>#N/A</v>
      </c>
      <c r="L685" t="e">
        <f>IF(VLOOKUP(A685,MonthlyMetricFullData!A:E,5,FALSE)&lt;30,"Adjunct","Professional")</f>
        <v>#N/A</v>
      </c>
      <c r="M685" t="e">
        <f>VLOOKUP(A685,MonthlyMetricFullData!A:D,3,FALSE)</f>
        <v>#N/A</v>
      </c>
    </row>
    <row r="686" spans="1:13" x14ac:dyDescent="0.2">
      <c r="A686" s="6" t="s">
        <v>199</v>
      </c>
      <c r="B686" s="6" t="s">
        <v>26</v>
      </c>
      <c r="C686" s="9">
        <v>0.68</v>
      </c>
      <c r="D686" s="9">
        <v>1.01</v>
      </c>
      <c r="E686" s="9">
        <v>0.97</v>
      </c>
      <c r="F686" s="9">
        <v>0.86</v>
      </c>
      <c r="G686" s="9">
        <v>0.25</v>
      </c>
      <c r="H686" s="6">
        <v>2</v>
      </c>
      <c r="I686" s="8"/>
      <c r="J686" s="6"/>
      <c r="K686" t="e">
        <f>VLOOKUP(A686,MonthlyMetricFullData!A:D,2,FALSE)</f>
        <v>#N/A</v>
      </c>
      <c r="L686" t="e">
        <f>IF(VLOOKUP(A686,MonthlyMetricFullData!A:E,5,FALSE)&lt;30,"Adjunct","Professional")</f>
        <v>#N/A</v>
      </c>
      <c r="M686" t="e">
        <f>VLOOKUP(A686,MonthlyMetricFullData!A:D,3,FALSE)</f>
        <v>#N/A</v>
      </c>
    </row>
    <row r="687" spans="1:13" x14ac:dyDescent="0.2">
      <c r="A687" s="6" t="s">
        <v>200</v>
      </c>
      <c r="B687" s="6" t="s">
        <v>29</v>
      </c>
      <c r="C687" s="9">
        <v>1.2082999999999999</v>
      </c>
      <c r="D687" s="9">
        <v>1.1718999999999999</v>
      </c>
      <c r="E687" s="9">
        <v>0.97560975609755995</v>
      </c>
      <c r="F687" s="9">
        <v>0.95918367346938704</v>
      </c>
      <c r="G687" s="9">
        <v>0.72727272727272696</v>
      </c>
      <c r="H687" s="6">
        <v>7</v>
      </c>
      <c r="I687" s="7" t="s">
        <v>36</v>
      </c>
      <c r="J687" s="45">
        <v>0.33</v>
      </c>
      <c r="K687" t="str">
        <f>VLOOKUP(A687,MonthlyMetricFullData!A:D,2,FALSE)</f>
        <v>Distinguished</v>
      </c>
      <c r="L687" t="str">
        <f>IF(VLOOKUP(A687,MonthlyMetricFullData!A:E,5,FALSE)&lt;30,"Adjunct","Professional")</f>
        <v>Adjunct</v>
      </c>
      <c r="M687" t="str">
        <f>VLOOKUP(A687,MonthlyMetricFullData!A:D,3,FALSE)</f>
        <v>Kristin Haase-Alvey</v>
      </c>
    </row>
    <row r="688" spans="1:13" x14ac:dyDescent="0.2">
      <c r="A688" s="6" t="s">
        <v>200</v>
      </c>
      <c r="B688" s="6" t="s">
        <v>14</v>
      </c>
      <c r="C688" s="9">
        <v>0.86460000000000004</v>
      </c>
      <c r="D688" s="9">
        <v>1.1953</v>
      </c>
      <c r="E688" s="9">
        <v>0.96153846153846101</v>
      </c>
      <c r="F688" s="9">
        <v>0.9</v>
      </c>
      <c r="G688" s="9">
        <v>0.72727272727272696</v>
      </c>
      <c r="H688" s="6">
        <v>8</v>
      </c>
      <c r="I688" s="7"/>
      <c r="J688" s="9"/>
      <c r="K688" t="str">
        <f>VLOOKUP(A688,MonthlyMetricFullData!A:D,2,FALSE)</f>
        <v>Distinguished</v>
      </c>
      <c r="L688" t="str">
        <f>IF(VLOOKUP(A688,MonthlyMetricFullData!A:E,5,FALSE)&lt;30,"Adjunct","Professional")</f>
        <v>Adjunct</v>
      </c>
      <c r="M688" t="str">
        <f>VLOOKUP(A688,MonthlyMetricFullData!A:D,3,FALSE)</f>
        <v>Kristin Haase-Alvey</v>
      </c>
    </row>
    <row r="689" spans="1:13" x14ac:dyDescent="0.2">
      <c r="A689" s="6" t="s">
        <v>200</v>
      </c>
      <c r="B689" s="6" t="s">
        <v>16</v>
      </c>
      <c r="C689" s="9">
        <v>0.66</v>
      </c>
      <c r="D689" s="9">
        <v>1.0900000000000001</v>
      </c>
      <c r="E689" s="9">
        <v>0.98</v>
      </c>
      <c r="F689" s="9">
        <v>0.87</v>
      </c>
      <c r="G689" s="9">
        <v>0.82</v>
      </c>
      <c r="H689" s="6">
        <v>6</v>
      </c>
      <c r="I689" s="10">
        <v>45659</v>
      </c>
      <c r="J689" s="9">
        <v>0.5</v>
      </c>
      <c r="K689" t="str">
        <f>VLOOKUP(A689,MonthlyMetricFullData!A:D,2,FALSE)</f>
        <v>Distinguished</v>
      </c>
      <c r="L689" t="str">
        <f>IF(VLOOKUP(A689,MonthlyMetricFullData!A:E,5,FALSE)&lt;30,"Adjunct","Professional")</f>
        <v>Adjunct</v>
      </c>
      <c r="M689" t="str">
        <f>VLOOKUP(A689,MonthlyMetricFullData!A:D,3,FALSE)</f>
        <v>Kristin Haase-Alvey</v>
      </c>
    </row>
    <row r="690" spans="1:13" x14ac:dyDescent="0.2">
      <c r="A690" s="6" t="s">
        <v>200</v>
      </c>
      <c r="B690" s="6" t="s">
        <v>31</v>
      </c>
      <c r="C690" s="9">
        <v>0.47</v>
      </c>
      <c r="D690" s="9">
        <v>0.7</v>
      </c>
      <c r="E690" s="9">
        <v>1</v>
      </c>
      <c r="F690" s="9">
        <v>1</v>
      </c>
      <c r="G690" s="9">
        <v>0.91</v>
      </c>
      <c r="H690" s="6">
        <v>6</v>
      </c>
      <c r="I690" s="7"/>
      <c r="J690" s="9"/>
      <c r="K690" t="str">
        <f>VLOOKUP(A690,MonthlyMetricFullData!A:D,2,FALSE)</f>
        <v>Distinguished</v>
      </c>
      <c r="L690" t="str">
        <f>IF(VLOOKUP(A690,MonthlyMetricFullData!A:E,5,FALSE)&lt;30,"Adjunct","Professional")</f>
        <v>Adjunct</v>
      </c>
      <c r="M690" t="str">
        <f>VLOOKUP(A690,MonthlyMetricFullData!A:D,3,FALSE)</f>
        <v>Kristin Haase-Alvey</v>
      </c>
    </row>
    <row r="691" spans="1:13" x14ac:dyDescent="0.2">
      <c r="A691" s="6" t="s">
        <v>200</v>
      </c>
      <c r="B691" s="6" t="s">
        <v>32</v>
      </c>
      <c r="C691" s="9">
        <v>0.76039999999999996</v>
      </c>
      <c r="D691" s="9">
        <v>1.1718999999999999</v>
      </c>
      <c r="E691" s="9">
        <v>0.96078431399999997</v>
      </c>
      <c r="F691" s="9">
        <v>0.93939393900000001</v>
      </c>
      <c r="G691" s="9">
        <v>0.5</v>
      </c>
      <c r="H691" s="6">
        <v>11</v>
      </c>
      <c r="I691" s="7">
        <v>0.25</v>
      </c>
      <c r="J691" s="9">
        <f>I691</f>
        <v>0.25</v>
      </c>
      <c r="K691" t="str">
        <f>VLOOKUP(A691,MonthlyMetricFullData!A:D,2,FALSE)</f>
        <v>Distinguished</v>
      </c>
      <c r="L691" t="str">
        <f>IF(VLOOKUP(A691,MonthlyMetricFullData!A:E,5,FALSE)&lt;30,"Adjunct","Professional")</f>
        <v>Adjunct</v>
      </c>
      <c r="M691" t="str">
        <f>VLOOKUP(A691,MonthlyMetricFullData!A:D,3,FALSE)</f>
        <v>Kristin Haase-Alvey</v>
      </c>
    </row>
    <row r="692" spans="1:13" x14ac:dyDescent="0.2">
      <c r="A692" s="6" t="s">
        <v>200</v>
      </c>
      <c r="B692" s="6" t="s">
        <v>17</v>
      </c>
      <c r="C692" s="9">
        <v>1.01</v>
      </c>
      <c r="D692" s="9">
        <v>0.92</v>
      </c>
      <c r="E692" s="9">
        <v>0.98</v>
      </c>
      <c r="F692" s="9">
        <v>0.9</v>
      </c>
      <c r="G692" s="9">
        <v>0.43</v>
      </c>
      <c r="H692" s="6">
        <v>10</v>
      </c>
      <c r="I692" s="46" t="s">
        <v>18</v>
      </c>
      <c r="J692" s="11">
        <v>0</v>
      </c>
      <c r="K692" t="str">
        <f>VLOOKUP(A692,MonthlyMetricFullData!A:D,2,FALSE)</f>
        <v>Distinguished</v>
      </c>
      <c r="L692" t="str">
        <f>IF(VLOOKUP(A692,MonthlyMetricFullData!A:E,5,FALSE)&lt;30,"Adjunct","Professional")</f>
        <v>Adjunct</v>
      </c>
      <c r="M692" t="str">
        <f>VLOOKUP(A692,MonthlyMetricFullData!A:D,3,FALSE)</f>
        <v>Kristin Haase-Alvey</v>
      </c>
    </row>
    <row r="693" spans="1:13" x14ac:dyDescent="0.2">
      <c r="A693" s="6" t="s">
        <v>200</v>
      </c>
      <c r="B693" s="6" t="s">
        <v>19</v>
      </c>
      <c r="C693" s="6">
        <v>0.86460000000000004</v>
      </c>
      <c r="D693" s="6">
        <v>1</v>
      </c>
      <c r="E693" s="6">
        <v>0.97916666666666596</v>
      </c>
      <c r="F693" s="6">
        <v>0.84399999999999997</v>
      </c>
      <c r="G693" s="6">
        <v>0.76923076923076905</v>
      </c>
      <c r="H693" s="6">
        <v>5</v>
      </c>
      <c r="J693" s="53"/>
      <c r="K693" t="str">
        <f>VLOOKUP(A693,MonthlyMetricFullData!A:D,2,FALSE)</f>
        <v>Distinguished</v>
      </c>
      <c r="L693" t="str">
        <f>IF(VLOOKUP(A693,MonthlyMetricFullData!A:E,5,FALSE)&lt;30,"Adjunct","Professional")</f>
        <v>Adjunct</v>
      </c>
      <c r="M693" t="str">
        <f>VLOOKUP(A693,MonthlyMetricFullData!A:D,3,FALSE)</f>
        <v>Kristin Haase-Alvey</v>
      </c>
    </row>
    <row r="694" spans="1:13" x14ac:dyDescent="0.2">
      <c r="A694" s="6" t="s">
        <v>200</v>
      </c>
      <c r="B694" s="6" t="s">
        <v>21</v>
      </c>
      <c r="C694" s="9">
        <v>0.54</v>
      </c>
      <c r="D694" s="9">
        <v>1.04</v>
      </c>
      <c r="E694" s="9">
        <v>1</v>
      </c>
      <c r="F694" s="9">
        <v>0.47</v>
      </c>
      <c r="G694" s="9">
        <v>0.75</v>
      </c>
      <c r="H694" s="6">
        <v>6</v>
      </c>
      <c r="J694" s="6"/>
      <c r="K694" t="str">
        <f>VLOOKUP(A694,MonthlyMetricFullData!A:D,2,FALSE)</f>
        <v>Distinguished</v>
      </c>
      <c r="L694" t="str">
        <f>IF(VLOOKUP(A694,MonthlyMetricFullData!A:E,5,FALSE)&lt;30,"Adjunct","Professional")</f>
        <v>Adjunct</v>
      </c>
      <c r="M694" t="str">
        <f>VLOOKUP(A694,MonthlyMetricFullData!A:D,3,FALSE)</f>
        <v>Kristin Haase-Alvey</v>
      </c>
    </row>
    <row r="695" spans="1:13" x14ac:dyDescent="0.2">
      <c r="A695" s="6" t="s">
        <v>200</v>
      </c>
      <c r="B695" s="6" t="s">
        <v>22</v>
      </c>
      <c r="C695" s="9">
        <v>0.56000000000000005</v>
      </c>
      <c r="D695" s="9">
        <v>1.22</v>
      </c>
      <c r="E695" s="9">
        <v>0.96</v>
      </c>
      <c r="F695" s="9">
        <v>0.92</v>
      </c>
      <c r="G695" s="9">
        <v>0.78</v>
      </c>
      <c r="H695" s="6" t="e">
        <v>#N/A</v>
      </c>
      <c r="I695" s="7">
        <v>0</v>
      </c>
      <c r="J695" s="9">
        <f>I695</f>
        <v>0</v>
      </c>
      <c r="K695" t="str">
        <f>VLOOKUP(A695,MonthlyMetricFullData!A:D,2,FALSE)</f>
        <v>Distinguished</v>
      </c>
      <c r="L695" t="str">
        <f>IF(VLOOKUP(A695,MonthlyMetricFullData!A:E,5,FALSE)&lt;30,"Adjunct","Professional")</f>
        <v>Adjunct</v>
      </c>
      <c r="M695" t="str">
        <f>VLOOKUP(A695,MonthlyMetricFullData!A:D,3,FALSE)</f>
        <v>Kristin Haase-Alvey</v>
      </c>
    </row>
    <row r="696" spans="1:13" x14ac:dyDescent="0.2">
      <c r="A696" s="6" t="s">
        <v>200</v>
      </c>
      <c r="B696" s="6" t="s">
        <v>24</v>
      </c>
      <c r="C696" s="9">
        <v>0.57999999999999996</v>
      </c>
      <c r="D696" s="9">
        <v>1.28</v>
      </c>
      <c r="E696" s="9">
        <v>0.98</v>
      </c>
      <c r="F696" s="9">
        <v>0.96</v>
      </c>
      <c r="G696" s="9">
        <v>0.55000000000000004</v>
      </c>
      <c r="H696" s="6">
        <v>6</v>
      </c>
      <c r="I696" s="7">
        <v>1</v>
      </c>
      <c r="J696" s="9">
        <f>I696</f>
        <v>1</v>
      </c>
      <c r="K696" t="str">
        <f>VLOOKUP(A696,MonthlyMetricFullData!A:D,2,FALSE)</f>
        <v>Distinguished</v>
      </c>
      <c r="L696" t="str">
        <f>IF(VLOOKUP(A696,MonthlyMetricFullData!A:E,5,FALSE)&lt;30,"Adjunct","Professional")</f>
        <v>Adjunct</v>
      </c>
      <c r="M696" t="str">
        <f>VLOOKUP(A696,MonthlyMetricFullData!A:D,3,FALSE)</f>
        <v>Kristin Haase-Alvey</v>
      </c>
    </row>
    <row r="697" spans="1:13" x14ac:dyDescent="0.2">
      <c r="A697" s="6" t="s">
        <v>200</v>
      </c>
      <c r="B697" s="6" t="s">
        <v>25</v>
      </c>
      <c r="C697" s="9">
        <v>0.65</v>
      </c>
      <c r="D697" s="9">
        <v>1.3</v>
      </c>
      <c r="E697" s="9">
        <v>1</v>
      </c>
      <c r="F697" s="9">
        <v>0.89</v>
      </c>
      <c r="G697" s="9">
        <v>1</v>
      </c>
      <c r="H697" s="6">
        <v>6</v>
      </c>
      <c r="I697" s="8"/>
      <c r="J697" s="6"/>
      <c r="K697" t="str">
        <f>VLOOKUP(A697,MonthlyMetricFullData!A:D,2,FALSE)</f>
        <v>Distinguished</v>
      </c>
      <c r="L697" t="str">
        <f>IF(VLOOKUP(A697,MonthlyMetricFullData!A:E,5,FALSE)&lt;30,"Adjunct","Professional")</f>
        <v>Adjunct</v>
      </c>
      <c r="M697" t="str">
        <f>VLOOKUP(A697,MonthlyMetricFullData!A:D,3,FALSE)</f>
        <v>Kristin Haase-Alvey</v>
      </c>
    </row>
    <row r="698" spans="1:13" x14ac:dyDescent="0.2">
      <c r="A698" s="6" t="s">
        <v>200</v>
      </c>
      <c r="B698" s="6" t="s">
        <v>26</v>
      </c>
      <c r="C698" s="9">
        <v>0.73</v>
      </c>
      <c r="D698" s="9">
        <v>1.24</v>
      </c>
      <c r="E698" s="9">
        <v>0.98</v>
      </c>
      <c r="F698" s="9">
        <v>1</v>
      </c>
      <c r="G698" s="9">
        <v>1</v>
      </c>
      <c r="H698" s="6">
        <v>2</v>
      </c>
      <c r="I698" s="7" t="s">
        <v>63</v>
      </c>
      <c r="J698" s="9">
        <v>1</v>
      </c>
      <c r="K698" t="str">
        <f>VLOOKUP(A698,MonthlyMetricFullData!A:D,2,FALSE)</f>
        <v>Distinguished</v>
      </c>
      <c r="L698" t="str">
        <f>IF(VLOOKUP(A698,MonthlyMetricFullData!A:E,5,FALSE)&lt;30,"Adjunct","Professional")</f>
        <v>Adjunct</v>
      </c>
      <c r="M698" t="str">
        <f>VLOOKUP(A698,MonthlyMetricFullData!A:D,3,FALSE)</f>
        <v>Kristin Haase-Alvey</v>
      </c>
    </row>
    <row r="699" spans="1:13" x14ac:dyDescent="0.2">
      <c r="A699" s="6" t="s">
        <v>201</v>
      </c>
      <c r="B699" s="6" t="s">
        <v>29</v>
      </c>
      <c r="C699" s="9">
        <v>0.8</v>
      </c>
      <c r="D699" s="9">
        <v>1.2078</v>
      </c>
      <c r="E699" s="9">
        <v>0.98989898989898895</v>
      </c>
      <c r="F699" s="9">
        <v>1</v>
      </c>
      <c r="G699" s="9">
        <v>0.88235294117647001</v>
      </c>
      <c r="H699" s="6">
        <v>1</v>
      </c>
      <c r="I699" s="7" t="s">
        <v>202</v>
      </c>
      <c r="J699" s="45">
        <v>0.88</v>
      </c>
      <c r="K699" t="str">
        <f>VLOOKUP(A699,MonthlyMetricFullData!A:D,2,FALSE)</f>
        <v>Distinguished</v>
      </c>
      <c r="L699" t="str">
        <f>IF(VLOOKUP(A699,MonthlyMetricFullData!A:E,5,FALSE)&lt;30,"Adjunct","Professional")</f>
        <v>Professional</v>
      </c>
      <c r="M699" t="str">
        <f>VLOOKUP(A699,MonthlyMetricFullData!A:D,3,FALSE)</f>
        <v>Ian Plamondon</v>
      </c>
    </row>
    <row r="700" spans="1:13" x14ac:dyDescent="0.2">
      <c r="A700" s="6" t="s">
        <v>201</v>
      </c>
      <c r="B700" s="6" t="s">
        <v>14</v>
      </c>
      <c r="C700" s="9">
        <v>0.62859999999999905</v>
      </c>
      <c r="D700" s="9">
        <v>1.1991000000000001</v>
      </c>
      <c r="E700" s="9">
        <v>0.987341772151898</v>
      </c>
      <c r="F700" s="9">
        <v>1</v>
      </c>
      <c r="G700" s="9">
        <v>1</v>
      </c>
      <c r="H700" s="6">
        <v>2</v>
      </c>
      <c r="I700" s="7" t="s">
        <v>58</v>
      </c>
      <c r="J700" s="9">
        <v>1</v>
      </c>
      <c r="K700" t="str">
        <f>VLOOKUP(A700,MonthlyMetricFullData!A:D,2,FALSE)</f>
        <v>Distinguished</v>
      </c>
      <c r="L700" t="str">
        <f>IF(VLOOKUP(A700,MonthlyMetricFullData!A:E,5,FALSE)&lt;30,"Adjunct","Professional")</f>
        <v>Professional</v>
      </c>
      <c r="M700" t="str">
        <f>VLOOKUP(A700,MonthlyMetricFullData!A:D,3,FALSE)</f>
        <v>Ian Plamondon</v>
      </c>
    </row>
    <row r="701" spans="1:13" x14ac:dyDescent="0.2">
      <c r="A701" s="6" t="s">
        <v>201</v>
      </c>
      <c r="B701" s="6" t="s">
        <v>16</v>
      </c>
      <c r="C701" s="9">
        <v>0.72</v>
      </c>
      <c r="D701" s="9">
        <v>1.1399999999999999</v>
      </c>
      <c r="E701" s="9">
        <v>0.95</v>
      </c>
      <c r="F701" s="9">
        <v>1</v>
      </c>
      <c r="G701" s="9">
        <v>1</v>
      </c>
      <c r="H701" s="6">
        <v>1</v>
      </c>
      <c r="I701" s="10"/>
      <c r="J701" s="6"/>
      <c r="K701" t="str">
        <f>VLOOKUP(A701,MonthlyMetricFullData!A:D,2,FALSE)</f>
        <v>Distinguished</v>
      </c>
      <c r="L701" t="str">
        <f>IF(VLOOKUP(A701,MonthlyMetricFullData!A:E,5,FALSE)&lt;30,"Adjunct","Professional")</f>
        <v>Professional</v>
      </c>
      <c r="M701" t="str">
        <f>VLOOKUP(A701,MonthlyMetricFullData!A:D,3,FALSE)</f>
        <v>Ian Plamondon</v>
      </c>
    </row>
    <row r="702" spans="1:13" x14ac:dyDescent="0.2">
      <c r="A702" s="6" t="s">
        <v>201</v>
      </c>
      <c r="B702" s="6" t="s">
        <v>31</v>
      </c>
      <c r="C702" s="9">
        <v>0.39</v>
      </c>
      <c r="D702" s="9">
        <v>0.69</v>
      </c>
      <c r="E702" s="9">
        <v>1</v>
      </c>
      <c r="F702" s="9">
        <v>1</v>
      </c>
      <c r="G702" s="9">
        <v>0.95</v>
      </c>
      <c r="H702" s="6">
        <v>3</v>
      </c>
      <c r="I702" s="7"/>
      <c r="J702" s="9"/>
      <c r="K702" t="str">
        <f>VLOOKUP(A702,MonthlyMetricFullData!A:D,2,FALSE)</f>
        <v>Distinguished</v>
      </c>
      <c r="L702" t="str">
        <f>IF(VLOOKUP(A702,MonthlyMetricFullData!A:E,5,FALSE)&lt;30,"Adjunct","Professional")</f>
        <v>Professional</v>
      </c>
      <c r="M702" t="str">
        <f>VLOOKUP(A702,MonthlyMetricFullData!A:D,3,FALSE)</f>
        <v>Ian Plamondon</v>
      </c>
    </row>
    <row r="703" spans="1:13" x14ac:dyDescent="0.2">
      <c r="A703" s="6" t="s">
        <v>201</v>
      </c>
      <c r="B703" s="6" t="s">
        <v>32</v>
      </c>
      <c r="C703" s="9">
        <v>0.5464</v>
      </c>
      <c r="D703" s="9">
        <v>1.1758999999999999</v>
      </c>
      <c r="E703" s="9">
        <v>0.95238095199999995</v>
      </c>
      <c r="F703" s="9">
        <v>1</v>
      </c>
      <c r="G703" s="9">
        <v>1</v>
      </c>
      <c r="H703" s="6">
        <v>4</v>
      </c>
      <c r="I703" s="7">
        <v>1</v>
      </c>
      <c r="J703" s="9">
        <f>I703</f>
        <v>1</v>
      </c>
      <c r="K703" t="str">
        <f>VLOOKUP(A703,MonthlyMetricFullData!A:D,2,FALSE)</f>
        <v>Distinguished</v>
      </c>
      <c r="L703" t="str">
        <f>IF(VLOOKUP(A703,MonthlyMetricFullData!A:E,5,FALSE)&lt;30,"Adjunct","Professional")</f>
        <v>Professional</v>
      </c>
      <c r="M703" t="str">
        <f>VLOOKUP(A703,MonthlyMetricFullData!A:D,3,FALSE)</f>
        <v>Ian Plamondon</v>
      </c>
    </row>
    <row r="704" spans="1:13" x14ac:dyDescent="0.2">
      <c r="A704" s="6" t="s">
        <v>201</v>
      </c>
      <c r="B704" s="6" t="s">
        <v>17</v>
      </c>
      <c r="C704" s="9">
        <v>0.78</v>
      </c>
      <c r="D704" s="9">
        <v>0.99</v>
      </c>
      <c r="E704" s="9">
        <v>0.93</v>
      </c>
      <c r="F704" s="9">
        <v>1</v>
      </c>
      <c r="G704" s="9">
        <v>1</v>
      </c>
      <c r="H704" s="6">
        <v>0</v>
      </c>
      <c r="I704" s="46" t="s">
        <v>18</v>
      </c>
      <c r="J704" s="11">
        <v>0</v>
      </c>
      <c r="K704" t="str">
        <f>VLOOKUP(A704,MonthlyMetricFullData!A:D,2,FALSE)</f>
        <v>Distinguished</v>
      </c>
      <c r="L704" t="str">
        <f>IF(VLOOKUP(A704,MonthlyMetricFullData!A:E,5,FALSE)&lt;30,"Adjunct","Professional")</f>
        <v>Professional</v>
      </c>
      <c r="M704" t="str">
        <f>VLOOKUP(A704,MonthlyMetricFullData!A:D,3,FALSE)</f>
        <v>Ian Plamondon</v>
      </c>
    </row>
    <row r="705" spans="1:13" x14ac:dyDescent="0.2">
      <c r="A705" s="6" t="s">
        <v>201</v>
      </c>
      <c r="B705" s="6" t="s">
        <v>19</v>
      </c>
      <c r="C705" s="6">
        <v>0.6179</v>
      </c>
      <c r="D705" s="6">
        <v>1.0290999999999999</v>
      </c>
      <c r="E705" s="6">
        <v>0.96296296296296202</v>
      </c>
      <c r="F705" s="6">
        <v>0.98099999999999998</v>
      </c>
      <c r="G705" s="6">
        <v>0.93333333333333302</v>
      </c>
      <c r="H705" s="6">
        <v>7</v>
      </c>
      <c r="I705" s="6" t="s">
        <v>48</v>
      </c>
      <c r="J705" s="53">
        <v>1</v>
      </c>
      <c r="K705" t="str">
        <f>VLOOKUP(A705,MonthlyMetricFullData!A:D,2,FALSE)</f>
        <v>Distinguished</v>
      </c>
      <c r="L705" t="str">
        <f>IF(VLOOKUP(A705,MonthlyMetricFullData!A:E,5,FALSE)&lt;30,"Adjunct","Professional")</f>
        <v>Professional</v>
      </c>
      <c r="M705" t="str">
        <f>VLOOKUP(A705,MonthlyMetricFullData!A:D,3,FALSE)</f>
        <v>Ian Plamondon</v>
      </c>
    </row>
    <row r="706" spans="1:13" x14ac:dyDescent="0.2">
      <c r="A706" s="6" t="s">
        <v>201</v>
      </c>
      <c r="B706" s="6" t="s">
        <v>21</v>
      </c>
      <c r="C706" s="9">
        <v>0.76</v>
      </c>
      <c r="D706" s="9">
        <v>1.19</v>
      </c>
      <c r="E706" s="9">
        <v>0.94</v>
      </c>
      <c r="F706" s="9">
        <v>1</v>
      </c>
      <c r="G706" s="9">
        <v>1</v>
      </c>
      <c r="H706" s="6">
        <v>7</v>
      </c>
      <c r="I706" s="7">
        <v>1</v>
      </c>
      <c r="J706" s="9">
        <f>I706</f>
        <v>1</v>
      </c>
      <c r="K706" t="str">
        <f>VLOOKUP(A706,MonthlyMetricFullData!A:D,2,FALSE)</f>
        <v>Distinguished</v>
      </c>
      <c r="L706" t="str">
        <f>IF(VLOOKUP(A706,MonthlyMetricFullData!A:E,5,FALSE)&lt;30,"Adjunct","Professional")</f>
        <v>Professional</v>
      </c>
      <c r="M706" t="str">
        <f>VLOOKUP(A706,MonthlyMetricFullData!A:D,3,FALSE)</f>
        <v>Ian Plamondon</v>
      </c>
    </row>
    <row r="707" spans="1:13" x14ac:dyDescent="0.2">
      <c r="A707" s="6" t="s">
        <v>201</v>
      </c>
      <c r="B707" s="6" t="s">
        <v>22</v>
      </c>
      <c r="C707" s="9">
        <v>0.81</v>
      </c>
      <c r="D707" s="9">
        <v>1.2</v>
      </c>
      <c r="E707" s="9">
        <v>0.97</v>
      </c>
      <c r="F707" s="9">
        <v>1</v>
      </c>
      <c r="G707" s="9">
        <v>1</v>
      </c>
      <c r="H707" s="6">
        <v>3</v>
      </c>
      <c r="I707" s="7">
        <v>1</v>
      </c>
      <c r="J707" s="9">
        <f>I707</f>
        <v>1</v>
      </c>
      <c r="K707" t="str">
        <f>VLOOKUP(A707,MonthlyMetricFullData!A:D,2,FALSE)</f>
        <v>Distinguished</v>
      </c>
      <c r="L707" t="str">
        <f>IF(VLOOKUP(A707,MonthlyMetricFullData!A:E,5,FALSE)&lt;30,"Adjunct","Professional")</f>
        <v>Professional</v>
      </c>
      <c r="M707" t="str">
        <f>VLOOKUP(A707,MonthlyMetricFullData!A:D,3,FALSE)</f>
        <v>Ian Plamondon</v>
      </c>
    </row>
    <row r="708" spans="1:13" x14ac:dyDescent="0.2">
      <c r="A708" s="6" t="s">
        <v>201</v>
      </c>
      <c r="B708" s="6" t="s">
        <v>24</v>
      </c>
      <c r="C708" s="9">
        <v>0.85</v>
      </c>
      <c r="D708" s="9">
        <v>1.23</v>
      </c>
      <c r="E708" s="9">
        <v>0.93</v>
      </c>
      <c r="F708" s="9">
        <v>1</v>
      </c>
      <c r="G708" s="9">
        <v>0.85</v>
      </c>
      <c r="H708" s="6">
        <v>2</v>
      </c>
      <c r="I708" s="7">
        <v>1</v>
      </c>
      <c r="J708" s="9">
        <f>I708</f>
        <v>1</v>
      </c>
      <c r="K708" t="str">
        <f>VLOOKUP(A708,MonthlyMetricFullData!A:D,2,FALSE)</f>
        <v>Distinguished</v>
      </c>
      <c r="L708" t="str">
        <f>IF(VLOOKUP(A708,MonthlyMetricFullData!A:E,5,FALSE)&lt;30,"Adjunct","Professional")</f>
        <v>Professional</v>
      </c>
      <c r="M708" t="str">
        <f>VLOOKUP(A708,MonthlyMetricFullData!A:D,3,FALSE)</f>
        <v>Ian Plamondon</v>
      </c>
    </row>
    <row r="709" spans="1:13" x14ac:dyDescent="0.2">
      <c r="A709" s="6" t="s">
        <v>201</v>
      </c>
      <c r="B709" s="6" t="s">
        <v>25</v>
      </c>
      <c r="C709" s="9">
        <v>0.98</v>
      </c>
      <c r="D709" s="9">
        <v>1.24</v>
      </c>
      <c r="E709" s="9">
        <v>0.92</v>
      </c>
      <c r="F709" s="9">
        <v>1</v>
      </c>
      <c r="G709" s="9">
        <v>1</v>
      </c>
      <c r="H709" s="6">
        <v>4</v>
      </c>
      <c r="I709" s="7" t="s">
        <v>27</v>
      </c>
      <c r="J709" s="9">
        <v>1</v>
      </c>
      <c r="K709" t="str">
        <f>VLOOKUP(A709,MonthlyMetricFullData!A:D,2,FALSE)</f>
        <v>Distinguished</v>
      </c>
      <c r="L709" t="str">
        <f>IF(VLOOKUP(A709,MonthlyMetricFullData!A:E,5,FALSE)&lt;30,"Adjunct","Professional")</f>
        <v>Professional</v>
      </c>
      <c r="M709" t="str">
        <f>VLOOKUP(A709,MonthlyMetricFullData!A:D,3,FALSE)</f>
        <v>Ian Plamondon</v>
      </c>
    </row>
    <row r="710" spans="1:13" x14ac:dyDescent="0.2">
      <c r="A710" s="6" t="s">
        <v>201</v>
      </c>
      <c r="B710" s="6" t="s">
        <v>26</v>
      </c>
      <c r="C710" s="9">
        <v>0.93</v>
      </c>
      <c r="D710" s="9">
        <v>1.24</v>
      </c>
      <c r="E710" s="9">
        <v>0.87</v>
      </c>
      <c r="F710" s="9">
        <v>1</v>
      </c>
      <c r="G710" s="9">
        <v>1</v>
      </c>
      <c r="H710" s="6">
        <v>1</v>
      </c>
      <c r="I710" s="7" t="s">
        <v>27</v>
      </c>
      <c r="J710" s="9">
        <v>1</v>
      </c>
      <c r="K710" t="str">
        <f>VLOOKUP(A710,MonthlyMetricFullData!A:D,2,FALSE)</f>
        <v>Distinguished</v>
      </c>
      <c r="L710" t="str">
        <f>IF(VLOOKUP(A710,MonthlyMetricFullData!A:E,5,FALSE)&lt;30,"Adjunct","Professional")</f>
        <v>Professional</v>
      </c>
      <c r="M710" t="str">
        <f>VLOOKUP(A710,MonthlyMetricFullData!A:D,3,FALSE)</f>
        <v>Ian Plamondon</v>
      </c>
    </row>
    <row r="711" spans="1:13" x14ac:dyDescent="0.2">
      <c r="A711" s="6" t="s">
        <v>203</v>
      </c>
      <c r="B711" s="6" t="s">
        <v>29</v>
      </c>
      <c r="C711" s="9">
        <v>0.35</v>
      </c>
      <c r="D711" s="9">
        <v>1.1917</v>
      </c>
      <c r="E711" s="9">
        <v>1</v>
      </c>
      <c r="F711" s="9">
        <v>1</v>
      </c>
      <c r="G711" s="9">
        <v>0.5</v>
      </c>
      <c r="H711" s="6">
        <v>0</v>
      </c>
      <c r="I711" s="6" t="s">
        <v>36</v>
      </c>
      <c r="J711" s="45">
        <v>0.33</v>
      </c>
      <c r="K711" t="str">
        <f>VLOOKUP(A711,MonthlyMetricFullData!A:D,2,FALSE)</f>
        <v>Premium</v>
      </c>
      <c r="L711" t="str">
        <f>IF(VLOOKUP(A711,MonthlyMetricFullData!A:E,5,FALSE)&lt;30,"Adjunct","Professional")</f>
        <v>Professional</v>
      </c>
      <c r="M711" t="str">
        <f>VLOOKUP(A711,MonthlyMetricFullData!A:D,3,FALSE)</f>
        <v>Ian Plamondon</v>
      </c>
    </row>
    <row r="712" spans="1:13" x14ac:dyDescent="0.2">
      <c r="A712" s="6" t="s">
        <v>203</v>
      </c>
      <c r="B712" s="6" t="s">
        <v>14</v>
      </c>
      <c r="C712" s="9">
        <v>0</v>
      </c>
      <c r="D712" s="9">
        <v>2.63E-2</v>
      </c>
      <c r="E712" s="9">
        <v>0</v>
      </c>
      <c r="F712" s="9">
        <v>0</v>
      </c>
      <c r="G712" s="9">
        <v>0</v>
      </c>
      <c r="H712" s="6">
        <v>0</v>
      </c>
      <c r="I712" s="7"/>
      <c r="J712" s="9"/>
      <c r="K712" t="str">
        <f>VLOOKUP(A712,MonthlyMetricFullData!A:D,2,FALSE)</f>
        <v>Premium</v>
      </c>
      <c r="L712" t="str">
        <f>IF(VLOOKUP(A712,MonthlyMetricFullData!A:E,5,FALSE)&lt;30,"Adjunct","Professional")</f>
        <v>Professional</v>
      </c>
      <c r="M712" t="str">
        <f>VLOOKUP(A712,MonthlyMetricFullData!A:D,3,FALSE)</f>
        <v>Ian Plamondon</v>
      </c>
    </row>
    <row r="713" spans="1:13" x14ac:dyDescent="0.2">
      <c r="A713" s="6" t="s">
        <v>203</v>
      </c>
      <c r="B713" s="6" t="s">
        <v>16</v>
      </c>
      <c r="C713" s="9">
        <v>0</v>
      </c>
      <c r="D713" s="9">
        <v>0.03</v>
      </c>
      <c r="E713" s="9">
        <v>0</v>
      </c>
      <c r="F713" s="9">
        <v>0</v>
      </c>
      <c r="G713" s="9">
        <v>0</v>
      </c>
      <c r="H713" s="6">
        <v>0</v>
      </c>
      <c r="I713" s="10"/>
      <c r="J713" s="6"/>
      <c r="K713" t="str">
        <f>VLOOKUP(A713,MonthlyMetricFullData!A:D,2,FALSE)</f>
        <v>Premium</v>
      </c>
      <c r="L713" t="str">
        <f>IF(VLOOKUP(A713,MonthlyMetricFullData!A:E,5,FALSE)&lt;30,"Adjunct","Professional")</f>
        <v>Professional</v>
      </c>
      <c r="M713" t="str">
        <f>VLOOKUP(A713,MonthlyMetricFullData!A:D,3,FALSE)</f>
        <v>Ian Plamondon</v>
      </c>
    </row>
    <row r="714" spans="1:13" x14ac:dyDescent="0.2">
      <c r="A714" s="6" t="s">
        <v>203</v>
      </c>
      <c r="B714" s="6" t="s">
        <v>31</v>
      </c>
      <c r="C714" s="9">
        <v>0.05</v>
      </c>
      <c r="D714" s="9">
        <v>0.67</v>
      </c>
      <c r="E714" s="9">
        <v>1</v>
      </c>
      <c r="F714" s="9">
        <v>0.6</v>
      </c>
      <c r="G714" s="9">
        <v>0</v>
      </c>
      <c r="H714" s="6">
        <v>2</v>
      </c>
      <c r="I714" s="7">
        <v>1</v>
      </c>
      <c r="J714" s="9">
        <v>1</v>
      </c>
      <c r="K714" t="str">
        <f>VLOOKUP(A714,MonthlyMetricFullData!A:D,2,FALSE)</f>
        <v>Premium</v>
      </c>
      <c r="L714" t="str">
        <f>IF(VLOOKUP(A714,MonthlyMetricFullData!A:E,5,FALSE)&lt;30,"Adjunct","Professional")</f>
        <v>Professional</v>
      </c>
      <c r="M714" t="str">
        <f>VLOOKUP(A714,MonthlyMetricFullData!A:D,3,FALSE)</f>
        <v>Ian Plamondon</v>
      </c>
    </row>
    <row r="715" spans="1:13" x14ac:dyDescent="0.2">
      <c r="A715" s="6" t="s">
        <v>203</v>
      </c>
      <c r="B715" s="6" t="s">
        <v>32</v>
      </c>
      <c r="C715" s="9">
        <v>0.2167</v>
      </c>
      <c r="D715" s="9">
        <v>0.85529999999999995</v>
      </c>
      <c r="E715" s="9">
        <v>1</v>
      </c>
      <c r="F715" s="9">
        <v>1</v>
      </c>
      <c r="G715" s="9">
        <v>0.4</v>
      </c>
      <c r="H715" s="6">
        <v>0</v>
      </c>
      <c r="I715" s="7">
        <v>1</v>
      </c>
      <c r="J715" s="9">
        <f>I715</f>
        <v>1</v>
      </c>
      <c r="K715" t="str">
        <f>VLOOKUP(A715,MonthlyMetricFullData!A:D,2,FALSE)</f>
        <v>Premium</v>
      </c>
      <c r="L715" t="str">
        <f>IF(VLOOKUP(A715,MonthlyMetricFullData!A:E,5,FALSE)&lt;30,"Adjunct","Professional")</f>
        <v>Professional</v>
      </c>
      <c r="M715" t="str">
        <f>VLOOKUP(A715,MonthlyMetricFullData!A:D,3,FALSE)</f>
        <v>Ian Plamondon</v>
      </c>
    </row>
    <row r="716" spans="1:13" x14ac:dyDescent="0.2">
      <c r="A716" s="6" t="s">
        <v>203</v>
      </c>
      <c r="B716" s="6" t="s">
        <v>17</v>
      </c>
      <c r="C716" s="9">
        <v>0.51</v>
      </c>
      <c r="D716" s="9">
        <v>1.2</v>
      </c>
      <c r="E716" s="9">
        <v>1</v>
      </c>
      <c r="F716" s="9">
        <v>1</v>
      </c>
      <c r="G716" s="9">
        <v>1</v>
      </c>
      <c r="H716" s="6">
        <v>0</v>
      </c>
      <c r="I716" s="46" t="s">
        <v>63</v>
      </c>
      <c r="J716" s="11">
        <v>1</v>
      </c>
      <c r="K716" t="str">
        <f>VLOOKUP(A716,MonthlyMetricFullData!A:D,2,FALSE)</f>
        <v>Premium</v>
      </c>
      <c r="L716" t="str">
        <f>IF(VLOOKUP(A716,MonthlyMetricFullData!A:E,5,FALSE)&lt;30,"Adjunct","Professional")</f>
        <v>Professional</v>
      </c>
      <c r="M716" t="str">
        <f>VLOOKUP(A716,MonthlyMetricFullData!A:D,3,FALSE)</f>
        <v>Ian Plamondon</v>
      </c>
    </row>
    <row r="717" spans="1:13" x14ac:dyDescent="0.2">
      <c r="A717" s="6" t="s">
        <v>203</v>
      </c>
      <c r="B717" s="6" t="s">
        <v>19</v>
      </c>
      <c r="C717" s="6">
        <v>0.4042</v>
      </c>
      <c r="D717" s="6">
        <v>1.1042000000000001</v>
      </c>
      <c r="E717" s="6">
        <v>1</v>
      </c>
      <c r="F717" s="6">
        <v>0.67600000000000005</v>
      </c>
      <c r="G717" s="6">
        <v>0.6</v>
      </c>
      <c r="H717" s="6">
        <v>1</v>
      </c>
      <c r="I717" s="6" t="s">
        <v>27</v>
      </c>
      <c r="J717" s="53">
        <v>1</v>
      </c>
      <c r="K717" t="str">
        <f>VLOOKUP(A717,MonthlyMetricFullData!A:D,2,FALSE)</f>
        <v>Premium</v>
      </c>
      <c r="L717" t="str">
        <f>IF(VLOOKUP(A717,MonthlyMetricFullData!A:E,5,FALSE)&lt;30,"Adjunct","Professional")</f>
        <v>Professional</v>
      </c>
      <c r="M717" t="str">
        <f>VLOOKUP(A717,MonthlyMetricFullData!A:D,3,FALSE)</f>
        <v>Ian Plamondon</v>
      </c>
    </row>
    <row r="718" spans="1:13" x14ac:dyDescent="0.2">
      <c r="A718" s="6" t="s">
        <v>203</v>
      </c>
      <c r="B718" s="6" t="s">
        <v>21</v>
      </c>
      <c r="C718" s="9">
        <v>0.73</v>
      </c>
      <c r="D718" s="9">
        <v>1.21</v>
      </c>
      <c r="E718" s="9">
        <v>1</v>
      </c>
      <c r="F718" s="9">
        <v>0.93</v>
      </c>
      <c r="G718" s="9">
        <v>0.44</v>
      </c>
      <c r="H718" s="6">
        <v>3</v>
      </c>
      <c r="I718" s="7">
        <v>1</v>
      </c>
      <c r="J718" s="9">
        <f>I718</f>
        <v>1</v>
      </c>
      <c r="K718" t="str">
        <f>VLOOKUP(A718,MonthlyMetricFullData!A:D,2,FALSE)</f>
        <v>Premium</v>
      </c>
      <c r="L718" t="str">
        <f>IF(VLOOKUP(A718,MonthlyMetricFullData!A:E,5,FALSE)&lt;30,"Adjunct","Professional")</f>
        <v>Professional</v>
      </c>
      <c r="M718" t="str">
        <f>VLOOKUP(A718,MonthlyMetricFullData!A:D,3,FALSE)</f>
        <v>Ian Plamondon</v>
      </c>
    </row>
    <row r="719" spans="1:13" x14ac:dyDescent="0.2">
      <c r="A719" s="6" t="s">
        <v>203</v>
      </c>
      <c r="B719" s="6" t="s">
        <v>22</v>
      </c>
      <c r="C719" s="9">
        <v>0.51</v>
      </c>
      <c r="D719" s="9">
        <v>1.1000000000000001</v>
      </c>
      <c r="E719" s="9">
        <v>1</v>
      </c>
      <c r="F719" s="9">
        <v>0.97</v>
      </c>
      <c r="G719" s="9">
        <v>1</v>
      </c>
      <c r="H719" s="6">
        <v>5</v>
      </c>
      <c r="J719" s="6"/>
      <c r="K719" t="str">
        <f>VLOOKUP(A719,MonthlyMetricFullData!A:D,2,FALSE)</f>
        <v>Premium</v>
      </c>
      <c r="L719" t="str">
        <f>IF(VLOOKUP(A719,MonthlyMetricFullData!A:E,5,FALSE)&lt;30,"Adjunct","Professional")</f>
        <v>Professional</v>
      </c>
      <c r="M719" t="str">
        <f>VLOOKUP(A719,MonthlyMetricFullData!A:D,3,FALSE)</f>
        <v>Ian Plamondon</v>
      </c>
    </row>
    <row r="720" spans="1:13" x14ac:dyDescent="0.2">
      <c r="A720" s="6" t="s">
        <v>203</v>
      </c>
      <c r="B720" s="6" t="s">
        <v>24</v>
      </c>
      <c r="C720" s="9">
        <v>0.53</v>
      </c>
      <c r="D720" s="9">
        <v>1.06</v>
      </c>
      <c r="E720" s="9">
        <v>1</v>
      </c>
      <c r="F720" s="9">
        <v>0.95</v>
      </c>
      <c r="G720" s="9">
        <v>0.09</v>
      </c>
      <c r="H720" s="6">
        <v>1</v>
      </c>
      <c r="J720" s="6"/>
      <c r="K720" t="str">
        <f>VLOOKUP(A720,MonthlyMetricFullData!A:D,2,FALSE)</f>
        <v>Premium</v>
      </c>
      <c r="L720" t="str">
        <f>IF(VLOOKUP(A720,MonthlyMetricFullData!A:E,5,FALSE)&lt;30,"Adjunct","Professional")</f>
        <v>Professional</v>
      </c>
      <c r="M720" t="str">
        <f>VLOOKUP(A720,MonthlyMetricFullData!A:D,3,FALSE)</f>
        <v>Ian Plamondon</v>
      </c>
    </row>
    <row r="721" spans="1:13" x14ac:dyDescent="0.2">
      <c r="A721" s="6" t="s">
        <v>203</v>
      </c>
      <c r="B721" s="6" t="s">
        <v>25</v>
      </c>
      <c r="C721" s="9">
        <v>0.16</v>
      </c>
      <c r="D721" s="9">
        <v>0.56000000000000005</v>
      </c>
      <c r="E721" s="9">
        <v>1</v>
      </c>
      <c r="F721" s="9">
        <v>0.79</v>
      </c>
      <c r="G721" s="9">
        <v>0.67</v>
      </c>
      <c r="H721" s="6">
        <v>0</v>
      </c>
      <c r="I721" s="8"/>
      <c r="J721" s="6"/>
      <c r="K721" t="str">
        <f>VLOOKUP(A721,MonthlyMetricFullData!A:D,2,FALSE)</f>
        <v>Premium</v>
      </c>
      <c r="L721" t="str">
        <f>IF(VLOOKUP(A721,MonthlyMetricFullData!A:E,5,FALSE)&lt;30,"Adjunct","Professional")</f>
        <v>Professional</v>
      </c>
      <c r="M721" t="str">
        <f>VLOOKUP(A721,MonthlyMetricFullData!A:D,3,FALSE)</f>
        <v>Ian Plamondon</v>
      </c>
    </row>
    <row r="722" spans="1:13" x14ac:dyDescent="0.2">
      <c r="A722" s="6" t="s">
        <v>203</v>
      </c>
      <c r="B722" s="6" t="s">
        <v>26</v>
      </c>
      <c r="C722" s="9">
        <v>0</v>
      </c>
      <c r="D722" s="9">
        <v>0.03</v>
      </c>
      <c r="E722" s="9">
        <v>0</v>
      </c>
      <c r="F722" s="9">
        <v>0</v>
      </c>
      <c r="G722" s="9">
        <v>0</v>
      </c>
      <c r="H722" s="6">
        <v>0</v>
      </c>
      <c r="I722" s="8"/>
      <c r="J722" s="6"/>
      <c r="K722" t="str">
        <f>VLOOKUP(A722,MonthlyMetricFullData!A:D,2,FALSE)</f>
        <v>Premium</v>
      </c>
      <c r="L722" t="str">
        <f>IF(VLOOKUP(A722,MonthlyMetricFullData!A:E,5,FALSE)&lt;30,"Adjunct","Professional")</f>
        <v>Professional</v>
      </c>
      <c r="M722" t="str">
        <f>VLOOKUP(A722,MonthlyMetricFullData!A:D,3,FALSE)</f>
        <v>Ian Plamondon</v>
      </c>
    </row>
    <row r="723" spans="1:13" x14ac:dyDescent="0.2">
      <c r="A723" s="6" t="s">
        <v>204</v>
      </c>
      <c r="B723" s="6" t="s">
        <v>29</v>
      </c>
      <c r="C723" s="9">
        <v>0.97499999999999998</v>
      </c>
      <c r="D723" s="9">
        <v>0.9506</v>
      </c>
      <c r="E723" s="9">
        <v>0.93661971830985902</v>
      </c>
      <c r="F723" s="9">
        <v>0.93396226415094297</v>
      </c>
      <c r="G723" s="9">
        <v>0.59090909090909005</v>
      </c>
      <c r="H723" s="6">
        <v>16</v>
      </c>
      <c r="I723" s="7" t="s">
        <v>30</v>
      </c>
      <c r="J723" s="45">
        <v>0.6</v>
      </c>
      <c r="K723" t="str">
        <f>VLOOKUP(A723,MonthlyMetricFullData!A:D,2,FALSE)</f>
        <v>Distinguished</v>
      </c>
      <c r="L723" t="str">
        <f>IF(VLOOKUP(A723,MonthlyMetricFullData!A:E,5,FALSE)&lt;30,"Adjunct","Professional")</f>
        <v>Professional</v>
      </c>
      <c r="M723" t="str">
        <f>VLOOKUP(A723,MonthlyMetricFullData!A:D,3,FALSE)</f>
        <v>Annelies de Groot</v>
      </c>
    </row>
    <row r="724" spans="1:13" x14ac:dyDescent="0.2">
      <c r="A724" s="6" t="s">
        <v>204</v>
      </c>
      <c r="B724" s="6" t="s">
        <v>14</v>
      </c>
      <c r="C724" s="9">
        <v>0.99109999999999998</v>
      </c>
      <c r="D724" s="9">
        <v>0.96509999999999996</v>
      </c>
      <c r="E724" s="9">
        <v>0.90298507462686495</v>
      </c>
      <c r="F724" s="9">
        <v>0.83333333333333304</v>
      </c>
      <c r="G724" s="9">
        <v>0.66666666666666596</v>
      </c>
      <c r="H724" s="6">
        <v>5</v>
      </c>
      <c r="I724" s="7" t="s">
        <v>205</v>
      </c>
      <c r="J724" s="9">
        <f>_xlfn.TEXTBEFORE(I724, "/")/_xlfn.TEXTAFTER(I724,"/")</f>
        <v>0.15789473684210525</v>
      </c>
      <c r="K724" t="str">
        <f>VLOOKUP(A724,MonthlyMetricFullData!A:D,2,FALSE)</f>
        <v>Distinguished</v>
      </c>
      <c r="L724" t="str">
        <f>IF(VLOOKUP(A724,MonthlyMetricFullData!A:E,5,FALSE)&lt;30,"Adjunct","Professional")</f>
        <v>Professional</v>
      </c>
      <c r="M724" t="str">
        <f>VLOOKUP(A724,MonthlyMetricFullData!A:D,3,FALSE)</f>
        <v>Annelies de Groot</v>
      </c>
    </row>
    <row r="725" spans="1:13" x14ac:dyDescent="0.2">
      <c r="A725" s="6" t="s">
        <v>204</v>
      </c>
      <c r="B725" s="6" t="s">
        <v>14</v>
      </c>
      <c r="C725" s="9">
        <v>0.99109999999999998</v>
      </c>
      <c r="D725" s="9">
        <v>0.96509999999999996</v>
      </c>
      <c r="E725" s="9">
        <v>0.90298507462686495</v>
      </c>
      <c r="F725" s="9">
        <v>0.83333333333333304</v>
      </c>
      <c r="G725" s="9">
        <v>0.66666666666666596</v>
      </c>
      <c r="H725" s="6">
        <v>5</v>
      </c>
      <c r="I725" s="7" t="s">
        <v>205</v>
      </c>
      <c r="J725" s="9">
        <v>0.16</v>
      </c>
      <c r="K725" t="str">
        <f>VLOOKUP(A725,MonthlyMetricFullData!A:D,2,FALSE)</f>
        <v>Distinguished</v>
      </c>
      <c r="L725" t="str">
        <f>IF(VLOOKUP(A725,MonthlyMetricFullData!A:E,5,FALSE)&lt;30,"Adjunct","Professional")</f>
        <v>Professional</v>
      </c>
      <c r="M725" t="str">
        <f>VLOOKUP(A725,MonthlyMetricFullData!A:D,3,FALSE)</f>
        <v>Annelies de Groot</v>
      </c>
    </row>
    <row r="726" spans="1:13" x14ac:dyDescent="0.2">
      <c r="A726" s="6" t="s">
        <v>204</v>
      </c>
      <c r="B726" s="6" t="s">
        <v>16</v>
      </c>
      <c r="C726" s="9">
        <v>0.89</v>
      </c>
      <c r="D726" s="9">
        <v>0.85</v>
      </c>
      <c r="E726" s="9">
        <v>0.93</v>
      </c>
      <c r="F726" s="9">
        <v>0.92</v>
      </c>
      <c r="G726" s="9">
        <v>0.87</v>
      </c>
      <c r="H726" s="6">
        <v>12</v>
      </c>
      <c r="I726" s="10" t="s">
        <v>81</v>
      </c>
      <c r="J726" s="9">
        <v>0</v>
      </c>
      <c r="K726" t="str">
        <f>VLOOKUP(A726,MonthlyMetricFullData!A:D,2,FALSE)</f>
        <v>Distinguished</v>
      </c>
      <c r="L726" t="str">
        <f>IF(VLOOKUP(A726,MonthlyMetricFullData!A:E,5,FALSE)&lt;30,"Adjunct","Professional")</f>
        <v>Professional</v>
      </c>
      <c r="M726" t="str">
        <f>VLOOKUP(A726,MonthlyMetricFullData!A:D,3,FALSE)</f>
        <v>Annelies de Groot</v>
      </c>
    </row>
    <row r="727" spans="1:13" x14ac:dyDescent="0.2">
      <c r="A727" s="6" t="s">
        <v>204</v>
      </c>
      <c r="B727" s="6" t="s">
        <v>31</v>
      </c>
      <c r="C727" s="9">
        <v>0.8</v>
      </c>
      <c r="D727" s="9">
        <v>0.8</v>
      </c>
      <c r="E727" s="9">
        <v>0.97</v>
      </c>
      <c r="F727" s="9">
        <v>0.91</v>
      </c>
      <c r="G727" s="9">
        <v>0.77</v>
      </c>
      <c r="H727" s="6">
        <v>11</v>
      </c>
      <c r="I727" s="7">
        <v>0.14285714285714285</v>
      </c>
      <c r="J727" s="9">
        <f>1/7</f>
        <v>0.14285714285714285</v>
      </c>
      <c r="K727" t="str">
        <f>VLOOKUP(A727,MonthlyMetricFullData!A:D,2,FALSE)</f>
        <v>Distinguished</v>
      </c>
      <c r="L727" t="str">
        <f>IF(VLOOKUP(A727,MonthlyMetricFullData!A:E,5,FALSE)&lt;30,"Adjunct","Professional")</f>
        <v>Professional</v>
      </c>
      <c r="M727" t="str">
        <f>VLOOKUP(A727,MonthlyMetricFullData!A:D,3,FALSE)</f>
        <v>Annelies de Groot</v>
      </c>
    </row>
    <row r="728" spans="1:13" x14ac:dyDescent="0.2">
      <c r="A728" s="6" t="s">
        <v>204</v>
      </c>
      <c r="B728" s="6" t="s">
        <v>32</v>
      </c>
      <c r="C728" s="9">
        <v>0.85360000000000003</v>
      </c>
      <c r="D728" s="9">
        <v>0.94769999999999999</v>
      </c>
      <c r="E728" s="9">
        <v>0.93333333299999999</v>
      </c>
      <c r="F728" s="9">
        <v>0.94666666700000002</v>
      </c>
      <c r="G728" s="9">
        <v>0.55555555599999995</v>
      </c>
      <c r="H728" s="6">
        <v>6</v>
      </c>
      <c r="I728" s="7">
        <v>0.375</v>
      </c>
      <c r="J728" s="9">
        <f>I728</f>
        <v>0.375</v>
      </c>
      <c r="K728" t="str">
        <f>VLOOKUP(A728,MonthlyMetricFullData!A:D,2,FALSE)</f>
        <v>Distinguished</v>
      </c>
      <c r="L728" t="str">
        <f>IF(VLOOKUP(A728,MonthlyMetricFullData!A:E,5,FALSE)&lt;30,"Adjunct","Professional")</f>
        <v>Professional</v>
      </c>
      <c r="M728" t="str">
        <f>VLOOKUP(A728,MonthlyMetricFullData!A:D,3,FALSE)</f>
        <v>Annelies de Groot</v>
      </c>
    </row>
    <row r="729" spans="1:13" x14ac:dyDescent="0.2">
      <c r="A729" s="6" t="s">
        <v>204</v>
      </c>
      <c r="B729" s="6" t="s">
        <v>17</v>
      </c>
      <c r="C729" s="9">
        <v>0.9</v>
      </c>
      <c r="D729" s="9">
        <v>0.85</v>
      </c>
      <c r="E729" s="9">
        <v>0.95</v>
      </c>
      <c r="F729" s="9">
        <v>0.9</v>
      </c>
      <c r="G729" s="9">
        <v>0.74</v>
      </c>
      <c r="H729" s="6">
        <v>7</v>
      </c>
      <c r="I729" s="46" t="s">
        <v>18</v>
      </c>
      <c r="J729" s="11">
        <v>0</v>
      </c>
      <c r="K729" t="str">
        <f>VLOOKUP(A729,MonthlyMetricFullData!A:D,2,FALSE)</f>
        <v>Distinguished</v>
      </c>
      <c r="L729" t="str">
        <f>IF(VLOOKUP(A729,MonthlyMetricFullData!A:E,5,FALSE)&lt;30,"Adjunct","Professional")</f>
        <v>Professional</v>
      </c>
      <c r="M729" t="str">
        <f>VLOOKUP(A729,MonthlyMetricFullData!A:D,3,FALSE)</f>
        <v>Annelies de Groot</v>
      </c>
    </row>
    <row r="730" spans="1:13" x14ac:dyDescent="0.2">
      <c r="A730" s="6" t="s">
        <v>204</v>
      </c>
      <c r="B730" s="6" t="s">
        <v>19</v>
      </c>
      <c r="C730" s="6">
        <v>0.89639999999999997</v>
      </c>
      <c r="D730" s="6">
        <v>0.97529999999999994</v>
      </c>
      <c r="E730" s="6">
        <v>0.95798319327730996</v>
      </c>
      <c r="F730" s="6">
        <v>0.747</v>
      </c>
      <c r="G730" s="6">
        <v>0.73913043478260798</v>
      </c>
      <c r="H730" s="6">
        <v>9</v>
      </c>
      <c r="I730" s="6" t="s">
        <v>15</v>
      </c>
      <c r="J730" s="53">
        <v>0.5</v>
      </c>
      <c r="K730" t="str">
        <f>VLOOKUP(A730,MonthlyMetricFullData!A:D,2,FALSE)</f>
        <v>Distinguished</v>
      </c>
      <c r="L730" t="str">
        <f>IF(VLOOKUP(A730,MonthlyMetricFullData!A:E,5,FALSE)&lt;30,"Adjunct","Professional")</f>
        <v>Professional</v>
      </c>
      <c r="M730" t="str">
        <f>VLOOKUP(A730,MonthlyMetricFullData!A:D,3,FALSE)</f>
        <v>Annelies de Groot</v>
      </c>
    </row>
    <row r="731" spans="1:13" x14ac:dyDescent="0.2">
      <c r="A731" s="6" t="s">
        <v>204</v>
      </c>
      <c r="B731" s="6" t="s">
        <v>21</v>
      </c>
      <c r="C731" s="9">
        <v>0.65</v>
      </c>
      <c r="D731" s="9">
        <v>1.1499999999999999</v>
      </c>
      <c r="E731" s="9">
        <v>0.9</v>
      </c>
      <c r="F731" s="9">
        <v>0.9</v>
      </c>
      <c r="G731" s="9">
        <v>0.91</v>
      </c>
      <c r="H731" s="6">
        <v>1</v>
      </c>
      <c r="I731" s="7">
        <v>0</v>
      </c>
      <c r="J731" s="9">
        <f>I731</f>
        <v>0</v>
      </c>
      <c r="K731" t="str">
        <f>VLOOKUP(A731,MonthlyMetricFullData!A:D,2,FALSE)</f>
        <v>Distinguished</v>
      </c>
      <c r="L731" t="str">
        <f>IF(VLOOKUP(A731,MonthlyMetricFullData!A:E,5,FALSE)&lt;30,"Adjunct","Professional")</f>
        <v>Professional</v>
      </c>
      <c r="M731" t="str">
        <f>VLOOKUP(A731,MonthlyMetricFullData!A:D,3,FALSE)</f>
        <v>Annelies de Groot</v>
      </c>
    </row>
    <row r="732" spans="1:13" x14ac:dyDescent="0.2">
      <c r="A732" s="6" t="s">
        <v>204</v>
      </c>
      <c r="B732" s="6" t="s">
        <v>22</v>
      </c>
      <c r="C732" s="9">
        <v>0.6</v>
      </c>
      <c r="D732" s="9">
        <v>1.1499999999999999</v>
      </c>
      <c r="E732" s="9">
        <v>0.88</v>
      </c>
      <c r="F732" s="9">
        <v>0.72</v>
      </c>
      <c r="G732" s="9">
        <v>0.62</v>
      </c>
      <c r="H732" s="6">
        <v>2</v>
      </c>
      <c r="I732" s="7">
        <v>0</v>
      </c>
      <c r="J732" s="9">
        <f>I732</f>
        <v>0</v>
      </c>
      <c r="K732" t="str">
        <f>VLOOKUP(A732,MonthlyMetricFullData!A:D,2,FALSE)</f>
        <v>Distinguished</v>
      </c>
      <c r="L732" t="str">
        <f>IF(VLOOKUP(A732,MonthlyMetricFullData!A:E,5,FALSE)&lt;30,"Adjunct","Professional")</f>
        <v>Professional</v>
      </c>
      <c r="M732" t="str">
        <f>VLOOKUP(A732,MonthlyMetricFullData!A:D,3,FALSE)</f>
        <v>Annelies de Groot</v>
      </c>
    </row>
    <row r="733" spans="1:13" x14ac:dyDescent="0.2">
      <c r="A733" s="6" t="s">
        <v>204</v>
      </c>
      <c r="B733" s="6" t="s">
        <v>24</v>
      </c>
      <c r="C733" s="9">
        <v>0.7</v>
      </c>
      <c r="D733" s="9">
        <v>1.1100000000000001</v>
      </c>
      <c r="E733" s="9">
        <v>0.88</v>
      </c>
      <c r="F733" s="9">
        <v>0.89</v>
      </c>
      <c r="G733" s="9">
        <v>0.7</v>
      </c>
      <c r="H733" s="6">
        <v>4</v>
      </c>
      <c r="I733" s="7" t="s">
        <v>175</v>
      </c>
      <c r="J733" s="9">
        <f>1/3</f>
        <v>0.33333333333333331</v>
      </c>
      <c r="K733" t="str">
        <f>VLOOKUP(A733,MonthlyMetricFullData!A:D,2,FALSE)</f>
        <v>Distinguished</v>
      </c>
      <c r="L733" t="str">
        <f>IF(VLOOKUP(A733,MonthlyMetricFullData!A:E,5,FALSE)&lt;30,"Adjunct","Professional")</f>
        <v>Professional</v>
      </c>
      <c r="M733" t="str">
        <f>VLOOKUP(A733,MonthlyMetricFullData!A:D,3,FALSE)</f>
        <v>Annelies de Groot</v>
      </c>
    </row>
    <row r="734" spans="1:13" x14ac:dyDescent="0.2">
      <c r="A734" s="6" t="s">
        <v>204</v>
      </c>
      <c r="B734" s="6" t="s">
        <v>25</v>
      </c>
      <c r="C734" s="9">
        <v>0.83</v>
      </c>
      <c r="D734" s="9">
        <v>1.1200000000000001</v>
      </c>
      <c r="E734" s="9">
        <v>0.89</v>
      </c>
      <c r="F734" s="9">
        <v>0.72</v>
      </c>
      <c r="G734" s="9">
        <v>0.67</v>
      </c>
      <c r="H734" s="6">
        <v>4</v>
      </c>
      <c r="I734" s="7" t="s">
        <v>74</v>
      </c>
      <c r="J734" s="9">
        <v>0.33</v>
      </c>
      <c r="K734" t="str">
        <f>VLOOKUP(A734,MonthlyMetricFullData!A:D,2,FALSE)</f>
        <v>Distinguished</v>
      </c>
      <c r="L734" t="str">
        <f>IF(VLOOKUP(A734,MonthlyMetricFullData!A:E,5,FALSE)&lt;30,"Adjunct","Professional")</f>
        <v>Professional</v>
      </c>
      <c r="M734" t="str">
        <f>VLOOKUP(A734,MonthlyMetricFullData!A:D,3,FALSE)</f>
        <v>Annelies de Groot</v>
      </c>
    </row>
    <row r="735" spans="1:13" x14ac:dyDescent="0.2">
      <c r="A735" s="6" t="s">
        <v>204</v>
      </c>
      <c r="B735" s="6" t="s">
        <v>26</v>
      </c>
      <c r="C735" s="9">
        <v>0.95</v>
      </c>
      <c r="D735" s="9">
        <v>1.1200000000000001</v>
      </c>
      <c r="E735" s="9">
        <v>0.87</v>
      </c>
      <c r="F735" s="9">
        <v>0.83</v>
      </c>
      <c r="G735" s="9">
        <v>0.75</v>
      </c>
      <c r="H735" s="6">
        <v>7</v>
      </c>
      <c r="I735" s="7" t="s">
        <v>81</v>
      </c>
      <c r="J735" s="9">
        <v>0</v>
      </c>
      <c r="K735" t="str">
        <f>VLOOKUP(A735,MonthlyMetricFullData!A:D,2,FALSE)</f>
        <v>Distinguished</v>
      </c>
      <c r="L735" t="str">
        <f>IF(VLOOKUP(A735,MonthlyMetricFullData!A:E,5,FALSE)&lt;30,"Adjunct","Professional")</f>
        <v>Professional</v>
      </c>
      <c r="M735" t="str">
        <f>VLOOKUP(A735,MonthlyMetricFullData!A:D,3,FALSE)</f>
        <v>Annelies de Groot</v>
      </c>
    </row>
    <row r="736" spans="1:13" x14ac:dyDescent="0.2">
      <c r="A736" s="6" t="s">
        <v>206</v>
      </c>
      <c r="B736" s="6" t="s">
        <v>29</v>
      </c>
      <c r="C736" s="9">
        <v>0.95830000000000004</v>
      </c>
      <c r="D736" s="9">
        <v>0.981899999999999</v>
      </c>
      <c r="E736" s="9">
        <v>1</v>
      </c>
      <c r="F736" s="9">
        <v>0.98765432098765404</v>
      </c>
      <c r="G736" s="9">
        <v>0.72727272727272696</v>
      </c>
      <c r="H736" s="6">
        <v>1</v>
      </c>
      <c r="I736" s="6" t="s">
        <v>48</v>
      </c>
      <c r="J736" s="45">
        <v>1</v>
      </c>
      <c r="K736" t="str">
        <f>VLOOKUP(A736,MonthlyMetricFullData!A:D,2,FALSE)</f>
        <v>Distinguished</v>
      </c>
      <c r="L736" t="str">
        <f>IF(VLOOKUP(A736,MonthlyMetricFullData!A:E,5,FALSE)&lt;30,"Adjunct","Professional")</f>
        <v>Professional</v>
      </c>
      <c r="M736" t="str">
        <f>VLOOKUP(A736,MonthlyMetricFullData!A:D,3,FALSE)</f>
        <v>Ian Plamondon</v>
      </c>
    </row>
    <row r="737" spans="1:13" x14ac:dyDescent="0.2">
      <c r="A737" s="6" t="s">
        <v>206</v>
      </c>
      <c r="B737" s="6" t="s">
        <v>14</v>
      </c>
      <c r="C737" s="9">
        <v>0.83750000000000002</v>
      </c>
      <c r="D737" s="9">
        <v>1.1875</v>
      </c>
      <c r="E737" s="9">
        <v>1</v>
      </c>
      <c r="F737" s="9">
        <v>0.98245614035087703</v>
      </c>
      <c r="G737" s="9">
        <v>0.72</v>
      </c>
      <c r="H737" s="6">
        <v>0</v>
      </c>
      <c r="I737" s="7" t="s">
        <v>53</v>
      </c>
      <c r="J737" s="9">
        <v>0.83</v>
      </c>
      <c r="K737" t="str">
        <f>VLOOKUP(A737,MonthlyMetricFullData!A:D,2,FALSE)</f>
        <v>Distinguished</v>
      </c>
      <c r="L737" t="str">
        <f>IF(VLOOKUP(A737,MonthlyMetricFullData!A:E,5,FALSE)&lt;30,"Adjunct","Professional")</f>
        <v>Professional</v>
      </c>
      <c r="M737" t="str">
        <f>VLOOKUP(A737,MonthlyMetricFullData!A:D,3,FALSE)</f>
        <v>Ian Plamondon</v>
      </c>
    </row>
    <row r="738" spans="1:13" x14ac:dyDescent="0.2">
      <c r="A738" s="6" t="s">
        <v>206</v>
      </c>
      <c r="B738" s="6" t="s">
        <v>14</v>
      </c>
      <c r="C738" s="9">
        <v>0.83750000000000002</v>
      </c>
      <c r="D738" s="9">
        <v>1.1875</v>
      </c>
      <c r="E738" s="9">
        <v>1</v>
      </c>
      <c r="F738" s="9">
        <v>0.98245614035087703</v>
      </c>
      <c r="G738" s="9">
        <v>0.72</v>
      </c>
      <c r="H738" s="6">
        <v>0</v>
      </c>
      <c r="I738" s="7" t="s">
        <v>53</v>
      </c>
      <c r="J738" s="9">
        <f>_xlfn.TEXTBEFORE(I738, "/")/_xlfn.TEXTAFTER(I738,"/")</f>
        <v>0.83333333333333337</v>
      </c>
      <c r="K738" t="str">
        <f>VLOOKUP(A738,MonthlyMetricFullData!A:D,2,FALSE)</f>
        <v>Distinguished</v>
      </c>
      <c r="L738" t="str">
        <f>IF(VLOOKUP(A738,MonthlyMetricFullData!A:E,5,FALSE)&lt;30,"Adjunct","Professional")</f>
        <v>Professional</v>
      </c>
      <c r="M738" t="str">
        <f>VLOOKUP(A738,MonthlyMetricFullData!A:D,3,FALSE)</f>
        <v>Ian Plamondon</v>
      </c>
    </row>
    <row r="739" spans="1:13" x14ac:dyDescent="0.2">
      <c r="A739" s="6" t="s">
        <v>206</v>
      </c>
      <c r="B739" s="6" t="s">
        <v>16</v>
      </c>
      <c r="C739" s="9">
        <v>0.65</v>
      </c>
      <c r="D739" s="9">
        <v>1.02</v>
      </c>
      <c r="E739" s="9">
        <v>1</v>
      </c>
      <c r="F739" s="9">
        <v>1</v>
      </c>
      <c r="G739" s="9">
        <v>0.64</v>
      </c>
      <c r="H739" s="6">
        <v>1</v>
      </c>
      <c r="I739" s="10">
        <v>45690</v>
      </c>
      <c r="J739" s="9">
        <v>1</v>
      </c>
      <c r="K739" t="str">
        <f>VLOOKUP(A739,MonthlyMetricFullData!A:D,2,FALSE)</f>
        <v>Distinguished</v>
      </c>
      <c r="L739" t="str">
        <f>IF(VLOOKUP(A739,MonthlyMetricFullData!A:E,5,FALSE)&lt;30,"Adjunct","Professional")</f>
        <v>Professional</v>
      </c>
      <c r="M739" t="str">
        <f>VLOOKUP(A739,MonthlyMetricFullData!A:D,3,FALSE)</f>
        <v>Ian Plamondon</v>
      </c>
    </row>
    <row r="740" spans="1:13" x14ac:dyDescent="0.2">
      <c r="A740" s="6" t="s">
        <v>206</v>
      </c>
      <c r="B740" s="6" t="s">
        <v>31</v>
      </c>
      <c r="C740" s="9">
        <v>0.53</v>
      </c>
      <c r="D740" s="9">
        <v>1.08</v>
      </c>
      <c r="E740" s="9">
        <v>1</v>
      </c>
      <c r="F740" s="9">
        <v>0.98</v>
      </c>
      <c r="G740" s="9">
        <v>0.53</v>
      </c>
      <c r="H740" s="6">
        <v>0</v>
      </c>
      <c r="I740" s="7" t="s">
        <v>60</v>
      </c>
      <c r="J740" s="9">
        <v>0</v>
      </c>
      <c r="K740" t="str">
        <f>VLOOKUP(A740,MonthlyMetricFullData!A:D,2,FALSE)</f>
        <v>Distinguished</v>
      </c>
      <c r="L740" t="str">
        <f>IF(VLOOKUP(A740,MonthlyMetricFullData!A:E,5,FALSE)&lt;30,"Adjunct","Professional")</f>
        <v>Professional</v>
      </c>
      <c r="M740" t="str">
        <f>VLOOKUP(A740,MonthlyMetricFullData!A:D,3,FALSE)</f>
        <v>Ian Plamondon</v>
      </c>
    </row>
    <row r="741" spans="1:13" x14ac:dyDescent="0.2">
      <c r="A741" s="6" t="s">
        <v>206</v>
      </c>
      <c r="B741" s="6" t="s">
        <v>32</v>
      </c>
      <c r="C741" s="9">
        <v>0.45419999999999999</v>
      </c>
      <c r="D741" s="9">
        <v>0.93259999999999998</v>
      </c>
      <c r="E741" s="9">
        <v>1</v>
      </c>
      <c r="F741" s="9">
        <v>1</v>
      </c>
      <c r="G741" s="9">
        <v>1</v>
      </c>
      <c r="H741" s="6">
        <v>1</v>
      </c>
      <c r="I741" s="7">
        <v>1</v>
      </c>
      <c r="J741" s="9">
        <f>I741</f>
        <v>1</v>
      </c>
      <c r="K741" t="str">
        <f>VLOOKUP(A741,MonthlyMetricFullData!A:D,2,FALSE)</f>
        <v>Distinguished</v>
      </c>
      <c r="L741" t="str">
        <f>IF(VLOOKUP(A741,MonthlyMetricFullData!A:E,5,FALSE)&lt;30,"Adjunct","Professional")</f>
        <v>Professional</v>
      </c>
      <c r="M741" t="str">
        <f>VLOOKUP(A741,MonthlyMetricFullData!A:D,3,FALSE)</f>
        <v>Ian Plamondon</v>
      </c>
    </row>
    <row r="742" spans="1:13" x14ac:dyDescent="0.2">
      <c r="A742" s="6" t="s">
        <v>206</v>
      </c>
      <c r="B742" s="6" t="s">
        <v>17</v>
      </c>
      <c r="C742" s="9">
        <v>1.02</v>
      </c>
      <c r="D742" s="9">
        <v>1.04</v>
      </c>
      <c r="E742" s="9">
        <v>1</v>
      </c>
      <c r="F742" s="9">
        <v>1</v>
      </c>
      <c r="G742" s="9">
        <v>0.81</v>
      </c>
      <c r="H742" s="6">
        <v>1</v>
      </c>
      <c r="I742" s="46" t="s">
        <v>34</v>
      </c>
      <c r="J742" s="11">
        <v>0.5</v>
      </c>
      <c r="K742" t="str">
        <f>VLOOKUP(A742,MonthlyMetricFullData!A:D,2,FALSE)</f>
        <v>Distinguished</v>
      </c>
      <c r="L742" t="str">
        <f>IF(VLOOKUP(A742,MonthlyMetricFullData!A:E,5,FALSE)&lt;30,"Adjunct","Professional")</f>
        <v>Professional</v>
      </c>
      <c r="M742" t="str">
        <f>VLOOKUP(A742,MonthlyMetricFullData!A:D,3,FALSE)</f>
        <v>Ian Plamondon</v>
      </c>
    </row>
    <row r="743" spans="1:13" x14ac:dyDescent="0.2">
      <c r="A743" s="6" t="s">
        <v>206</v>
      </c>
      <c r="B743" s="6" t="s">
        <v>19</v>
      </c>
      <c r="C743" s="6">
        <v>0.92500000000000004</v>
      </c>
      <c r="D743" s="6">
        <v>1.1496999999999999</v>
      </c>
      <c r="E743" s="6">
        <v>1</v>
      </c>
      <c r="F743" s="6">
        <v>0.98699999999999999</v>
      </c>
      <c r="G743" s="6">
        <v>0.78260869565217295</v>
      </c>
      <c r="H743" s="6">
        <v>13</v>
      </c>
      <c r="J743" s="53"/>
      <c r="K743" t="str">
        <f>VLOOKUP(A743,MonthlyMetricFullData!A:D,2,FALSE)</f>
        <v>Distinguished</v>
      </c>
      <c r="L743" t="str">
        <f>IF(VLOOKUP(A743,MonthlyMetricFullData!A:E,5,FALSE)&lt;30,"Adjunct","Professional")</f>
        <v>Professional</v>
      </c>
      <c r="M743" t="str">
        <f>VLOOKUP(A743,MonthlyMetricFullData!A:D,3,FALSE)</f>
        <v>Ian Plamondon</v>
      </c>
    </row>
    <row r="744" spans="1:13" x14ac:dyDescent="0.2">
      <c r="A744" s="6" t="s">
        <v>206</v>
      </c>
      <c r="B744" s="6" t="s">
        <v>21</v>
      </c>
      <c r="C744" s="9">
        <v>0.72</v>
      </c>
      <c r="D744" s="9">
        <v>1.22</v>
      </c>
      <c r="E744" s="9">
        <v>1</v>
      </c>
      <c r="F744" s="9">
        <v>1</v>
      </c>
      <c r="G744" s="9">
        <v>1</v>
      </c>
      <c r="H744" s="6">
        <v>5</v>
      </c>
      <c r="J744" s="6"/>
      <c r="K744" t="str">
        <f>VLOOKUP(A744,MonthlyMetricFullData!A:D,2,FALSE)</f>
        <v>Distinguished</v>
      </c>
      <c r="L744" t="str">
        <f>IF(VLOOKUP(A744,MonthlyMetricFullData!A:E,5,FALSE)&lt;30,"Adjunct","Professional")</f>
        <v>Professional</v>
      </c>
      <c r="M744" t="str">
        <f>VLOOKUP(A744,MonthlyMetricFullData!A:D,3,FALSE)</f>
        <v>Ian Plamondon</v>
      </c>
    </row>
    <row r="745" spans="1:13" x14ac:dyDescent="0.2">
      <c r="A745" s="6" t="s">
        <v>206</v>
      </c>
      <c r="B745" s="6" t="s">
        <v>22</v>
      </c>
      <c r="C745" s="9">
        <v>0.18</v>
      </c>
      <c r="D745" s="9">
        <v>0.56999999999999995</v>
      </c>
      <c r="E745" s="9">
        <v>1</v>
      </c>
      <c r="F745" s="9">
        <v>1</v>
      </c>
      <c r="G745" s="9">
        <v>0.87</v>
      </c>
      <c r="H745" s="6">
        <v>1</v>
      </c>
      <c r="I745" s="7">
        <v>0</v>
      </c>
      <c r="J745" s="9">
        <f>I745</f>
        <v>0</v>
      </c>
      <c r="K745" t="str">
        <f>VLOOKUP(A745,MonthlyMetricFullData!A:D,2,FALSE)</f>
        <v>Distinguished</v>
      </c>
      <c r="L745" t="str">
        <f>IF(VLOOKUP(A745,MonthlyMetricFullData!A:E,5,FALSE)&lt;30,"Adjunct","Professional")</f>
        <v>Professional</v>
      </c>
      <c r="M745" t="str">
        <f>VLOOKUP(A745,MonthlyMetricFullData!A:D,3,FALSE)</f>
        <v>Ian Plamondon</v>
      </c>
    </row>
    <row r="746" spans="1:13" x14ac:dyDescent="0.2">
      <c r="A746" s="6" t="s">
        <v>206</v>
      </c>
      <c r="B746" s="6" t="s">
        <v>24</v>
      </c>
      <c r="C746" s="9">
        <v>0.83</v>
      </c>
      <c r="D746" s="9">
        <v>1.23</v>
      </c>
      <c r="E746" s="9">
        <v>1</v>
      </c>
      <c r="F746" s="9">
        <v>1</v>
      </c>
      <c r="G746" s="9">
        <v>0.94</v>
      </c>
      <c r="H746" s="6">
        <v>1</v>
      </c>
      <c r="I746" s="7" t="s">
        <v>151</v>
      </c>
      <c r="J746" s="9">
        <v>0.4</v>
      </c>
      <c r="K746" t="str">
        <f>VLOOKUP(A746,MonthlyMetricFullData!A:D,2,FALSE)</f>
        <v>Distinguished</v>
      </c>
      <c r="L746" t="str">
        <f>IF(VLOOKUP(A746,MonthlyMetricFullData!A:E,5,FALSE)&lt;30,"Adjunct","Professional")</f>
        <v>Professional</v>
      </c>
      <c r="M746" t="str">
        <f>VLOOKUP(A746,MonthlyMetricFullData!A:D,3,FALSE)</f>
        <v>Ian Plamondon</v>
      </c>
    </row>
    <row r="747" spans="1:13" x14ac:dyDescent="0.2">
      <c r="A747" s="6" t="s">
        <v>206</v>
      </c>
      <c r="B747" s="6" t="s">
        <v>25</v>
      </c>
      <c r="C747" s="9">
        <v>0.89</v>
      </c>
      <c r="D747" s="9">
        <v>1.1399999999999999</v>
      </c>
      <c r="E747" s="9">
        <v>1</v>
      </c>
      <c r="F747" s="9">
        <v>0.98</v>
      </c>
      <c r="G747" s="9">
        <v>0.9</v>
      </c>
      <c r="H747" s="6">
        <v>2</v>
      </c>
      <c r="I747" s="7" t="s">
        <v>34</v>
      </c>
      <c r="J747" s="9">
        <v>0.5</v>
      </c>
      <c r="K747" t="str">
        <f>VLOOKUP(A747,MonthlyMetricFullData!A:D,2,FALSE)</f>
        <v>Distinguished</v>
      </c>
      <c r="L747" t="str">
        <f>IF(VLOOKUP(A747,MonthlyMetricFullData!A:E,5,FALSE)&lt;30,"Adjunct","Professional")</f>
        <v>Professional</v>
      </c>
      <c r="M747" t="str">
        <f>VLOOKUP(A747,MonthlyMetricFullData!A:D,3,FALSE)</f>
        <v>Ian Plamondon</v>
      </c>
    </row>
    <row r="748" spans="1:13" x14ac:dyDescent="0.2">
      <c r="A748" s="6" t="s">
        <v>206</v>
      </c>
      <c r="B748" s="6" t="s">
        <v>26</v>
      </c>
      <c r="C748" s="9">
        <v>0.93</v>
      </c>
      <c r="D748" s="9">
        <v>1.27</v>
      </c>
      <c r="E748" s="9">
        <v>1</v>
      </c>
      <c r="F748" s="9">
        <v>1</v>
      </c>
      <c r="G748" s="9">
        <v>0.88</v>
      </c>
      <c r="H748" s="6">
        <v>3</v>
      </c>
      <c r="I748" s="7" t="s">
        <v>27</v>
      </c>
      <c r="J748" s="9">
        <v>1</v>
      </c>
      <c r="K748" t="str">
        <f>VLOOKUP(A748,MonthlyMetricFullData!A:D,2,FALSE)</f>
        <v>Distinguished</v>
      </c>
      <c r="L748" t="str">
        <f>IF(VLOOKUP(A748,MonthlyMetricFullData!A:E,5,FALSE)&lt;30,"Adjunct","Professional")</f>
        <v>Professional</v>
      </c>
      <c r="M748" t="str">
        <f>VLOOKUP(A748,MonthlyMetricFullData!A:D,3,FALSE)</f>
        <v>Ian Plamondon</v>
      </c>
    </row>
    <row r="749" spans="1:13" x14ac:dyDescent="0.2">
      <c r="A749" s="6" t="s">
        <v>207</v>
      </c>
      <c r="B749" s="6" t="s">
        <v>29</v>
      </c>
      <c r="C749" s="9">
        <v>0.99580000000000002</v>
      </c>
      <c r="D749" s="9">
        <v>1.0147999999999999</v>
      </c>
      <c r="E749" s="9">
        <v>0.90476190476190399</v>
      </c>
      <c r="F749" s="9">
        <v>0.92307692307692302</v>
      </c>
      <c r="G749" s="9">
        <v>5.2631578947368397E-2</v>
      </c>
      <c r="H749" s="6">
        <v>4</v>
      </c>
      <c r="I749" s="7" t="s">
        <v>60</v>
      </c>
      <c r="J749" s="45">
        <v>0</v>
      </c>
      <c r="K749" t="str">
        <f>VLOOKUP(A749,MonthlyMetricFullData!A:D,2,FALSE)</f>
        <v>Distinguished</v>
      </c>
      <c r="L749" t="str">
        <f>IF(VLOOKUP(A749,MonthlyMetricFullData!A:E,5,FALSE)&lt;30,"Adjunct","Professional")</f>
        <v>Professional</v>
      </c>
      <c r="M749" t="str">
        <f>VLOOKUP(A749,MonthlyMetricFullData!A:D,3,FALSE)</f>
        <v>Ian Plamondon</v>
      </c>
    </row>
    <row r="750" spans="1:13" x14ac:dyDescent="0.2">
      <c r="A750" s="6" t="s">
        <v>207</v>
      </c>
      <c r="B750" s="6" t="s">
        <v>14</v>
      </c>
      <c r="C750" s="9">
        <v>0.8125</v>
      </c>
      <c r="D750" s="9">
        <v>0.9375</v>
      </c>
      <c r="E750" s="9">
        <v>0.959595959595959</v>
      </c>
      <c r="F750" s="9">
        <v>0.828125</v>
      </c>
      <c r="G750" s="9">
        <v>0.86363636363636298</v>
      </c>
      <c r="H750" s="6">
        <v>7</v>
      </c>
      <c r="I750" s="7" t="s">
        <v>208</v>
      </c>
      <c r="J750" s="9">
        <f>_xlfn.TEXTBEFORE(I750, "/")/_xlfn.TEXTAFTER(I750,"/")</f>
        <v>0.16666666666666666</v>
      </c>
      <c r="K750" t="str">
        <f>VLOOKUP(A750,MonthlyMetricFullData!A:D,2,FALSE)</f>
        <v>Distinguished</v>
      </c>
      <c r="L750" t="str">
        <f>IF(VLOOKUP(A750,MonthlyMetricFullData!A:E,5,FALSE)&lt;30,"Adjunct","Professional")</f>
        <v>Professional</v>
      </c>
      <c r="M750" t="str">
        <f>VLOOKUP(A750,MonthlyMetricFullData!A:D,3,FALSE)</f>
        <v>Ian Plamondon</v>
      </c>
    </row>
    <row r="751" spans="1:13" x14ac:dyDescent="0.2">
      <c r="A751" s="6" t="s">
        <v>207</v>
      </c>
      <c r="B751" s="6" t="s">
        <v>14</v>
      </c>
      <c r="C751" s="9">
        <v>0.8125</v>
      </c>
      <c r="D751" s="9">
        <v>0.9375</v>
      </c>
      <c r="E751" s="9">
        <v>0.959595959595959</v>
      </c>
      <c r="F751" s="9">
        <v>0.828125</v>
      </c>
      <c r="G751" s="9">
        <v>0.86363636363636298</v>
      </c>
      <c r="H751" s="6">
        <v>7</v>
      </c>
      <c r="I751" s="7" t="s">
        <v>208</v>
      </c>
      <c r="J751" s="9">
        <v>0.17</v>
      </c>
      <c r="K751" t="str">
        <f>VLOOKUP(A751,MonthlyMetricFullData!A:D,2,FALSE)</f>
        <v>Distinguished</v>
      </c>
      <c r="L751" t="str">
        <f>IF(VLOOKUP(A751,MonthlyMetricFullData!A:E,5,FALSE)&lt;30,"Adjunct","Professional")</f>
        <v>Professional</v>
      </c>
      <c r="M751" t="str">
        <f>VLOOKUP(A751,MonthlyMetricFullData!A:D,3,FALSE)</f>
        <v>Ian Plamondon</v>
      </c>
    </row>
    <row r="752" spans="1:13" x14ac:dyDescent="0.2">
      <c r="A752" s="6" t="s">
        <v>207</v>
      </c>
      <c r="B752" s="6" t="s">
        <v>16</v>
      </c>
      <c r="C752" s="9">
        <v>0.81</v>
      </c>
      <c r="D752" s="9">
        <v>0.93</v>
      </c>
      <c r="E752" s="9">
        <v>0.97</v>
      </c>
      <c r="F752" s="9">
        <v>1</v>
      </c>
      <c r="G752" s="9">
        <v>0.81</v>
      </c>
      <c r="H752" s="6">
        <v>9</v>
      </c>
      <c r="I752" s="10">
        <v>45660</v>
      </c>
      <c r="J752" s="11">
        <f>1/3</f>
        <v>0.33333333333333331</v>
      </c>
      <c r="K752" t="str">
        <f>VLOOKUP(A752,MonthlyMetricFullData!A:D,2,FALSE)</f>
        <v>Distinguished</v>
      </c>
      <c r="L752" t="str">
        <f>IF(VLOOKUP(A752,MonthlyMetricFullData!A:E,5,FALSE)&lt;30,"Adjunct","Professional")</f>
        <v>Professional</v>
      </c>
      <c r="M752" t="str">
        <f>VLOOKUP(A752,MonthlyMetricFullData!A:D,3,FALSE)</f>
        <v>Ian Plamondon</v>
      </c>
    </row>
    <row r="753" spans="1:13" x14ac:dyDescent="0.2">
      <c r="A753" s="6" t="s">
        <v>207</v>
      </c>
      <c r="B753" s="6" t="s">
        <v>31</v>
      </c>
      <c r="C753" s="9">
        <v>0.6</v>
      </c>
      <c r="D753" s="9">
        <v>0.96</v>
      </c>
      <c r="E753" s="9">
        <v>0.95</v>
      </c>
      <c r="F753" s="9">
        <v>1</v>
      </c>
      <c r="G753" s="9">
        <v>0.74</v>
      </c>
      <c r="H753" s="6">
        <v>10</v>
      </c>
      <c r="I753" s="7" t="s">
        <v>71</v>
      </c>
      <c r="J753" s="9">
        <v>0</v>
      </c>
      <c r="K753" t="str">
        <f>VLOOKUP(A753,MonthlyMetricFullData!A:D,2,FALSE)</f>
        <v>Distinguished</v>
      </c>
      <c r="L753" t="str">
        <f>IF(VLOOKUP(A753,MonthlyMetricFullData!A:E,5,FALSE)&lt;30,"Adjunct","Professional")</f>
        <v>Professional</v>
      </c>
      <c r="M753" t="str">
        <f>VLOOKUP(A753,MonthlyMetricFullData!A:D,3,FALSE)</f>
        <v>Ian Plamondon</v>
      </c>
    </row>
    <row r="754" spans="1:13" x14ac:dyDescent="0.2">
      <c r="A754" s="6" t="s">
        <v>207</v>
      </c>
      <c r="B754" s="6" t="s">
        <v>32</v>
      </c>
      <c r="C754" s="9">
        <v>0.77080000000000004</v>
      </c>
      <c r="D754" s="9">
        <v>0.99180000000000001</v>
      </c>
      <c r="E754" s="9">
        <v>0.91011235999999995</v>
      </c>
      <c r="F754" s="9">
        <v>1</v>
      </c>
      <c r="G754" s="9">
        <v>0</v>
      </c>
      <c r="H754" s="6">
        <v>2</v>
      </c>
      <c r="I754" s="7">
        <v>0.16666666666666666</v>
      </c>
      <c r="J754" s="9">
        <f>I754</f>
        <v>0.16666666666666666</v>
      </c>
      <c r="K754" t="str">
        <f>VLOOKUP(A754,MonthlyMetricFullData!A:D,2,FALSE)</f>
        <v>Distinguished</v>
      </c>
      <c r="L754" t="str">
        <f>IF(VLOOKUP(A754,MonthlyMetricFullData!A:E,5,FALSE)&lt;30,"Adjunct","Professional")</f>
        <v>Professional</v>
      </c>
      <c r="M754" t="str">
        <f>VLOOKUP(A754,MonthlyMetricFullData!A:D,3,FALSE)</f>
        <v>Ian Plamondon</v>
      </c>
    </row>
    <row r="755" spans="1:13" x14ac:dyDescent="0.2">
      <c r="A755" s="6" t="s">
        <v>207</v>
      </c>
      <c r="B755" s="6" t="s">
        <v>17</v>
      </c>
      <c r="C755" s="9">
        <v>0.95</v>
      </c>
      <c r="D755" s="9">
        <v>1.08</v>
      </c>
      <c r="E755" s="9">
        <v>0.93</v>
      </c>
      <c r="F755" s="9">
        <v>0.76</v>
      </c>
      <c r="G755" s="9">
        <v>1</v>
      </c>
      <c r="H755" s="6">
        <v>10</v>
      </c>
      <c r="I755" s="46" t="s">
        <v>57</v>
      </c>
      <c r="J755" s="11">
        <v>0.25</v>
      </c>
      <c r="K755" t="str">
        <f>VLOOKUP(A755,MonthlyMetricFullData!A:D,2,FALSE)</f>
        <v>Distinguished</v>
      </c>
      <c r="L755" t="str">
        <f>IF(VLOOKUP(A755,MonthlyMetricFullData!A:E,5,FALSE)&lt;30,"Adjunct","Professional")</f>
        <v>Professional</v>
      </c>
      <c r="M755" t="str">
        <f>VLOOKUP(A755,MonthlyMetricFullData!A:D,3,FALSE)</f>
        <v>Ian Plamondon</v>
      </c>
    </row>
    <row r="756" spans="1:13" x14ac:dyDescent="0.2">
      <c r="A756" s="6" t="s">
        <v>207</v>
      </c>
      <c r="B756" s="6" t="s">
        <v>19</v>
      </c>
      <c r="C756" s="6">
        <v>0.79579999999999995</v>
      </c>
      <c r="D756" s="6">
        <v>0.80920000000000003</v>
      </c>
      <c r="E756" s="6">
        <v>0.89534883720930203</v>
      </c>
      <c r="F756" s="6">
        <v>0.74099999999999999</v>
      </c>
      <c r="G756" s="6">
        <v>0.92857142857142805</v>
      </c>
      <c r="H756" s="6">
        <v>13</v>
      </c>
      <c r="J756" s="53"/>
      <c r="K756" t="str">
        <f>VLOOKUP(A756,MonthlyMetricFullData!A:D,2,FALSE)</f>
        <v>Distinguished</v>
      </c>
      <c r="L756" t="str">
        <f>IF(VLOOKUP(A756,MonthlyMetricFullData!A:E,5,FALSE)&lt;30,"Adjunct","Professional")</f>
        <v>Professional</v>
      </c>
      <c r="M756" t="str">
        <f>VLOOKUP(A756,MonthlyMetricFullData!A:D,3,FALSE)</f>
        <v>Ian Plamondon</v>
      </c>
    </row>
    <row r="757" spans="1:13" x14ac:dyDescent="0.2">
      <c r="A757" s="6" t="s">
        <v>207</v>
      </c>
      <c r="B757" s="6" t="s">
        <v>21</v>
      </c>
      <c r="C757" s="9">
        <v>0.42</v>
      </c>
      <c r="D757" s="9">
        <v>0.63</v>
      </c>
      <c r="E757" s="9">
        <v>0.92</v>
      </c>
      <c r="F757" s="9">
        <v>0.53</v>
      </c>
      <c r="G757" s="9">
        <v>0.9</v>
      </c>
      <c r="H757" s="6">
        <v>4</v>
      </c>
      <c r="J757" s="6"/>
      <c r="K757" t="str">
        <f>VLOOKUP(A757,MonthlyMetricFullData!A:D,2,FALSE)</f>
        <v>Distinguished</v>
      </c>
      <c r="L757" t="str">
        <f>IF(VLOOKUP(A757,MonthlyMetricFullData!A:E,5,FALSE)&lt;30,"Adjunct","Professional")</f>
        <v>Professional</v>
      </c>
      <c r="M757" t="str">
        <f>VLOOKUP(A757,MonthlyMetricFullData!A:D,3,FALSE)</f>
        <v>Ian Plamondon</v>
      </c>
    </row>
    <row r="758" spans="1:13" x14ac:dyDescent="0.2">
      <c r="A758" s="6" t="s">
        <v>207</v>
      </c>
      <c r="B758" s="6" t="s">
        <v>22</v>
      </c>
      <c r="C758" s="9">
        <v>0.51</v>
      </c>
      <c r="D758" s="9">
        <v>0.96</v>
      </c>
      <c r="E758" s="9">
        <v>0.69</v>
      </c>
      <c r="F758" s="9">
        <v>0.18</v>
      </c>
      <c r="G758" s="9">
        <v>0.57999999999999996</v>
      </c>
      <c r="H758" s="6">
        <v>8</v>
      </c>
      <c r="I758" s="7" t="s">
        <v>209</v>
      </c>
      <c r="J758" s="9">
        <v>0.14000000000000001</v>
      </c>
      <c r="K758" t="str">
        <f>VLOOKUP(A758,MonthlyMetricFullData!A:D,2,FALSE)</f>
        <v>Distinguished</v>
      </c>
      <c r="L758" t="str">
        <f>IF(VLOOKUP(A758,MonthlyMetricFullData!A:E,5,FALSE)&lt;30,"Adjunct","Professional")</f>
        <v>Professional</v>
      </c>
      <c r="M758" t="str">
        <f>VLOOKUP(A758,MonthlyMetricFullData!A:D,3,FALSE)</f>
        <v>Ian Plamondon</v>
      </c>
    </row>
    <row r="759" spans="1:13" x14ac:dyDescent="0.2">
      <c r="A759" s="6" t="s">
        <v>207</v>
      </c>
      <c r="B759" s="6" t="s">
        <v>24</v>
      </c>
      <c r="C759" s="9">
        <v>0.93</v>
      </c>
      <c r="D759" s="9">
        <v>1.01</v>
      </c>
      <c r="E759" s="9">
        <v>0.89</v>
      </c>
      <c r="F759" s="9">
        <v>0.88</v>
      </c>
      <c r="G759" s="9">
        <v>0.53</v>
      </c>
      <c r="H759" s="6">
        <v>9</v>
      </c>
      <c r="I759" s="7" t="s">
        <v>210</v>
      </c>
      <c r="J759" s="9">
        <v>0.2</v>
      </c>
      <c r="K759" t="str">
        <f>VLOOKUP(A759,MonthlyMetricFullData!A:D,2,FALSE)</f>
        <v>Distinguished</v>
      </c>
      <c r="L759" t="str">
        <f>IF(VLOOKUP(A759,MonthlyMetricFullData!A:E,5,FALSE)&lt;30,"Adjunct","Professional")</f>
        <v>Professional</v>
      </c>
      <c r="M759" t="str">
        <f>VLOOKUP(A759,MonthlyMetricFullData!A:D,3,FALSE)</f>
        <v>Ian Plamondon</v>
      </c>
    </row>
    <row r="760" spans="1:13" x14ac:dyDescent="0.2">
      <c r="A760" s="6" t="s">
        <v>207</v>
      </c>
      <c r="B760" s="6" t="s">
        <v>25</v>
      </c>
      <c r="C760" s="9">
        <v>1</v>
      </c>
      <c r="D760" s="9">
        <v>1</v>
      </c>
      <c r="E760" s="9">
        <v>0.9</v>
      </c>
      <c r="F760" s="9">
        <v>1</v>
      </c>
      <c r="G760" s="9">
        <v>0.6</v>
      </c>
      <c r="H760" s="6">
        <v>10</v>
      </c>
      <c r="I760" s="7" t="s">
        <v>33</v>
      </c>
      <c r="J760" s="9">
        <v>0</v>
      </c>
      <c r="K760" t="str">
        <f>VLOOKUP(A760,MonthlyMetricFullData!A:D,2,FALSE)</f>
        <v>Distinguished</v>
      </c>
      <c r="L760" t="str">
        <f>IF(VLOOKUP(A760,MonthlyMetricFullData!A:E,5,FALSE)&lt;30,"Adjunct","Professional")</f>
        <v>Professional</v>
      </c>
      <c r="M760" t="str">
        <f>VLOOKUP(A760,MonthlyMetricFullData!A:D,3,FALSE)</f>
        <v>Ian Plamondon</v>
      </c>
    </row>
    <row r="761" spans="1:13" x14ac:dyDescent="0.2">
      <c r="A761" s="6" t="s">
        <v>207</v>
      </c>
      <c r="B761" s="6" t="s">
        <v>26</v>
      </c>
      <c r="C761" s="9">
        <v>0.79</v>
      </c>
      <c r="D761" s="9">
        <v>1.06</v>
      </c>
      <c r="E761" s="9">
        <v>0.94</v>
      </c>
      <c r="F761" s="9">
        <v>0.98</v>
      </c>
      <c r="G761" s="9">
        <v>0.4</v>
      </c>
      <c r="H761" s="6">
        <v>12</v>
      </c>
      <c r="I761" s="7" t="s">
        <v>60</v>
      </c>
      <c r="J761" s="9">
        <v>0</v>
      </c>
      <c r="K761" t="str">
        <f>VLOOKUP(A761,MonthlyMetricFullData!A:D,2,FALSE)</f>
        <v>Distinguished</v>
      </c>
      <c r="L761" t="str">
        <f>IF(VLOOKUP(A761,MonthlyMetricFullData!A:E,5,FALSE)&lt;30,"Adjunct","Professional")</f>
        <v>Professional</v>
      </c>
      <c r="M761" t="str">
        <f>VLOOKUP(A761,MonthlyMetricFullData!A:D,3,FALSE)</f>
        <v>Ian Plamondon</v>
      </c>
    </row>
    <row r="762" spans="1:13" x14ac:dyDescent="0.2">
      <c r="A762" s="6" t="s">
        <v>211</v>
      </c>
      <c r="B762" s="6" t="s">
        <v>29</v>
      </c>
      <c r="C762" s="9">
        <v>1.0832999999999999</v>
      </c>
      <c r="D762" s="9">
        <v>1.0703</v>
      </c>
      <c r="E762" s="9">
        <v>1</v>
      </c>
      <c r="F762" s="9">
        <v>0.86956521739130399</v>
      </c>
      <c r="G762" s="9">
        <v>1</v>
      </c>
      <c r="H762" s="6">
        <v>5</v>
      </c>
      <c r="I762" s="7" t="s">
        <v>18</v>
      </c>
      <c r="J762" s="45">
        <v>0</v>
      </c>
      <c r="K762" t="str">
        <f>VLOOKUP(A762,MonthlyMetricFullData!A:D,2,FALSE)</f>
        <v>Distinguished</v>
      </c>
      <c r="L762" t="str">
        <f>IF(VLOOKUP(A762,MonthlyMetricFullData!A:E,5,FALSE)&lt;30,"Adjunct","Professional")</f>
        <v>Adjunct</v>
      </c>
      <c r="M762" t="str">
        <f>VLOOKUP(A762,MonthlyMetricFullData!A:D,3,FALSE)</f>
        <v>Ela Cross</v>
      </c>
    </row>
    <row r="763" spans="1:13" x14ac:dyDescent="0.2">
      <c r="A763" s="6" t="s">
        <v>211</v>
      </c>
      <c r="B763" s="6" t="s">
        <v>14</v>
      </c>
      <c r="C763" s="9">
        <v>1.2187999999999899</v>
      </c>
      <c r="D763" s="9">
        <v>1.1015999999999999</v>
      </c>
      <c r="E763" s="9">
        <v>0.98360655737704905</v>
      </c>
      <c r="F763" s="9">
        <v>0.97727272727272696</v>
      </c>
      <c r="G763" s="9">
        <v>1</v>
      </c>
      <c r="H763" s="6">
        <v>2</v>
      </c>
      <c r="I763" s="7" t="s">
        <v>27</v>
      </c>
      <c r="J763" s="9">
        <v>1</v>
      </c>
      <c r="K763" t="str">
        <f>VLOOKUP(A763,MonthlyMetricFullData!A:D,2,FALSE)</f>
        <v>Distinguished</v>
      </c>
      <c r="L763" t="str">
        <f>IF(VLOOKUP(A763,MonthlyMetricFullData!A:E,5,FALSE)&lt;30,"Adjunct","Professional")</f>
        <v>Adjunct</v>
      </c>
      <c r="M763" t="str">
        <f>VLOOKUP(A763,MonthlyMetricFullData!A:D,3,FALSE)</f>
        <v>Ela Cross</v>
      </c>
    </row>
    <row r="764" spans="1:13" x14ac:dyDescent="0.2">
      <c r="A764" s="6" t="s">
        <v>211</v>
      </c>
      <c r="B764" s="6" t="s">
        <v>16</v>
      </c>
      <c r="C764" s="9">
        <v>0.91</v>
      </c>
      <c r="D764" s="9">
        <v>1.07</v>
      </c>
      <c r="E764" s="9">
        <v>1</v>
      </c>
      <c r="F764" s="9">
        <v>1</v>
      </c>
      <c r="G764" s="9">
        <v>0.91</v>
      </c>
      <c r="H764" s="6">
        <v>2</v>
      </c>
      <c r="I764" s="10">
        <v>45659</v>
      </c>
      <c r="J764" s="9">
        <v>0.5</v>
      </c>
      <c r="K764" t="str">
        <f>VLOOKUP(A764,MonthlyMetricFullData!A:D,2,FALSE)</f>
        <v>Distinguished</v>
      </c>
      <c r="L764" t="str">
        <f>IF(VLOOKUP(A764,MonthlyMetricFullData!A:E,5,FALSE)&lt;30,"Adjunct","Professional")</f>
        <v>Adjunct</v>
      </c>
      <c r="M764" t="str">
        <f>VLOOKUP(A764,MonthlyMetricFullData!A:D,3,FALSE)</f>
        <v>Ela Cross</v>
      </c>
    </row>
    <row r="765" spans="1:13" x14ac:dyDescent="0.2">
      <c r="A765" s="6" t="s">
        <v>211</v>
      </c>
      <c r="B765" s="6" t="s">
        <v>31</v>
      </c>
      <c r="C765" s="9">
        <v>0.96</v>
      </c>
      <c r="D765" s="9">
        <v>1</v>
      </c>
      <c r="E765" s="9">
        <v>0.98</v>
      </c>
      <c r="F765" s="9">
        <v>0.97</v>
      </c>
      <c r="G765" s="9">
        <v>0.92</v>
      </c>
      <c r="H765" s="6">
        <v>4</v>
      </c>
      <c r="I765" s="7">
        <v>1</v>
      </c>
      <c r="J765" s="9">
        <v>1</v>
      </c>
      <c r="K765" t="str">
        <f>VLOOKUP(A765,MonthlyMetricFullData!A:D,2,FALSE)</f>
        <v>Distinguished</v>
      </c>
      <c r="L765" t="str">
        <f>IF(VLOOKUP(A765,MonthlyMetricFullData!A:E,5,FALSE)&lt;30,"Adjunct","Professional")</f>
        <v>Adjunct</v>
      </c>
      <c r="M765" t="str">
        <f>VLOOKUP(A765,MonthlyMetricFullData!A:D,3,FALSE)</f>
        <v>Ela Cross</v>
      </c>
    </row>
    <row r="766" spans="1:13" x14ac:dyDescent="0.2">
      <c r="A766" s="6" t="s">
        <v>211</v>
      </c>
      <c r="B766" s="6" t="s">
        <v>32</v>
      </c>
      <c r="C766" s="9">
        <v>1</v>
      </c>
      <c r="D766" s="9">
        <v>1.0195000000000001</v>
      </c>
      <c r="E766" s="9">
        <v>1</v>
      </c>
      <c r="F766" s="9">
        <v>0.94871794899999995</v>
      </c>
      <c r="G766" s="9">
        <v>1</v>
      </c>
      <c r="H766" s="6">
        <v>2</v>
      </c>
      <c r="I766" s="7">
        <v>0.66666666666666663</v>
      </c>
      <c r="J766" s="9">
        <f>I766</f>
        <v>0.66666666666666663</v>
      </c>
      <c r="K766" t="str">
        <f>VLOOKUP(A766,MonthlyMetricFullData!A:D,2,FALSE)</f>
        <v>Distinguished</v>
      </c>
      <c r="L766" t="str">
        <f>IF(VLOOKUP(A766,MonthlyMetricFullData!A:E,5,FALSE)&lt;30,"Adjunct","Professional")</f>
        <v>Adjunct</v>
      </c>
      <c r="M766" t="str">
        <f>VLOOKUP(A766,MonthlyMetricFullData!A:D,3,FALSE)</f>
        <v>Ela Cross</v>
      </c>
    </row>
    <row r="767" spans="1:13" x14ac:dyDescent="0.2">
      <c r="A767" s="6" t="s">
        <v>211</v>
      </c>
      <c r="B767" s="6" t="s">
        <v>17</v>
      </c>
      <c r="C767" s="9">
        <v>0.97</v>
      </c>
      <c r="D767" s="9">
        <v>1.01</v>
      </c>
      <c r="E767" s="9">
        <v>1</v>
      </c>
      <c r="F767" s="9">
        <v>1</v>
      </c>
      <c r="G767" s="9">
        <v>1</v>
      </c>
      <c r="H767" s="6">
        <v>4</v>
      </c>
      <c r="I767" s="46" t="s">
        <v>18</v>
      </c>
      <c r="J767" s="11">
        <v>0</v>
      </c>
      <c r="K767" t="str">
        <f>VLOOKUP(A767,MonthlyMetricFullData!A:D,2,FALSE)</f>
        <v>Distinguished</v>
      </c>
      <c r="L767" t="str">
        <f>IF(VLOOKUP(A767,MonthlyMetricFullData!A:E,5,FALSE)&lt;30,"Adjunct","Professional")</f>
        <v>Adjunct</v>
      </c>
      <c r="M767" t="str">
        <f>VLOOKUP(A767,MonthlyMetricFullData!A:D,3,FALSE)</f>
        <v>Ela Cross</v>
      </c>
    </row>
    <row r="768" spans="1:13" x14ac:dyDescent="0.2">
      <c r="A768" s="6" t="s">
        <v>211</v>
      </c>
      <c r="B768" s="6" t="s">
        <v>19</v>
      </c>
      <c r="C768" s="6">
        <v>0.78129999999999999</v>
      </c>
      <c r="D768" s="6">
        <v>0.82420000000000004</v>
      </c>
      <c r="E768" s="6">
        <v>1</v>
      </c>
      <c r="F768" s="6">
        <v>1</v>
      </c>
      <c r="G768" s="6">
        <v>1</v>
      </c>
      <c r="H768" s="6">
        <v>6</v>
      </c>
      <c r="I768" s="6" t="s">
        <v>63</v>
      </c>
      <c r="J768" s="53">
        <v>1</v>
      </c>
      <c r="K768" t="str">
        <f>VLOOKUP(A768,MonthlyMetricFullData!A:D,2,FALSE)</f>
        <v>Distinguished</v>
      </c>
      <c r="L768" t="str">
        <f>IF(VLOOKUP(A768,MonthlyMetricFullData!A:E,5,FALSE)&lt;30,"Adjunct","Professional")</f>
        <v>Adjunct</v>
      </c>
      <c r="M768" t="str">
        <f>VLOOKUP(A768,MonthlyMetricFullData!A:D,3,FALSE)</f>
        <v>Ela Cross</v>
      </c>
    </row>
    <row r="769" spans="1:13" x14ac:dyDescent="0.2">
      <c r="A769" s="6" t="s">
        <v>211</v>
      </c>
      <c r="B769" s="6" t="s">
        <v>21</v>
      </c>
      <c r="C769" s="9">
        <v>0.86</v>
      </c>
      <c r="D769" s="9">
        <v>0.99</v>
      </c>
      <c r="E769" s="9">
        <v>1</v>
      </c>
      <c r="F769" s="9">
        <v>0.9</v>
      </c>
      <c r="G769" s="9">
        <v>1</v>
      </c>
      <c r="H769" s="6">
        <v>4</v>
      </c>
      <c r="I769" s="7">
        <v>1</v>
      </c>
      <c r="J769" s="9">
        <f>I769</f>
        <v>1</v>
      </c>
      <c r="K769" t="str">
        <f>VLOOKUP(A769,MonthlyMetricFullData!A:D,2,FALSE)</f>
        <v>Distinguished</v>
      </c>
      <c r="L769" t="str">
        <f>IF(VLOOKUP(A769,MonthlyMetricFullData!A:E,5,FALSE)&lt;30,"Adjunct","Professional")</f>
        <v>Adjunct</v>
      </c>
      <c r="M769" t="str">
        <f>VLOOKUP(A769,MonthlyMetricFullData!A:D,3,FALSE)</f>
        <v>Ela Cross</v>
      </c>
    </row>
    <row r="770" spans="1:13" x14ac:dyDescent="0.2">
      <c r="A770" s="6" t="s">
        <v>211</v>
      </c>
      <c r="B770" s="6" t="s">
        <v>22</v>
      </c>
      <c r="C770" s="9">
        <v>0.68</v>
      </c>
      <c r="D770" s="9">
        <v>1.03</v>
      </c>
      <c r="E770" s="9">
        <v>1</v>
      </c>
      <c r="F770" s="9">
        <v>1</v>
      </c>
      <c r="G770" s="9">
        <v>0.78</v>
      </c>
      <c r="H770" s="6">
        <v>4</v>
      </c>
      <c r="I770" s="7">
        <v>0</v>
      </c>
      <c r="J770" s="9">
        <f>I770</f>
        <v>0</v>
      </c>
      <c r="K770" t="str">
        <f>VLOOKUP(A770,MonthlyMetricFullData!A:D,2,FALSE)</f>
        <v>Distinguished</v>
      </c>
      <c r="L770" t="str">
        <f>IF(VLOOKUP(A770,MonthlyMetricFullData!A:E,5,FALSE)&lt;30,"Adjunct","Professional")</f>
        <v>Adjunct</v>
      </c>
      <c r="M770" t="str">
        <f>VLOOKUP(A770,MonthlyMetricFullData!A:D,3,FALSE)</f>
        <v>Ela Cross</v>
      </c>
    </row>
    <row r="771" spans="1:13" x14ac:dyDescent="0.2">
      <c r="A771" s="6" t="s">
        <v>211</v>
      </c>
      <c r="B771" s="6" t="s">
        <v>24</v>
      </c>
      <c r="C771" s="9">
        <v>0.85</v>
      </c>
      <c r="D771" s="9">
        <v>1.04</v>
      </c>
      <c r="E771" s="9">
        <v>1</v>
      </c>
      <c r="F771" s="9">
        <v>1</v>
      </c>
      <c r="G771" s="9">
        <v>0.86</v>
      </c>
      <c r="H771" s="6">
        <v>3</v>
      </c>
      <c r="I771" s="7">
        <v>1</v>
      </c>
      <c r="J771" s="9">
        <f>I771</f>
        <v>1</v>
      </c>
      <c r="K771" t="str">
        <f>VLOOKUP(A771,MonthlyMetricFullData!A:D,2,FALSE)</f>
        <v>Distinguished</v>
      </c>
      <c r="L771" t="str">
        <f>IF(VLOOKUP(A771,MonthlyMetricFullData!A:E,5,FALSE)&lt;30,"Adjunct","Professional")</f>
        <v>Adjunct</v>
      </c>
      <c r="M771" t="str">
        <f>VLOOKUP(A771,MonthlyMetricFullData!A:D,3,FALSE)</f>
        <v>Ela Cross</v>
      </c>
    </row>
    <row r="772" spans="1:13" x14ac:dyDescent="0.2">
      <c r="A772" s="6" t="s">
        <v>211</v>
      </c>
      <c r="B772" s="6" t="s">
        <v>25</v>
      </c>
      <c r="C772" s="9">
        <v>0.73</v>
      </c>
      <c r="D772" s="9">
        <v>1.05</v>
      </c>
      <c r="E772" s="9">
        <v>1</v>
      </c>
      <c r="F772" s="9">
        <v>1</v>
      </c>
      <c r="G772" s="9">
        <v>1</v>
      </c>
      <c r="H772" s="6">
        <v>2</v>
      </c>
      <c r="I772" s="8"/>
      <c r="J772" s="6"/>
      <c r="K772" t="str">
        <f>VLOOKUP(A772,MonthlyMetricFullData!A:D,2,FALSE)</f>
        <v>Distinguished</v>
      </c>
      <c r="L772" t="str">
        <f>IF(VLOOKUP(A772,MonthlyMetricFullData!A:E,5,FALSE)&lt;30,"Adjunct","Professional")</f>
        <v>Adjunct</v>
      </c>
      <c r="M772" t="str">
        <f>VLOOKUP(A772,MonthlyMetricFullData!A:D,3,FALSE)</f>
        <v>Ela Cross</v>
      </c>
    </row>
    <row r="773" spans="1:13" x14ac:dyDescent="0.2">
      <c r="A773" s="6" t="s">
        <v>211</v>
      </c>
      <c r="B773" s="6" t="s">
        <v>26</v>
      </c>
      <c r="C773" s="9">
        <v>0.75</v>
      </c>
      <c r="D773" s="9">
        <v>1.05</v>
      </c>
      <c r="E773" s="9">
        <v>1</v>
      </c>
      <c r="F773" s="9">
        <v>0.9</v>
      </c>
      <c r="G773" s="9">
        <v>1</v>
      </c>
      <c r="H773" s="6">
        <v>1</v>
      </c>
      <c r="I773" s="7" t="s">
        <v>63</v>
      </c>
      <c r="J773" s="9">
        <v>1</v>
      </c>
      <c r="K773" t="str">
        <f>VLOOKUP(A773,MonthlyMetricFullData!A:D,2,FALSE)</f>
        <v>Distinguished</v>
      </c>
      <c r="L773" t="str">
        <f>IF(VLOOKUP(A773,MonthlyMetricFullData!A:E,5,FALSE)&lt;30,"Adjunct","Professional")</f>
        <v>Adjunct</v>
      </c>
      <c r="M773" t="str">
        <f>VLOOKUP(A773,MonthlyMetricFullData!A:D,3,FALSE)</f>
        <v>Ela Cross</v>
      </c>
    </row>
    <row r="774" spans="1:13" x14ac:dyDescent="0.2">
      <c r="A774" s="6" t="s">
        <v>212</v>
      </c>
      <c r="B774" s="6" t="s">
        <v>29</v>
      </c>
      <c r="C774" s="9">
        <v>1.1199999999999899</v>
      </c>
      <c r="D774" s="9">
        <v>1.3879999999999999</v>
      </c>
      <c r="E774" s="9">
        <v>1</v>
      </c>
      <c r="F774" s="9">
        <v>1</v>
      </c>
      <c r="G774" s="9">
        <v>0.57894736842105199</v>
      </c>
      <c r="H774" s="6">
        <v>2</v>
      </c>
      <c r="I774" s="7" t="s">
        <v>18</v>
      </c>
      <c r="J774" s="45">
        <v>0</v>
      </c>
      <c r="K774" t="str">
        <f>VLOOKUP(A774,MonthlyMetricFullData!A:D,2,FALSE)</f>
        <v>Distinguished</v>
      </c>
      <c r="L774" t="str">
        <f>IF(VLOOKUP(A774,MonthlyMetricFullData!A:E,5,FALSE)&lt;30,"Adjunct","Professional")</f>
        <v>Adjunct</v>
      </c>
      <c r="M774" t="str">
        <f>VLOOKUP(A774,MonthlyMetricFullData!A:D,3,FALSE)</f>
        <v>Ela Cross</v>
      </c>
    </row>
    <row r="775" spans="1:13" x14ac:dyDescent="0.2">
      <c r="A775" s="6" t="s">
        <v>212</v>
      </c>
      <c r="B775" s="6" t="s">
        <v>14</v>
      </c>
      <c r="C775" s="9">
        <v>0.82079999999999997</v>
      </c>
      <c r="D775" s="9">
        <v>1.1200999999999901</v>
      </c>
      <c r="E775" s="9">
        <v>0.98901098901098905</v>
      </c>
      <c r="F775" s="9">
        <v>1</v>
      </c>
      <c r="G775" s="9">
        <v>0.65</v>
      </c>
      <c r="H775" s="6">
        <v>1</v>
      </c>
      <c r="I775" s="7"/>
      <c r="J775" s="9"/>
      <c r="K775" t="str">
        <f>VLOOKUP(A775,MonthlyMetricFullData!A:D,2,FALSE)</f>
        <v>Distinguished</v>
      </c>
      <c r="L775" t="str">
        <f>IF(VLOOKUP(A775,MonthlyMetricFullData!A:E,5,FALSE)&lt;30,"Adjunct","Professional")</f>
        <v>Adjunct</v>
      </c>
      <c r="M775" t="str">
        <f>VLOOKUP(A775,MonthlyMetricFullData!A:D,3,FALSE)</f>
        <v>Ela Cross</v>
      </c>
    </row>
    <row r="776" spans="1:13" x14ac:dyDescent="0.2">
      <c r="A776" s="6" t="s">
        <v>212</v>
      </c>
      <c r="B776" s="6" t="s">
        <v>16</v>
      </c>
      <c r="C776" s="9">
        <v>0.8</v>
      </c>
      <c r="D776" s="9">
        <v>1.19</v>
      </c>
      <c r="E776" s="9">
        <v>1</v>
      </c>
      <c r="F776" s="9">
        <v>0.94</v>
      </c>
      <c r="G776" s="9">
        <v>0.78</v>
      </c>
      <c r="H776" s="6">
        <v>11</v>
      </c>
      <c r="I776" s="10">
        <v>45690</v>
      </c>
      <c r="J776" s="9">
        <v>1</v>
      </c>
      <c r="K776" t="str">
        <f>VLOOKUP(A776,MonthlyMetricFullData!A:D,2,FALSE)</f>
        <v>Distinguished</v>
      </c>
      <c r="L776" t="str">
        <f>IF(VLOOKUP(A776,MonthlyMetricFullData!A:E,5,FALSE)&lt;30,"Adjunct","Professional")</f>
        <v>Adjunct</v>
      </c>
      <c r="M776" t="str">
        <f>VLOOKUP(A776,MonthlyMetricFullData!A:D,3,FALSE)</f>
        <v>Ela Cross</v>
      </c>
    </row>
    <row r="777" spans="1:13" x14ac:dyDescent="0.2">
      <c r="A777" s="6" t="s">
        <v>212</v>
      </c>
      <c r="B777" s="6" t="s">
        <v>31</v>
      </c>
      <c r="C777" s="9">
        <v>0.93</v>
      </c>
      <c r="D777" s="9">
        <v>1.78</v>
      </c>
      <c r="E777" s="9">
        <v>1</v>
      </c>
      <c r="F777" s="9">
        <v>1</v>
      </c>
      <c r="G777" s="9">
        <v>0.68</v>
      </c>
      <c r="H777" s="6">
        <v>3</v>
      </c>
      <c r="I777" s="7">
        <v>1</v>
      </c>
      <c r="J777" s="9">
        <v>1</v>
      </c>
      <c r="K777" t="str">
        <f>VLOOKUP(A777,MonthlyMetricFullData!A:D,2,FALSE)</f>
        <v>Distinguished</v>
      </c>
      <c r="L777" t="str">
        <f>IF(VLOOKUP(A777,MonthlyMetricFullData!A:E,5,FALSE)&lt;30,"Adjunct","Professional")</f>
        <v>Adjunct</v>
      </c>
      <c r="M777" t="str">
        <f>VLOOKUP(A777,MonthlyMetricFullData!A:D,3,FALSE)</f>
        <v>Ela Cross</v>
      </c>
    </row>
    <row r="778" spans="1:13" x14ac:dyDescent="0.2">
      <c r="A778" s="6" t="s">
        <v>212</v>
      </c>
      <c r="B778" s="6" t="s">
        <v>32</v>
      </c>
      <c r="C778" s="9">
        <v>0.76249999999999996</v>
      </c>
      <c r="D778" s="9">
        <v>1.375</v>
      </c>
      <c r="E778" s="9">
        <v>1</v>
      </c>
      <c r="F778" s="9">
        <v>1</v>
      </c>
      <c r="G778" s="9">
        <v>0.15384615400000001</v>
      </c>
      <c r="H778" s="6">
        <v>2</v>
      </c>
      <c r="I778" s="7">
        <v>1</v>
      </c>
      <c r="J778" s="9">
        <f>I778</f>
        <v>1</v>
      </c>
      <c r="K778" t="str">
        <f>VLOOKUP(A778,MonthlyMetricFullData!A:D,2,FALSE)</f>
        <v>Distinguished</v>
      </c>
      <c r="L778" t="str">
        <f>IF(VLOOKUP(A778,MonthlyMetricFullData!A:E,5,FALSE)&lt;30,"Adjunct","Professional")</f>
        <v>Adjunct</v>
      </c>
      <c r="M778" t="str">
        <f>VLOOKUP(A778,MonthlyMetricFullData!A:D,3,FALSE)</f>
        <v>Ela Cross</v>
      </c>
    </row>
    <row r="779" spans="1:13" x14ac:dyDescent="0.2">
      <c r="A779" s="6" t="s">
        <v>212</v>
      </c>
      <c r="B779" s="6" t="s">
        <v>17</v>
      </c>
      <c r="C779" s="9">
        <v>1.19</v>
      </c>
      <c r="D779" s="9">
        <v>1.28</v>
      </c>
      <c r="E779" s="9">
        <v>0.98</v>
      </c>
      <c r="F779" s="9">
        <v>1</v>
      </c>
      <c r="G779" s="9">
        <v>0.84</v>
      </c>
      <c r="H779" s="6">
        <v>0</v>
      </c>
      <c r="I779" s="46" t="s">
        <v>48</v>
      </c>
      <c r="J779" s="11">
        <v>1</v>
      </c>
      <c r="K779" t="str">
        <f>VLOOKUP(A779,MonthlyMetricFullData!A:D,2,FALSE)</f>
        <v>Distinguished</v>
      </c>
      <c r="L779" t="str">
        <f>IF(VLOOKUP(A779,MonthlyMetricFullData!A:E,5,FALSE)&lt;30,"Adjunct","Professional")</f>
        <v>Adjunct</v>
      </c>
      <c r="M779" t="str">
        <f>VLOOKUP(A779,MonthlyMetricFullData!A:D,3,FALSE)</f>
        <v>Ela Cross</v>
      </c>
    </row>
    <row r="780" spans="1:13" x14ac:dyDescent="0.2">
      <c r="A780" s="6" t="s">
        <v>212</v>
      </c>
      <c r="B780" s="6" t="s">
        <v>19</v>
      </c>
      <c r="C780" s="6">
        <v>0.66879999999999995</v>
      </c>
      <c r="D780" s="6">
        <v>1.2370000000000001</v>
      </c>
      <c r="E780" s="6">
        <v>0.98</v>
      </c>
      <c r="F780" s="6">
        <v>0.73199999999999998</v>
      </c>
      <c r="G780" s="6">
        <v>0.90909090909090895</v>
      </c>
      <c r="H780" s="6">
        <v>0</v>
      </c>
      <c r="I780" s="6" t="s">
        <v>34</v>
      </c>
      <c r="J780" s="53">
        <v>0.5</v>
      </c>
      <c r="K780" t="str">
        <f>VLOOKUP(A780,MonthlyMetricFullData!A:D,2,FALSE)</f>
        <v>Distinguished</v>
      </c>
      <c r="L780" t="str">
        <f>IF(VLOOKUP(A780,MonthlyMetricFullData!A:E,5,FALSE)&lt;30,"Adjunct","Professional")</f>
        <v>Adjunct</v>
      </c>
      <c r="M780" t="str">
        <f>VLOOKUP(A780,MonthlyMetricFullData!A:D,3,FALSE)</f>
        <v>Ela Cross</v>
      </c>
    </row>
    <row r="781" spans="1:13" x14ac:dyDescent="0.2">
      <c r="A781" s="6" t="s">
        <v>212</v>
      </c>
      <c r="B781" s="6" t="s">
        <v>21</v>
      </c>
      <c r="C781" s="9">
        <v>1.1100000000000001</v>
      </c>
      <c r="D781" s="9">
        <v>1.1100000000000001</v>
      </c>
      <c r="E781" s="9">
        <v>0.97</v>
      </c>
      <c r="F781" s="9">
        <v>0.96</v>
      </c>
      <c r="G781" s="9">
        <v>1</v>
      </c>
      <c r="H781" s="6">
        <v>8</v>
      </c>
      <c r="I781" s="7" t="s">
        <v>175</v>
      </c>
      <c r="J781" s="9">
        <f>1/3</f>
        <v>0.33333333333333331</v>
      </c>
      <c r="K781" t="str">
        <f>VLOOKUP(A781,MonthlyMetricFullData!A:D,2,FALSE)</f>
        <v>Distinguished</v>
      </c>
      <c r="L781" t="str">
        <f>IF(VLOOKUP(A781,MonthlyMetricFullData!A:E,5,FALSE)&lt;30,"Adjunct","Professional")</f>
        <v>Adjunct</v>
      </c>
      <c r="M781" t="str">
        <f>VLOOKUP(A781,MonthlyMetricFullData!A:D,3,FALSE)</f>
        <v>Ela Cross</v>
      </c>
    </row>
    <row r="782" spans="1:13" x14ac:dyDescent="0.2">
      <c r="A782" s="6" t="s">
        <v>212</v>
      </c>
      <c r="B782" s="6" t="s">
        <v>22</v>
      </c>
      <c r="C782" s="9">
        <v>0.45</v>
      </c>
      <c r="D782" s="9">
        <v>0.68</v>
      </c>
      <c r="E782" s="9">
        <v>0.98</v>
      </c>
      <c r="F782" s="9">
        <v>0.97</v>
      </c>
      <c r="G782" s="9">
        <v>0.78</v>
      </c>
      <c r="H782" s="6">
        <v>6</v>
      </c>
      <c r="I782" s="7">
        <v>1</v>
      </c>
      <c r="J782" s="9">
        <f>I782</f>
        <v>1</v>
      </c>
      <c r="K782" t="str">
        <f>VLOOKUP(A782,MonthlyMetricFullData!A:D,2,FALSE)</f>
        <v>Distinguished</v>
      </c>
      <c r="L782" t="str">
        <f>IF(VLOOKUP(A782,MonthlyMetricFullData!A:E,5,FALSE)&lt;30,"Adjunct","Professional")</f>
        <v>Adjunct</v>
      </c>
      <c r="M782" t="str">
        <f>VLOOKUP(A782,MonthlyMetricFullData!A:D,3,FALSE)</f>
        <v>Ela Cross</v>
      </c>
    </row>
    <row r="783" spans="1:13" x14ac:dyDescent="0.2">
      <c r="A783" s="6" t="s">
        <v>212</v>
      </c>
      <c r="B783" s="6" t="s">
        <v>24</v>
      </c>
      <c r="C783" s="9">
        <v>0.61</v>
      </c>
      <c r="D783" s="9">
        <v>1.1499999999999999</v>
      </c>
      <c r="E783" s="9">
        <v>0.99</v>
      </c>
      <c r="F783" s="9">
        <v>1</v>
      </c>
      <c r="G783" s="9">
        <v>0.28000000000000003</v>
      </c>
      <c r="H783" s="6">
        <v>6</v>
      </c>
      <c r="I783" s="7">
        <v>1</v>
      </c>
      <c r="J783" s="9">
        <f>I783</f>
        <v>1</v>
      </c>
      <c r="K783" t="str">
        <f>VLOOKUP(A783,MonthlyMetricFullData!A:D,2,FALSE)</f>
        <v>Distinguished</v>
      </c>
      <c r="L783" t="str">
        <f>IF(VLOOKUP(A783,MonthlyMetricFullData!A:E,5,FALSE)&lt;30,"Adjunct","Professional")</f>
        <v>Adjunct</v>
      </c>
      <c r="M783" t="str">
        <f>VLOOKUP(A783,MonthlyMetricFullData!A:D,3,FALSE)</f>
        <v>Ela Cross</v>
      </c>
    </row>
    <row r="784" spans="1:13" x14ac:dyDescent="0.2">
      <c r="A784" s="6" t="s">
        <v>212</v>
      </c>
      <c r="B784" s="6" t="s">
        <v>25</v>
      </c>
      <c r="C784" s="9">
        <v>0.95</v>
      </c>
      <c r="D784" s="9">
        <v>1.22</v>
      </c>
      <c r="E784" s="9">
        <v>0.98</v>
      </c>
      <c r="F784" s="9">
        <v>1</v>
      </c>
      <c r="G784" s="9">
        <v>0.53</v>
      </c>
      <c r="H784" s="6">
        <v>3</v>
      </c>
      <c r="I784" s="7" t="s">
        <v>60</v>
      </c>
      <c r="J784" s="9">
        <v>0</v>
      </c>
      <c r="K784" t="str">
        <f>VLOOKUP(A784,MonthlyMetricFullData!A:D,2,FALSE)</f>
        <v>Distinguished</v>
      </c>
      <c r="L784" t="str">
        <f>IF(VLOOKUP(A784,MonthlyMetricFullData!A:E,5,FALSE)&lt;30,"Adjunct","Professional")</f>
        <v>Adjunct</v>
      </c>
      <c r="M784" t="str">
        <f>VLOOKUP(A784,MonthlyMetricFullData!A:D,3,FALSE)</f>
        <v>Ela Cross</v>
      </c>
    </row>
    <row r="785" spans="1:13" x14ac:dyDescent="0.2">
      <c r="A785" s="6" t="s">
        <v>212</v>
      </c>
      <c r="B785" s="6" t="s">
        <v>26</v>
      </c>
      <c r="C785" s="9">
        <v>0.93</v>
      </c>
      <c r="D785" s="9">
        <v>1.18</v>
      </c>
      <c r="E785" s="9">
        <v>0.99</v>
      </c>
      <c r="F785" s="9">
        <v>1</v>
      </c>
      <c r="G785" s="9">
        <v>0.8</v>
      </c>
      <c r="H785" s="6">
        <v>1</v>
      </c>
      <c r="I785" s="7" t="s">
        <v>45</v>
      </c>
      <c r="J785" s="9">
        <v>0.66</v>
      </c>
      <c r="K785" t="str">
        <f>VLOOKUP(A785,MonthlyMetricFullData!A:D,2,FALSE)</f>
        <v>Distinguished</v>
      </c>
      <c r="L785" t="str">
        <f>IF(VLOOKUP(A785,MonthlyMetricFullData!A:E,5,FALSE)&lt;30,"Adjunct","Professional")</f>
        <v>Adjunct</v>
      </c>
      <c r="M785" t="str">
        <f>VLOOKUP(A785,MonthlyMetricFullData!A:D,3,FALSE)</f>
        <v>Ela Cross</v>
      </c>
    </row>
    <row r="786" spans="1:13" x14ac:dyDescent="0.2">
      <c r="A786" s="6" t="s">
        <v>213</v>
      </c>
      <c r="B786" s="6" t="s">
        <v>29</v>
      </c>
      <c r="C786" s="9">
        <v>0.79169999999999996</v>
      </c>
      <c r="D786" s="9">
        <v>1.0724</v>
      </c>
      <c r="E786" s="9">
        <v>0.97530864197530798</v>
      </c>
      <c r="F786" s="9">
        <v>0.85454545454545405</v>
      </c>
      <c r="G786" s="9">
        <v>1</v>
      </c>
      <c r="H786" s="6">
        <v>0</v>
      </c>
      <c r="I786" s="7" t="s">
        <v>18</v>
      </c>
      <c r="J786" s="45">
        <v>0</v>
      </c>
      <c r="K786" t="str">
        <f>VLOOKUP(A786,MonthlyMetricFullData!A:D,2,FALSE)</f>
        <v>Premium</v>
      </c>
      <c r="L786" t="str">
        <f>IF(VLOOKUP(A786,MonthlyMetricFullData!A:E,5,FALSE)&lt;30,"Adjunct","Professional")</f>
        <v>Professional</v>
      </c>
      <c r="M786" t="str">
        <f>VLOOKUP(A786,MonthlyMetricFullData!A:D,3,FALSE)</f>
        <v>Ian Plamondon</v>
      </c>
    </row>
    <row r="787" spans="1:13" x14ac:dyDescent="0.2">
      <c r="A787" s="6" t="s">
        <v>213</v>
      </c>
      <c r="B787" s="6" t="s">
        <v>14</v>
      </c>
      <c r="C787" s="9">
        <v>0.81459999999999999</v>
      </c>
      <c r="D787" s="9">
        <v>1.0905</v>
      </c>
      <c r="E787" s="9">
        <v>1</v>
      </c>
      <c r="F787" s="9">
        <v>1</v>
      </c>
      <c r="G787" s="9">
        <v>0.92</v>
      </c>
      <c r="H787" s="6">
        <v>2</v>
      </c>
      <c r="I787" s="7"/>
      <c r="J787" s="9"/>
      <c r="K787" t="str">
        <f>VLOOKUP(A787,MonthlyMetricFullData!A:D,2,FALSE)</f>
        <v>Premium</v>
      </c>
      <c r="L787" t="str">
        <f>IF(VLOOKUP(A787,MonthlyMetricFullData!A:E,5,FALSE)&lt;30,"Adjunct","Professional")</f>
        <v>Professional</v>
      </c>
      <c r="M787" t="str">
        <f>VLOOKUP(A787,MonthlyMetricFullData!A:D,3,FALSE)</f>
        <v>Ian Plamondon</v>
      </c>
    </row>
    <row r="788" spans="1:13" x14ac:dyDescent="0.2">
      <c r="A788" s="6" t="s">
        <v>213</v>
      </c>
      <c r="B788" s="6" t="s">
        <v>16</v>
      </c>
      <c r="C788" s="9">
        <v>0.67</v>
      </c>
      <c r="D788" s="9">
        <v>1.07</v>
      </c>
      <c r="E788" s="9">
        <v>0.97</v>
      </c>
      <c r="F788" s="9">
        <v>0.98</v>
      </c>
      <c r="G788" s="9">
        <v>1</v>
      </c>
      <c r="H788" s="6">
        <v>3</v>
      </c>
      <c r="I788" s="10">
        <v>45658</v>
      </c>
      <c r="J788" s="9">
        <v>1</v>
      </c>
      <c r="K788" t="str">
        <f>VLOOKUP(A788,MonthlyMetricFullData!A:D,2,FALSE)</f>
        <v>Premium</v>
      </c>
      <c r="L788" t="str">
        <f>IF(VLOOKUP(A788,MonthlyMetricFullData!A:E,5,FALSE)&lt;30,"Adjunct","Professional")</f>
        <v>Professional</v>
      </c>
      <c r="M788" t="str">
        <f>VLOOKUP(A788,MonthlyMetricFullData!A:D,3,FALSE)</f>
        <v>Ian Plamondon</v>
      </c>
    </row>
    <row r="789" spans="1:13" x14ac:dyDescent="0.2">
      <c r="A789" s="6" t="s">
        <v>213</v>
      </c>
      <c r="B789" s="6" t="s">
        <v>31</v>
      </c>
      <c r="C789" s="9">
        <v>0.47</v>
      </c>
      <c r="D789" s="9">
        <v>0.97</v>
      </c>
      <c r="E789" s="9">
        <v>1</v>
      </c>
      <c r="F789" s="9">
        <v>0.96</v>
      </c>
      <c r="G789" s="9">
        <v>1</v>
      </c>
      <c r="H789" s="6">
        <v>0</v>
      </c>
      <c r="I789" s="7"/>
      <c r="J789" s="9"/>
      <c r="K789" t="str">
        <f>VLOOKUP(A789,MonthlyMetricFullData!A:D,2,FALSE)</f>
        <v>Premium</v>
      </c>
      <c r="L789" t="str">
        <f>IF(VLOOKUP(A789,MonthlyMetricFullData!A:E,5,FALSE)&lt;30,"Adjunct","Professional")</f>
        <v>Professional</v>
      </c>
      <c r="M789" t="str">
        <f>VLOOKUP(A789,MonthlyMetricFullData!A:D,3,FALSE)</f>
        <v>Ian Plamondon</v>
      </c>
    </row>
    <row r="790" spans="1:13" x14ac:dyDescent="0.2">
      <c r="A790" s="6" t="s">
        <v>213</v>
      </c>
      <c r="B790" s="6" t="s">
        <v>32</v>
      </c>
      <c r="C790" s="9">
        <v>0.5292</v>
      </c>
      <c r="D790" s="9">
        <v>1.0576000000000001</v>
      </c>
      <c r="E790" s="9">
        <v>1</v>
      </c>
      <c r="F790" s="9">
        <v>0.83333333300000001</v>
      </c>
      <c r="G790" s="9">
        <v>1</v>
      </c>
      <c r="H790" s="6">
        <v>3</v>
      </c>
      <c r="I790" s="7" t="s">
        <v>33</v>
      </c>
      <c r="J790" s="9">
        <v>0</v>
      </c>
      <c r="K790" t="str">
        <f>VLOOKUP(A790,MonthlyMetricFullData!A:D,2,FALSE)</f>
        <v>Premium</v>
      </c>
      <c r="L790" t="str">
        <f>IF(VLOOKUP(A790,MonthlyMetricFullData!A:E,5,FALSE)&lt;30,"Adjunct","Professional")</f>
        <v>Professional</v>
      </c>
      <c r="M790" t="str">
        <f>VLOOKUP(A790,MonthlyMetricFullData!A:D,3,FALSE)</f>
        <v>Ian Plamondon</v>
      </c>
    </row>
    <row r="791" spans="1:13" x14ac:dyDescent="0.2">
      <c r="A791" s="6" t="s">
        <v>213</v>
      </c>
      <c r="B791" s="6" t="s">
        <v>17</v>
      </c>
      <c r="C791" s="9">
        <v>0.72</v>
      </c>
      <c r="D791" s="9">
        <v>1.1100000000000001</v>
      </c>
      <c r="E791" s="9">
        <v>0.98</v>
      </c>
      <c r="F791" s="9">
        <v>0.83</v>
      </c>
      <c r="G791" s="9">
        <v>0.87</v>
      </c>
      <c r="H791" s="6">
        <v>1</v>
      </c>
      <c r="I791" s="46" t="s">
        <v>34</v>
      </c>
      <c r="J791" s="11">
        <v>0.5</v>
      </c>
      <c r="K791" t="str">
        <f>VLOOKUP(A791,MonthlyMetricFullData!A:D,2,FALSE)</f>
        <v>Premium</v>
      </c>
      <c r="L791" t="str">
        <f>IF(VLOOKUP(A791,MonthlyMetricFullData!A:E,5,FALSE)&lt;30,"Adjunct","Professional")</f>
        <v>Professional</v>
      </c>
      <c r="M791" t="str">
        <f>VLOOKUP(A791,MonthlyMetricFullData!A:D,3,FALSE)</f>
        <v>Ian Plamondon</v>
      </c>
    </row>
    <row r="792" spans="1:13" x14ac:dyDescent="0.2">
      <c r="A792" s="6" t="s">
        <v>213</v>
      </c>
      <c r="B792" s="6" t="s">
        <v>19</v>
      </c>
      <c r="C792" s="6">
        <v>0.69169999999999998</v>
      </c>
      <c r="D792" s="6">
        <v>1.1562999999999899</v>
      </c>
      <c r="E792" s="6">
        <v>1</v>
      </c>
      <c r="F792" s="6">
        <v>0.82199999999999995</v>
      </c>
      <c r="G792" s="6">
        <v>1</v>
      </c>
      <c r="H792" s="6">
        <v>5</v>
      </c>
      <c r="I792" s="6" t="s">
        <v>48</v>
      </c>
      <c r="J792" s="53">
        <v>1</v>
      </c>
      <c r="K792" t="str">
        <f>VLOOKUP(A792,MonthlyMetricFullData!A:D,2,FALSE)</f>
        <v>Premium</v>
      </c>
      <c r="L792" t="str">
        <f>IF(VLOOKUP(A792,MonthlyMetricFullData!A:E,5,FALSE)&lt;30,"Adjunct","Professional")</f>
        <v>Professional</v>
      </c>
      <c r="M792" t="str">
        <f>VLOOKUP(A792,MonthlyMetricFullData!A:D,3,FALSE)</f>
        <v>Ian Plamondon</v>
      </c>
    </row>
    <row r="793" spans="1:13" x14ac:dyDescent="0.2">
      <c r="A793" s="6" t="s">
        <v>213</v>
      </c>
      <c r="B793" s="6" t="s">
        <v>21</v>
      </c>
      <c r="C793" s="9">
        <v>0.92</v>
      </c>
      <c r="D793" s="9">
        <v>1.21</v>
      </c>
      <c r="E793" s="9">
        <v>1</v>
      </c>
      <c r="F793" s="9">
        <v>0.97</v>
      </c>
      <c r="G793" s="9">
        <v>0.77</v>
      </c>
      <c r="H793" s="6">
        <v>1</v>
      </c>
      <c r="I793" s="7" t="s">
        <v>47</v>
      </c>
      <c r="J793" s="9">
        <v>0.75</v>
      </c>
      <c r="K793" t="str">
        <f>VLOOKUP(A793,MonthlyMetricFullData!A:D,2,FALSE)</f>
        <v>Premium</v>
      </c>
      <c r="L793" t="str">
        <f>IF(VLOOKUP(A793,MonthlyMetricFullData!A:E,5,FALSE)&lt;30,"Adjunct","Professional")</f>
        <v>Professional</v>
      </c>
      <c r="M793" t="str">
        <f>VLOOKUP(A793,MonthlyMetricFullData!A:D,3,FALSE)</f>
        <v>Ian Plamondon</v>
      </c>
    </row>
    <row r="794" spans="1:13" x14ac:dyDescent="0.2">
      <c r="A794" s="6" t="s">
        <v>213</v>
      </c>
      <c r="B794" s="6" t="s">
        <v>22</v>
      </c>
      <c r="C794" s="9">
        <v>0.74</v>
      </c>
      <c r="D794" s="9">
        <v>1.0900000000000001</v>
      </c>
      <c r="E794" s="9">
        <v>0.98</v>
      </c>
      <c r="F794" s="9">
        <v>0.93</v>
      </c>
      <c r="G794" s="9">
        <v>1</v>
      </c>
      <c r="H794" s="6">
        <v>2</v>
      </c>
      <c r="I794" s="7" t="s">
        <v>89</v>
      </c>
      <c r="J794" s="9">
        <v>0.86</v>
      </c>
      <c r="K794" t="str">
        <f>VLOOKUP(A794,MonthlyMetricFullData!A:D,2,FALSE)</f>
        <v>Premium</v>
      </c>
      <c r="L794" t="str">
        <f>IF(VLOOKUP(A794,MonthlyMetricFullData!A:E,5,FALSE)&lt;30,"Adjunct","Professional")</f>
        <v>Professional</v>
      </c>
      <c r="M794" t="str">
        <f>VLOOKUP(A794,MonthlyMetricFullData!A:D,3,FALSE)</f>
        <v>Ian Plamondon</v>
      </c>
    </row>
    <row r="795" spans="1:13" x14ac:dyDescent="0.2">
      <c r="A795" s="6" t="s">
        <v>213</v>
      </c>
      <c r="B795" s="6" t="s">
        <v>24</v>
      </c>
      <c r="C795" s="9">
        <v>0.84</v>
      </c>
      <c r="D795" s="9">
        <v>1.1100000000000001</v>
      </c>
      <c r="E795" s="9">
        <v>0.98</v>
      </c>
      <c r="F795" s="9">
        <v>0.95</v>
      </c>
      <c r="G795" s="9">
        <v>0.77</v>
      </c>
      <c r="H795" s="6">
        <v>1</v>
      </c>
      <c r="I795" s="7">
        <v>0</v>
      </c>
      <c r="J795" s="9">
        <f>I795</f>
        <v>0</v>
      </c>
      <c r="K795" t="str">
        <f>VLOOKUP(A795,MonthlyMetricFullData!A:D,2,FALSE)</f>
        <v>Premium</v>
      </c>
      <c r="L795" t="str">
        <f>IF(VLOOKUP(A795,MonthlyMetricFullData!A:E,5,FALSE)&lt;30,"Adjunct","Professional")</f>
        <v>Professional</v>
      </c>
      <c r="M795" t="str">
        <f>VLOOKUP(A795,MonthlyMetricFullData!A:D,3,FALSE)</f>
        <v>Ian Plamondon</v>
      </c>
    </row>
    <row r="796" spans="1:13" x14ac:dyDescent="0.2">
      <c r="A796" s="6" t="s">
        <v>213</v>
      </c>
      <c r="B796" s="6" t="s">
        <v>25</v>
      </c>
      <c r="C796" s="9">
        <v>0.92</v>
      </c>
      <c r="D796" s="9">
        <v>1.18</v>
      </c>
      <c r="E796" s="9">
        <v>0.98</v>
      </c>
      <c r="F796" s="9">
        <v>1</v>
      </c>
      <c r="G796" s="9">
        <v>0.87</v>
      </c>
      <c r="H796" s="6">
        <v>2</v>
      </c>
      <c r="I796" s="7" t="s">
        <v>63</v>
      </c>
      <c r="J796" s="9">
        <v>1</v>
      </c>
      <c r="K796" t="str">
        <f>VLOOKUP(A796,MonthlyMetricFullData!A:D,2,FALSE)</f>
        <v>Premium</v>
      </c>
      <c r="L796" t="str">
        <f>IF(VLOOKUP(A796,MonthlyMetricFullData!A:E,5,FALSE)&lt;30,"Adjunct","Professional")</f>
        <v>Professional</v>
      </c>
      <c r="M796" t="str">
        <f>VLOOKUP(A796,MonthlyMetricFullData!A:D,3,FALSE)</f>
        <v>Ian Plamondon</v>
      </c>
    </row>
    <row r="797" spans="1:13" x14ac:dyDescent="0.2">
      <c r="A797" s="6" t="s">
        <v>213</v>
      </c>
      <c r="B797" s="6" t="s">
        <v>26</v>
      </c>
      <c r="C797" s="9">
        <v>0.92</v>
      </c>
      <c r="D797" s="9">
        <v>1.1299999999999999</v>
      </c>
      <c r="E797" s="9">
        <v>0.99</v>
      </c>
      <c r="F797" s="9">
        <v>0.99</v>
      </c>
      <c r="G797" s="9">
        <v>0.95</v>
      </c>
      <c r="H797" s="6">
        <v>1</v>
      </c>
      <c r="I797" s="7" t="s">
        <v>60</v>
      </c>
      <c r="J797" s="9">
        <v>0</v>
      </c>
      <c r="K797" t="str">
        <f>VLOOKUP(A797,MonthlyMetricFullData!A:D,2,FALSE)</f>
        <v>Premium</v>
      </c>
      <c r="L797" t="str">
        <f>IF(VLOOKUP(A797,MonthlyMetricFullData!A:E,5,FALSE)&lt;30,"Adjunct","Professional")</f>
        <v>Professional</v>
      </c>
      <c r="M797" t="str">
        <f>VLOOKUP(A797,MonthlyMetricFullData!A:D,3,FALSE)</f>
        <v>Ian Plamondon</v>
      </c>
    </row>
    <row r="798" spans="1:13" x14ac:dyDescent="0.2">
      <c r="A798" s="6" t="s">
        <v>214</v>
      </c>
      <c r="B798" s="6" t="s">
        <v>29</v>
      </c>
      <c r="C798" s="9">
        <v>1.11459999999999</v>
      </c>
      <c r="D798" s="9">
        <v>1.0078</v>
      </c>
      <c r="E798" s="9">
        <v>0.96078431372549</v>
      </c>
      <c r="F798" s="9">
        <v>0.97499999999999998</v>
      </c>
      <c r="G798" s="9">
        <v>0.53846153846153799</v>
      </c>
      <c r="H798" s="6">
        <v>4</v>
      </c>
      <c r="I798" s="7" t="s">
        <v>34</v>
      </c>
      <c r="J798" s="45">
        <v>0.5</v>
      </c>
      <c r="K798" t="str">
        <f>VLOOKUP(A798,MonthlyMetricFullData!A:D,2,FALSE)</f>
        <v>Distinguished</v>
      </c>
      <c r="L798" t="str">
        <f>IF(VLOOKUP(A798,MonthlyMetricFullData!A:E,5,FALSE)&lt;30,"Adjunct","Professional")</f>
        <v>Adjunct</v>
      </c>
      <c r="M798" t="str">
        <f>VLOOKUP(A798,MonthlyMetricFullData!A:D,3,FALSE)</f>
        <v>Kristin Haase-Alvey</v>
      </c>
    </row>
    <row r="799" spans="1:13" x14ac:dyDescent="0.2">
      <c r="A799" s="6" t="s">
        <v>214</v>
      </c>
      <c r="B799" s="6" t="s">
        <v>14</v>
      </c>
      <c r="C799" s="9">
        <v>1.1875</v>
      </c>
      <c r="D799" s="9">
        <v>1.3437999999999899</v>
      </c>
      <c r="E799" s="9">
        <v>0.98214285714285698</v>
      </c>
      <c r="F799" s="9">
        <v>0.40540540540540498</v>
      </c>
      <c r="G799" s="9">
        <v>9.0909090909090898E-2</v>
      </c>
      <c r="H799" s="6">
        <v>3</v>
      </c>
      <c r="I799" s="7" t="s">
        <v>60</v>
      </c>
      <c r="J799" s="9">
        <v>0</v>
      </c>
      <c r="K799" t="str">
        <f>VLOOKUP(A799,MonthlyMetricFullData!A:D,2,FALSE)</f>
        <v>Distinguished</v>
      </c>
      <c r="L799" t="str">
        <f>IF(VLOOKUP(A799,MonthlyMetricFullData!A:E,5,FALSE)&lt;30,"Adjunct","Professional")</f>
        <v>Adjunct</v>
      </c>
      <c r="M799" t="str">
        <f>VLOOKUP(A799,MonthlyMetricFullData!A:D,3,FALSE)</f>
        <v>Kristin Haase-Alvey</v>
      </c>
    </row>
    <row r="800" spans="1:13" x14ac:dyDescent="0.2">
      <c r="A800" s="6" t="s">
        <v>214</v>
      </c>
      <c r="B800" s="6" t="s">
        <v>16</v>
      </c>
      <c r="C800" s="9">
        <v>1.39</v>
      </c>
      <c r="D800" s="9">
        <v>1.32</v>
      </c>
      <c r="E800" s="9">
        <v>0.98</v>
      </c>
      <c r="F800" s="9">
        <v>1</v>
      </c>
      <c r="G800" s="9">
        <v>0.78</v>
      </c>
      <c r="H800" s="6">
        <v>3</v>
      </c>
      <c r="I800" s="10">
        <v>45663</v>
      </c>
      <c r="J800" s="11">
        <v>0.17</v>
      </c>
      <c r="K800" t="str">
        <f>VLOOKUP(A800,MonthlyMetricFullData!A:D,2,FALSE)</f>
        <v>Distinguished</v>
      </c>
      <c r="L800" t="str">
        <f>IF(VLOOKUP(A800,MonthlyMetricFullData!A:E,5,FALSE)&lt;30,"Adjunct","Professional")</f>
        <v>Adjunct</v>
      </c>
      <c r="M800" t="str">
        <f>VLOOKUP(A800,MonthlyMetricFullData!A:D,3,FALSE)</f>
        <v>Kristin Haase-Alvey</v>
      </c>
    </row>
    <row r="801" spans="1:13" x14ac:dyDescent="0.2">
      <c r="A801" s="6" t="s">
        <v>214</v>
      </c>
      <c r="B801" s="6" t="s">
        <v>31</v>
      </c>
      <c r="C801" s="9">
        <v>1.1399999999999999</v>
      </c>
      <c r="D801" s="9">
        <v>0.93</v>
      </c>
      <c r="E801" s="9">
        <v>1</v>
      </c>
      <c r="F801" s="9">
        <v>1</v>
      </c>
      <c r="G801" s="9">
        <v>0.57999999999999996</v>
      </c>
      <c r="H801" s="6">
        <v>6</v>
      </c>
      <c r="I801" s="7">
        <v>0.33333333333333331</v>
      </c>
      <c r="J801" s="9">
        <v>0.33</v>
      </c>
      <c r="K801" t="str">
        <f>VLOOKUP(A801,MonthlyMetricFullData!A:D,2,FALSE)</f>
        <v>Distinguished</v>
      </c>
      <c r="L801" t="str">
        <f>IF(VLOOKUP(A801,MonthlyMetricFullData!A:E,5,FALSE)&lt;30,"Adjunct","Professional")</f>
        <v>Adjunct</v>
      </c>
      <c r="M801" t="str">
        <f>VLOOKUP(A801,MonthlyMetricFullData!A:D,3,FALSE)</f>
        <v>Kristin Haase-Alvey</v>
      </c>
    </row>
    <row r="802" spans="1:13" x14ac:dyDescent="0.2">
      <c r="A802" s="6" t="s">
        <v>214</v>
      </c>
      <c r="B802" s="6" t="s">
        <v>32</v>
      </c>
      <c r="C802" s="9">
        <v>0.95830000000000004</v>
      </c>
      <c r="D802" s="9">
        <v>1.0117</v>
      </c>
      <c r="E802" s="9">
        <v>1</v>
      </c>
      <c r="F802" s="9">
        <v>1</v>
      </c>
      <c r="G802" s="9">
        <v>0.15384615400000001</v>
      </c>
      <c r="H802" s="6">
        <v>7</v>
      </c>
      <c r="I802" s="7">
        <v>0.33333333333333331</v>
      </c>
      <c r="J802" s="9">
        <f>I802</f>
        <v>0.33333333333333331</v>
      </c>
      <c r="K802" t="str">
        <f>VLOOKUP(A802,MonthlyMetricFullData!A:D,2,FALSE)</f>
        <v>Distinguished</v>
      </c>
      <c r="L802" t="str">
        <f>IF(VLOOKUP(A802,MonthlyMetricFullData!A:E,5,FALSE)&lt;30,"Adjunct","Professional")</f>
        <v>Adjunct</v>
      </c>
      <c r="M802" t="str">
        <f>VLOOKUP(A802,MonthlyMetricFullData!A:D,3,FALSE)</f>
        <v>Kristin Haase-Alvey</v>
      </c>
    </row>
    <row r="803" spans="1:13" x14ac:dyDescent="0.2">
      <c r="A803" s="6" t="s">
        <v>214</v>
      </c>
      <c r="B803" s="6" t="s">
        <v>17</v>
      </c>
      <c r="C803" s="9">
        <v>1.39</v>
      </c>
      <c r="D803" s="9">
        <v>1.1000000000000001</v>
      </c>
      <c r="E803" s="9">
        <v>0.98</v>
      </c>
      <c r="F803" s="9">
        <v>1</v>
      </c>
      <c r="G803" s="9">
        <v>0.56999999999999995</v>
      </c>
      <c r="H803" s="6">
        <v>3</v>
      </c>
      <c r="I803" s="46" t="s">
        <v>63</v>
      </c>
      <c r="J803" s="11">
        <v>1</v>
      </c>
      <c r="K803" t="str">
        <f>VLOOKUP(A803,MonthlyMetricFullData!A:D,2,FALSE)</f>
        <v>Distinguished</v>
      </c>
      <c r="L803" t="str">
        <f>IF(VLOOKUP(A803,MonthlyMetricFullData!A:E,5,FALSE)&lt;30,"Adjunct","Professional")</f>
        <v>Adjunct</v>
      </c>
      <c r="M803" t="str">
        <f>VLOOKUP(A803,MonthlyMetricFullData!A:D,3,FALSE)</f>
        <v>Kristin Haase-Alvey</v>
      </c>
    </row>
    <row r="804" spans="1:13" x14ac:dyDescent="0.2">
      <c r="A804" s="6" t="s">
        <v>214</v>
      </c>
      <c r="B804" s="6" t="s">
        <v>19</v>
      </c>
      <c r="C804" s="6">
        <v>0.97919999999999996</v>
      </c>
      <c r="D804" s="6">
        <v>0.98439999999999905</v>
      </c>
      <c r="E804" s="6">
        <v>1</v>
      </c>
      <c r="F804" s="6">
        <v>0.73</v>
      </c>
      <c r="G804" s="6">
        <v>0.58333333333333304</v>
      </c>
      <c r="H804" s="6">
        <v>7</v>
      </c>
      <c r="I804" s="6" t="s">
        <v>27</v>
      </c>
      <c r="J804" s="53">
        <v>1</v>
      </c>
      <c r="K804" t="str">
        <f>VLOOKUP(A804,MonthlyMetricFullData!A:D,2,FALSE)</f>
        <v>Distinguished</v>
      </c>
      <c r="L804" t="str">
        <f>IF(VLOOKUP(A804,MonthlyMetricFullData!A:E,5,FALSE)&lt;30,"Adjunct","Professional")</f>
        <v>Adjunct</v>
      </c>
      <c r="M804" t="str">
        <f>VLOOKUP(A804,MonthlyMetricFullData!A:D,3,FALSE)</f>
        <v>Kristin Haase-Alvey</v>
      </c>
    </row>
    <row r="805" spans="1:13" x14ac:dyDescent="0.2">
      <c r="A805" s="6" t="s">
        <v>214</v>
      </c>
      <c r="B805" s="6" t="s">
        <v>21</v>
      </c>
      <c r="C805" s="9">
        <v>0.98</v>
      </c>
      <c r="D805" s="9">
        <v>1.44</v>
      </c>
      <c r="E805" s="9">
        <v>1</v>
      </c>
      <c r="F805" s="9">
        <v>1</v>
      </c>
      <c r="G805" s="9">
        <v>0.75</v>
      </c>
      <c r="H805" s="6" t="e">
        <v>#N/A</v>
      </c>
      <c r="I805" s="7">
        <v>1</v>
      </c>
      <c r="J805" s="9">
        <f>I805</f>
        <v>1</v>
      </c>
      <c r="K805" t="str">
        <f>VLOOKUP(A805,MonthlyMetricFullData!A:D,2,FALSE)</f>
        <v>Distinguished</v>
      </c>
      <c r="L805" t="str">
        <f>IF(VLOOKUP(A805,MonthlyMetricFullData!A:E,5,FALSE)&lt;30,"Adjunct","Professional")</f>
        <v>Adjunct</v>
      </c>
      <c r="M805" t="str">
        <f>VLOOKUP(A805,MonthlyMetricFullData!A:D,3,FALSE)</f>
        <v>Kristin Haase-Alvey</v>
      </c>
    </row>
    <row r="806" spans="1:13" x14ac:dyDescent="0.2">
      <c r="A806" s="6" t="s">
        <v>214</v>
      </c>
      <c r="B806" s="6" t="s">
        <v>22</v>
      </c>
      <c r="C806" s="9">
        <v>0.46</v>
      </c>
      <c r="D806" s="9">
        <v>1.54</v>
      </c>
      <c r="E806" s="9">
        <v>1</v>
      </c>
      <c r="F806" s="9">
        <v>0.86</v>
      </c>
      <c r="G806" s="9">
        <v>0.56999999999999995</v>
      </c>
      <c r="H806" s="6" t="e">
        <v>#N/A</v>
      </c>
      <c r="I806" s="7">
        <v>1</v>
      </c>
      <c r="J806" s="9">
        <f>I806</f>
        <v>1</v>
      </c>
      <c r="K806" t="str">
        <f>VLOOKUP(A806,MonthlyMetricFullData!A:D,2,FALSE)</f>
        <v>Distinguished</v>
      </c>
      <c r="L806" t="str">
        <f>IF(VLOOKUP(A806,MonthlyMetricFullData!A:E,5,FALSE)&lt;30,"Adjunct","Professional")</f>
        <v>Adjunct</v>
      </c>
      <c r="M806" t="str">
        <f>VLOOKUP(A806,MonthlyMetricFullData!A:D,3,FALSE)</f>
        <v>Kristin Haase-Alvey</v>
      </c>
    </row>
    <row r="807" spans="1:13" x14ac:dyDescent="0.2">
      <c r="A807" s="6" t="s">
        <v>214</v>
      </c>
      <c r="B807" s="6" t="s">
        <v>24</v>
      </c>
      <c r="C807" s="9">
        <v>1.1000000000000001</v>
      </c>
      <c r="D807" s="9">
        <v>1.52</v>
      </c>
      <c r="E807" s="9">
        <v>1</v>
      </c>
      <c r="F807" s="9">
        <v>1</v>
      </c>
      <c r="G807" s="9">
        <v>0.71</v>
      </c>
      <c r="H807" s="6">
        <v>1</v>
      </c>
      <c r="J807" s="6"/>
      <c r="K807" t="str">
        <f>VLOOKUP(A807,MonthlyMetricFullData!A:D,2,FALSE)</f>
        <v>Distinguished</v>
      </c>
      <c r="L807" t="str">
        <f>IF(VLOOKUP(A807,MonthlyMetricFullData!A:E,5,FALSE)&lt;30,"Adjunct","Professional")</f>
        <v>Adjunct</v>
      </c>
      <c r="M807" t="str">
        <f>VLOOKUP(A807,MonthlyMetricFullData!A:D,3,FALSE)</f>
        <v>Kristin Haase-Alvey</v>
      </c>
    </row>
    <row r="808" spans="1:13" x14ac:dyDescent="0.2">
      <c r="A808" s="6" t="s">
        <v>214</v>
      </c>
      <c r="B808" s="6" t="s">
        <v>25</v>
      </c>
      <c r="C808" s="9">
        <v>0.89</v>
      </c>
      <c r="D808" s="9">
        <v>1.53</v>
      </c>
      <c r="E808" s="9">
        <v>1</v>
      </c>
      <c r="F808" s="9">
        <v>0.71</v>
      </c>
      <c r="G808" s="9">
        <v>0.5</v>
      </c>
      <c r="H808" s="6">
        <v>0</v>
      </c>
      <c r="I808" s="7" t="s">
        <v>33</v>
      </c>
      <c r="J808" s="9">
        <v>0</v>
      </c>
      <c r="K808" t="str">
        <f>VLOOKUP(A808,MonthlyMetricFullData!A:D,2,FALSE)</f>
        <v>Distinguished</v>
      </c>
      <c r="L808" t="str">
        <f>IF(VLOOKUP(A808,MonthlyMetricFullData!A:E,5,FALSE)&lt;30,"Adjunct","Professional")</f>
        <v>Adjunct</v>
      </c>
      <c r="M808" t="str">
        <f>VLOOKUP(A808,MonthlyMetricFullData!A:D,3,FALSE)</f>
        <v>Kristin Haase-Alvey</v>
      </c>
    </row>
    <row r="809" spans="1:13" x14ac:dyDescent="0.2">
      <c r="A809" s="6" t="s">
        <v>214</v>
      </c>
      <c r="B809" s="6" t="s">
        <v>26</v>
      </c>
      <c r="C809" s="9">
        <v>0.89</v>
      </c>
      <c r="D809" s="9">
        <v>1.3</v>
      </c>
      <c r="E809" s="9">
        <v>1</v>
      </c>
      <c r="F809" s="9">
        <v>1</v>
      </c>
      <c r="G809" s="9">
        <v>0.4</v>
      </c>
      <c r="H809" s="6">
        <v>4</v>
      </c>
      <c r="I809" s="7" t="s">
        <v>79</v>
      </c>
      <c r="J809" s="9">
        <v>0.28999999999999998</v>
      </c>
      <c r="K809" t="str">
        <f>VLOOKUP(A809,MonthlyMetricFullData!A:D,2,FALSE)</f>
        <v>Distinguished</v>
      </c>
      <c r="L809" t="str">
        <f>IF(VLOOKUP(A809,MonthlyMetricFullData!A:E,5,FALSE)&lt;30,"Adjunct","Professional")</f>
        <v>Adjunct</v>
      </c>
      <c r="M809" t="str">
        <f>VLOOKUP(A809,MonthlyMetricFullData!A:D,3,FALSE)</f>
        <v>Kristin Haase-Alvey</v>
      </c>
    </row>
    <row r="810" spans="1:13" x14ac:dyDescent="0.2">
      <c r="A810" s="6" t="s">
        <v>215</v>
      </c>
      <c r="B810" s="6" t="s">
        <v>29</v>
      </c>
      <c r="C810" s="9">
        <v>0.91249999999999998</v>
      </c>
      <c r="D810" s="9">
        <v>0.90459999999999996</v>
      </c>
      <c r="E810" s="9">
        <v>0.97894736842105201</v>
      </c>
      <c r="F810" s="9">
        <v>0.82716049382715995</v>
      </c>
      <c r="G810" s="9">
        <v>0.77777777777777701</v>
      </c>
      <c r="H810" s="6">
        <v>7</v>
      </c>
      <c r="I810" s="7" t="s">
        <v>18</v>
      </c>
      <c r="J810" s="45">
        <v>0</v>
      </c>
      <c r="K810" t="str">
        <f>VLOOKUP(A810,MonthlyMetricFullData!A:D,2,FALSE)</f>
        <v>Distinguished</v>
      </c>
      <c r="L810" t="str">
        <f>IF(VLOOKUP(A810,MonthlyMetricFullData!A:E,5,FALSE)&lt;30,"Adjunct","Professional")</f>
        <v>Professional</v>
      </c>
      <c r="M810" t="str">
        <f>VLOOKUP(A810,MonthlyMetricFullData!A:D,3,FALSE)</f>
        <v>Annelies de Groot</v>
      </c>
    </row>
    <row r="811" spans="1:13" x14ac:dyDescent="0.2">
      <c r="A811" s="6" t="s">
        <v>215</v>
      </c>
      <c r="B811" s="6" t="s">
        <v>14</v>
      </c>
      <c r="C811" s="9">
        <v>0.95830000000000004</v>
      </c>
      <c r="D811" s="9">
        <v>1.1035999999999899</v>
      </c>
      <c r="E811" s="9">
        <v>0.99047619047618995</v>
      </c>
      <c r="F811" s="9">
        <v>0.95652173913043403</v>
      </c>
      <c r="G811" s="9">
        <v>0.5625</v>
      </c>
      <c r="H811" s="6">
        <v>6</v>
      </c>
      <c r="I811" s="7" t="s">
        <v>39</v>
      </c>
      <c r="J811" s="9">
        <f>_xlfn.TEXTBEFORE(I811, "/")/_xlfn.TEXTAFTER(I811,"/")</f>
        <v>0.16666666666666666</v>
      </c>
      <c r="K811" t="str">
        <f>VLOOKUP(A811,MonthlyMetricFullData!A:D,2,FALSE)</f>
        <v>Distinguished</v>
      </c>
      <c r="L811" t="str">
        <f>IF(VLOOKUP(A811,MonthlyMetricFullData!A:E,5,FALSE)&lt;30,"Adjunct","Professional")</f>
        <v>Professional</v>
      </c>
      <c r="M811" t="str">
        <f>VLOOKUP(A811,MonthlyMetricFullData!A:D,3,FALSE)</f>
        <v>Annelies de Groot</v>
      </c>
    </row>
    <row r="812" spans="1:13" x14ac:dyDescent="0.2">
      <c r="A812" s="6" t="s">
        <v>215</v>
      </c>
      <c r="B812" s="6" t="s">
        <v>14</v>
      </c>
      <c r="C812" s="9">
        <v>0.95830000000000004</v>
      </c>
      <c r="D812" s="9">
        <v>1.1035999999999899</v>
      </c>
      <c r="E812" s="9">
        <v>0.99047619047618995</v>
      </c>
      <c r="F812" s="9">
        <v>0.95652173913043403</v>
      </c>
      <c r="G812" s="9">
        <v>0.5625</v>
      </c>
      <c r="H812" s="6">
        <v>6</v>
      </c>
      <c r="I812" s="7" t="s">
        <v>39</v>
      </c>
      <c r="J812" s="9">
        <v>0.17</v>
      </c>
      <c r="K812" t="str">
        <f>VLOOKUP(A812,MonthlyMetricFullData!A:D,2,FALSE)</f>
        <v>Distinguished</v>
      </c>
      <c r="L812" t="str">
        <f>IF(VLOOKUP(A812,MonthlyMetricFullData!A:E,5,FALSE)&lt;30,"Adjunct","Professional")</f>
        <v>Professional</v>
      </c>
      <c r="M812" t="str">
        <f>VLOOKUP(A812,MonthlyMetricFullData!A:D,3,FALSE)</f>
        <v>Annelies de Groot</v>
      </c>
    </row>
    <row r="813" spans="1:13" x14ac:dyDescent="0.2">
      <c r="A813" s="6" t="s">
        <v>215</v>
      </c>
      <c r="B813" s="6" t="s">
        <v>16</v>
      </c>
      <c r="C813" s="9">
        <v>1</v>
      </c>
      <c r="D813" s="9">
        <v>0.99</v>
      </c>
      <c r="E813" s="9">
        <v>0.99</v>
      </c>
      <c r="F813" s="9">
        <v>0.99</v>
      </c>
      <c r="G813" s="9">
        <v>0.82</v>
      </c>
      <c r="H813" s="6">
        <v>7</v>
      </c>
      <c r="I813" s="10">
        <v>45879</v>
      </c>
      <c r="J813" s="11">
        <v>0.8</v>
      </c>
      <c r="K813" t="str">
        <f>VLOOKUP(A813,MonthlyMetricFullData!A:D,2,FALSE)</f>
        <v>Distinguished</v>
      </c>
      <c r="L813" t="str">
        <f>IF(VLOOKUP(A813,MonthlyMetricFullData!A:E,5,FALSE)&lt;30,"Adjunct","Professional")</f>
        <v>Professional</v>
      </c>
      <c r="M813" t="str">
        <f>VLOOKUP(A813,MonthlyMetricFullData!A:D,3,FALSE)</f>
        <v>Annelies de Groot</v>
      </c>
    </row>
    <row r="814" spans="1:13" x14ac:dyDescent="0.2">
      <c r="A814" s="6" t="s">
        <v>215</v>
      </c>
      <c r="B814" s="6" t="s">
        <v>31</v>
      </c>
      <c r="C814" s="9">
        <v>1.02</v>
      </c>
      <c r="D814" s="9">
        <v>1.03</v>
      </c>
      <c r="E814" s="9">
        <v>1</v>
      </c>
      <c r="F814" s="9">
        <v>0.99</v>
      </c>
      <c r="G814" s="9">
        <v>0.88</v>
      </c>
      <c r="H814" s="6">
        <v>8</v>
      </c>
      <c r="I814" s="7">
        <v>0.625</v>
      </c>
      <c r="J814" s="9">
        <f>5/8</f>
        <v>0.625</v>
      </c>
      <c r="K814" t="str">
        <f>VLOOKUP(A814,MonthlyMetricFullData!A:D,2,FALSE)</f>
        <v>Distinguished</v>
      </c>
      <c r="L814" t="str">
        <f>IF(VLOOKUP(A814,MonthlyMetricFullData!A:E,5,FALSE)&lt;30,"Adjunct","Professional")</f>
        <v>Professional</v>
      </c>
      <c r="M814" t="str">
        <f>VLOOKUP(A814,MonthlyMetricFullData!A:D,3,FALSE)</f>
        <v>Annelies de Groot</v>
      </c>
    </row>
    <row r="815" spans="1:13" x14ac:dyDescent="0.2">
      <c r="A815" s="6" t="s">
        <v>215</v>
      </c>
      <c r="B815" s="6" t="s">
        <v>32</v>
      </c>
      <c r="C815" s="9">
        <v>0.99170000000000003</v>
      </c>
      <c r="D815" s="9">
        <v>0.88319999999999999</v>
      </c>
      <c r="E815" s="9">
        <v>0.99173553699999994</v>
      </c>
      <c r="F815" s="9">
        <v>0.88461538500000003</v>
      </c>
      <c r="G815" s="9">
        <v>0.84210526299999999</v>
      </c>
      <c r="H815" s="6">
        <v>15</v>
      </c>
      <c r="I815" s="7" t="s">
        <v>18</v>
      </c>
      <c r="J815" s="9">
        <v>0</v>
      </c>
      <c r="K815" t="str">
        <f>VLOOKUP(A815,MonthlyMetricFullData!A:D,2,FALSE)</f>
        <v>Distinguished</v>
      </c>
      <c r="L815" t="str">
        <f>IF(VLOOKUP(A815,MonthlyMetricFullData!A:E,5,FALSE)&lt;30,"Adjunct","Professional")</f>
        <v>Professional</v>
      </c>
      <c r="M815" t="str">
        <f>VLOOKUP(A815,MonthlyMetricFullData!A:D,3,FALSE)</f>
        <v>Annelies de Groot</v>
      </c>
    </row>
    <row r="816" spans="1:13" x14ac:dyDescent="0.2">
      <c r="A816" s="6" t="s">
        <v>215</v>
      </c>
      <c r="B816" s="6" t="s">
        <v>17</v>
      </c>
      <c r="C816" s="9">
        <v>0.85</v>
      </c>
      <c r="D816" s="9">
        <v>0.89</v>
      </c>
      <c r="E816" s="9">
        <v>0.98</v>
      </c>
      <c r="F816" s="9">
        <v>0.84</v>
      </c>
      <c r="G816" s="9">
        <v>0.68</v>
      </c>
      <c r="H816" s="6">
        <v>13</v>
      </c>
      <c r="I816" s="46" t="s">
        <v>43</v>
      </c>
      <c r="J816" s="11">
        <v>0.6</v>
      </c>
      <c r="K816" t="str">
        <f>VLOOKUP(A816,MonthlyMetricFullData!A:D,2,FALSE)</f>
        <v>Distinguished</v>
      </c>
      <c r="L816" t="str">
        <f>IF(VLOOKUP(A816,MonthlyMetricFullData!A:E,5,FALSE)&lt;30,"Adjunct","Professional")</f>
        <v>Professional</v>
      </c>
      <c r="M816" t="str">
        <f>VLOOKUP(A816,MonthlyMetricFullData!A:D,3,FALSE)</f>
        <v>Annelies de Groot</v>
      </c>
    </row>
    <row r="817" spans="1:13" x14ac:dyDescent="0.2">
      <c r="A817" s="6" t="s">
        <v>215</v>
      </c>
      <c r="B817" s="6" t="s">
        <v>19</v>
      </c>
      <c r="C817" s="6">
        <v>0.7833</v>
      </c>
      <c r="D817" s="6">
        <v>0.83719999999999895</v>
      </c>
      <c r="E817" s="6">
        <v>0.92</v>
      </c>
      <c r="F817" s="6">
        <v>0.54400000000000004</v>
      </c>
      <c r="G817" s="6">
        <v>0.56521739130434701</v>
      </c>
      <c r="H817" s="6">
        <v>6</v>
      </c>
      <c r="I817" s="6" t="s">
        <v>33</v>
      </c>
      <c r="J817" s="53">
        <v>0</v>
      </c>
      <c r="K817" t="str">
        <f>VLOOKUP(A817,MonthlyMetricFullData!A:D,2,FALSE)</f>
        <v>Distinguished</v>
      </c>
      <c r="L817" t="str">
        <f>IF(VLOOKUP(A817,MonthlyMetricFullData!A:E,5,FALSE)&lt;30,"Adjunct","Professional")</f>
        <v>Professional</v>
      </c>
      <c r="M817" t="str">
        <f>VLOOKUP(A817,MonthlyMetricFullData!A:D,3,FALSE)</f>
        <v>Annelies de Groot</v>
      </c>
    </row>
    <row r="818" spans="1:13" x14ac:dyDescent="0.2">
      <c r="A818" s="6" t="s">
        <v>215</v>
      </c>
      <c r="B818" s="6" t="s">
        <v>25</v>
      </c>
      <c r="C818" s="9">
        <v>0.46</v>
      </c>
      <c r="D818" s="9">
        <v>0.97</v>
      </c>
      <c r="E818" s="9">
        <v>1</v>
      </c>
      <c r="F818" s="9">
        <v>1</v>
      </c>
      <c r="G818" s="9">
        <v>1</v>
      </c>
      <c r="H818" s="6">
        <v>1</v>
      </c>
      <c r="I818" s="7" t="s">
        <v>57</v>
      </c>
      <c r="J818" s="9">
        <v>0.25</v>
      </c>
      <c r="K818" t="str">
        <f>VLOOKUP(A818,MonthlyMetricFullData!A:D,2,FALSE)</f>
        <v>Distinguished</v>
      </c>
      <c r="L818" t="str">
        <f>IF(VLOOKUP(A818,MonthlyMetricFullData!A:E,5,FALSE)&lt;30,"Adjunct","Professional")</f>
        <v>Professional</v>
      </c>
      <c r="M818" t="str">
        <f>VLOOKUP(A818,MonthlyMetricFullData!A:D,3,FALSE)</f>
        <v>Annelies de Groot</v>
      </c>
    </row>
    <row r="819" spans="1:13" x14ac:dyDescent="0.2">
      <c r="A819" s="6" t="s">
        <v>215</v>
      </c>
      <c r="B819" s="6" t="s">
        <v>26</v>
      </c>
      <c r="C819" s="9">
        <v>0.68</v>
      </c>
      <c r="D819" s="9">
        <v>1.1000000000000001</v>
      </c>
      <c r="E819" s="9">
        <v>1</v>
      </c>
      <c r="F819" s="9">
        <v>0.98</v>
      </c>
      <c r="G819" s="9">
        <v>0.71</v>
      </c>
      <c r="H819" s="6">
        <v>4</v>
      </c>
      <c r="I819" s="7" t="s">
        <v>52</v>
      </c>
      <c r="J819" s="9">
        <v>0.75</v>
      </c>
      <c r="K819" t="str">
        <f>VLOOKUP(A819,MonthlyMetricFullData!A:D,2,FALSE)</f>
        <v>Distinguished</v>
      </c>
      <c r="L819" t="str">
        <f>IF(VLOOKUP(A819,MonthlyMetricFullData!A:E,5,FALSE)&lt;30,"Adjunct","Professional")</f>
        <v>Professional</v>
      </c>
      <c r="M819" t="str">
        <f>VLOOKUP(A819,MonthlyMetricFullData!A:D,3,FALSE)</f>
        <v>Annelies de Groot</v>
      </c>
    </row>
    <row r="820" spans="1:13" x14ac:dyDescent="0.2">
      <c r="A820" s="6" t="s">
        <v>216</v>
      </c>
      <c r="B820" s="6" t="s">
        <v>14</v>
      </c>
      <c r="C820" s="9">
        <v>1.2812999999999899</v>
      </c>
      <c r="D820" s="9">
        <v>1.0234000000000001</v>
      </c>
      <c r="E820" s="9">
        <v>1</v>
      </c>
      <c r="F820" s="9">
        <v>1</v>
      </c>
      <c r="G820" s="9">
        <v>0.94444444444444398</v>
      </c>
      <c r="H820" s="6">
        <v>1</v>
      </c>
      <c r="I820" s="7" t="s">
        <v>33</v>
      </c>
      <c r="J820" s="9">
        <v>0</v>
      </c>
      <c r="K820" t="e">
        <f>VLOOKUP(A820,MonthlyMetricFullData!A:D,2,FALSE)</f>
        <v>#N/A</v>
      </c>
      <c r="L820" t="e">
        <f>IF(VLOOKUP(A820,MonthlyMetricFullData!A:E,5,FALSE)&lt;30,"Adjunct","Professional")</f>
        <v>#N/A</v>
      </c>
      <c r="M820" t="e">
        <f>VLOOKUP(A820,MonthlyMetricFullData!A:D,3,FALSE)</f>
        <v>#N/A</v>
      </c>
    </row>
    <row r="821" spans="1:13" x14ac:dyDescent="0.2">
      <c r="A821" s="6" t="s">
        <v>216</v>
      </c>
      <c r="B821" s="6" t="s">
        <v>16</v>
      </c>
      <c r="C821" s="9">
        <v>1.1100000000000001</v>
      </c>
      <c r="D821" s="9">
        <v>1</v>
      </c>
      <c r="E821" s="9">
        <v>0.96</v>
      </c>
      <c r="F821" s="9">
        <v>0.94</v>
      </c>
      <c r="G821" s="9">
        <v>0.75</v>
      </c>
      <c r="H821" s="6">
        <v>0</v>
      </c>
      <c r="I821" s="10" t="s">
        <v>33</v>
      </c>
      <c r="J821" s="9">
        <v>0</v>
      </c>
      <c r="K821" t="e">
        <f>VLOOKUP(A821,MonthlyMetricFullData!A:D,2,FALSE)</f>
        <v>#N/A</v>
      </c>
      <c r="L821" t="e">
        <f>IF(VLOOKUP(A821,MonthlyMetricFullData!A:E,5,FALSE)&lt;30,"Adjunct","Professional")</f>
        <v>#N/A</v>
      </c>
      <c r="M821" t="e">
        <f>VLOOKUP(A821,MonthlyMetricFullData!A:D,3,FALSE)</f>
        <v>#N/A</v>
      </c>
    </row>
    <row r="822" spans="1:13" x14ac:dyDescent="0.2">
      <c r="A822" s="6" t="s">
        <v>216</v>
      </c>
      <c r="B822" s="6" t="s">
        <v>31</v>
      </c>
      <c r="C822" s="9">
        <v>0.76</v>
      </c>
      <c r="D822" s="9">
        <v>0.95</v>
      </c>
      <c r="E822" s="9">
        <v>0.93</v>
      </c>
      <c r="F822" s="9">
        <v>0.92</v>
      </c>
      <c r="G822" s="9">
        <v>0.42</v>
      </c>
      <c r="H822" s="6">
        <v>0</v>
      </c>
      <c r="I822" s="7"/>
      <c r="J822" s="9"/>
      <c r="K822" t="e">
        <f>VLOOKUP(A822,MonthlyMetricFullData!A:D,2,FALSE)</f>
        <v>#N/A</v>
      </c>
      <c r="L822" t="e">
        <f>IF(VLOOKUP(A822,MonthlyMetricFullData!A:E,5,FALSE)&lt;30,"Adjunct","Professional")</f>
        <v>#N/A</v>
      </c>
      <c r="M822" t="e">
        <f>VLOOKUP(A822,MonthlyMetricFullData!A:D,3,FALSE)</f>
        <v>#N/A</v>
      </c>
    </row>
    <row r="823" spans="1:13" x14ac:dyDescent="0.2">
      <c r="A823" s="6" t="s">
        <v>216</v>
      </c>
      <c r="B823" s="6" t="s">
        <v>21</v>
      </c>
      <c r="C823" s="9">
        <v>1.05</v>
      </c>
      <c r="D823" s="9">
        <v>0.86</v>
      </c>
      <c r="E823" s="9">
        <v>1</v>
      </c>
      <c r="F823" s="9">
        <v>0.86</v>
      </c>
      <c r="G823" s="9">
        <v>0.94</v>
      </c>
      <c r="H823" s="6">
        <v>2</v>
      </c>
      <c r="I823" s="7">
        <v>1</v>
      </c>
      <c r="J823" s="9">
        <f>I823</f>
        <v>1</v>
      </c>
      <c r="K823" t="e">
        <f>VLOOKUP(A823,MonthlyMetricFullData!A:D,2,FALSE)</f>
        <v>#N/A</v>
      </c>
      <c r="L823" t="e">
        <f>IF(VLOOKUP(A823,MonthlyMetricFullData!A:E,5,FALSE)&lt;30,"Adjunct","Professional")</f>
        <v>#N/A</v>
      </c>
      <c r="M823" t="e">
        <f>VLOOKUP(A823,MonthlyMetricFullData!A:D,3,FALSE)</f>
        <v>#N/A</v>
      </c>
    </row>
    <row r="824" spans="1:13" x14ac:dyDescent="0.2">
      <c r="A824" s="6" t="s">
        <v>216</v>
      </c>
      <c r="B824" s="6" t="s">
        <v>22</v>
      </c>
      <c r="C824" s="9">
        <v>1.24</v>
      </c>
      <c r="D824" s="9">
        <v>1.1399999999999999</v>
      </c>
      <c r="E824" s="9">
        <v>0.98</v>
      </c>
      <c r="F824" s="9">
        <v>1</v>
      </c>
      <c r="G824" s="9">
        <v>1</v>
      </c>
      <c r="H824" s="6">
        <v>2</v>
      </c>
      <c r="I824" s="7" t="s">
        <v>77</v>
      </c>
      <c r="J824" s="9">
        <v>0.8</v>
      </c>
      <c r="K824" t="e">
        <f>VLOOKUP(A824,MonthlyMetricFullData!A:D,2,FALSE)</f>
        <v>#N/A</v>
      </c>
      <c r="L824" t="e">
        <f>IF(VLOOKUP(A824,MonthlyMetricFullData!A:E,5,FALSE)&lt;30,"Adjunct","Professional")</f>
        <v>#N/A</v>
      </c>
      <c r="M824" t="e">
        <f>VLOOKUP(A824,MonthlyMetricFullData!A:D,3,FALSE)</f>
        <v>#N/A</v>
      </c>
    </row>
    <row r="825" spans="1:13" x14ac:dyDescent="0.2">
      <c r="A825" s="6" t="s">
        <v>216</v>
      </c>
      <c r="B825" s="6" t="s">
        <v>24</v>
      </c>
      <c r="C825" s="9">
        <v>1.51</v>
      </c>
      <c r="D825" s="9">
        <v>1.23</v>
      </c>
      <c r="E825" s="9">
        <v>1</v>
      </c>
      <c r="F825" s="9">
        <v>1</v>
      </c>
      <c r="G825" s="9">
        <v>0.82</v>
      </c>
      <c r="H825" s="6">
        <v>3</v>
      </c>
      <c r="I825" s="7">
        <v>1</v>
      </c>
      <c r="J825" s="9">
        <f>I825</f>
        <v>1</v>
      </c>
      <c r="K825" t="e">
        <f>VLOOKUP(A825,MonthlyMetricFullData!A:D,2,FALSE)</f>
        <v>#N/A</v>
      </c>
      <c r="L825" t="e">
        <f>IF(VLOOKUP(A825,MonthlyMetricFullData!A:E,5,FALSE)&lt;30,"Adjunct","Professional")</f>
        <v>#N/A</v>
      </c>
      <c r="M825" t="e">
        <f>VLOOKUP(A825,MonthlyMetricFullData!A:D,3,FALSE)</f>
        <v>#N/A</v>
      </c>
    </row>
    <row r="826" spans="1:13" x14ac:dyDescent="0.2">
      <c r="A826" s="6" t="s">
        <v>216</v>
      </c>
      <c r="B826" s="6" t="s">
        <v>25</v>
      </c>
      <c r="C826" s="9">
        <v>1.8</v>
      </c>
      <c r="D826" s="9">
        <v>1.48</v>
      </c>
      <c r="E826" s="9">
        <v>0.96</v>
      </c>
      <c r="F826" s="9">
        <v>1</v>
      </c>
      <c r="G826" s="9">
        <v>0.88</v>
      </c>
      <c r="H826" s="6">
        <v>5</v>
      </c>
      <c r="I826" s="7" t="s">
        <v>63</v>
      </c>
      <c r="J826" s="9">
        <v>1</v>
      </c>
      <c r="K826" t="e">
        <f>VLOOKUP(A826,MonthlyMetricFullData!A:D,2,FALSE)</f>
        <v>#N/A</v>
      </c>
      <c r="L826" t="e">
        <f>IF(VLOOKUP(A826,MonthlyMetricFullData!A:E,5,FALSE)&lt;30,"Adjunct","Professional")</f>
        <v>#N/A</v>
      </c>
      <c r="M826" t="e">
        <f>VLOOKUP(A826,MonthlyMetricFullData!A:D,3,FALSE)</f>
        <v>#N/A</v>
      </c>
    </row>
    <row r="827" spans="1:13" x14ac:dyDescent="0.2">
      <c r="A827" s="6" t="s">
        <v>216</v>
      </c>
      <c r="B827" s="6" t="s">
        <v>26</v>
      </c>
      <c r="C827" s="9">
        <v>1.72</v>
      </c>
      <c r="D827" s="9">
        <v>1.36</v>
      </c>
      <c r="E827" s="9">
        <v>0.95</v>
      </c>
      <c r="F827" s="9">
        <v>0.98</v>
      </c>
      <c r="G827" s="9">
        <v>0.94</v>
      </c>
      <c r="H827" s="6">
        <v>2</v>
      </c>
      <c r="I827" s="7" t="s">
        <v>33</v>
      </c>
      <c r="J827" s="9">
        <v>0</v>
      </c>
      <c r="K827" t="e">
        <f>VLOOKUP(A827,MonthlyMetricFullData!A:D,2,FALSE)</f>
        <v>#N/A</v>
      </c>
      <c r="L827" t="e">
        <f>IF(VLOOKUP(A827,MonthlyMetricFullData!A:E,5,FALSE)&lt;30,"Adjunct","Professional")</f>
        <v>#N/A</v>
      </c>
      <c r="M827" t="e">
        <f>VLOOKUP(A827,MonthlyMetricFullData!A:D,3,FALSE)</f>
        <v>#N/A</v>
      </c>
    </row>
    <row r="828" spans="1:13" x14ac:dyDescent="0.2">
      <c r="A828" s="6" t="s">
        <v>217</v>
      </c>
      <c r="B828" s="6" t="s">
        <v>29</v>
      </c>
      <c r="C828" s="9">
        <v>1</v>
      </c>
      <c r="D828" s="9">
        <v>0.92010000000000003</v>
      </c>
      <c r="E828" s="9">
        <v>0.99401197604790403</v>
      </c>
      <c r="F828" s="9">
        <v>0.80952380952380898</v>
      </c>
      <c r="G828" s="9">
        <v>0.41379310344827502</v>
      </c>
      <c r="H828" s="6">
        <v>18</v>
      </c>
      <c r="I828" s="6" t="s">
        <v>57</v>
      </c>
      <c r="J828" s="45">
        <v>0.25</v>
      </c>
      <c r="K828" t="e">
        <f>VLOOKUP(A828,MonthlyMetricFullData!A:D,2,FALSE)</f>
        <v>#N/A</v>
      </c>
      <c r="L828" t="e">
        <f>IF(VLOOKUP(A828,MonthlyMetricFullData!A:E,5,FALSE)&lt;30,"Adjunct","Professional")</f>
        <v>#N/A</v>
      </c>
      <c r="M828" t="e">
        <f>VLOOKUP(A828,MonthlyMetricFullData!A:D,3,FALSE)</f>
        <v>#N/A</v>
      </c>
    </row>
    <row r="829" spans="1:13" x14ac:dyDescent="0.2">
      <c r="A829" s="6" t="s">
        <v>217</v>
      </c>
      <c r="B829" s="6" t="s">
        <v>14</v>
      </c>
      <c r="C829" s="9">
        <v>0.83929999999999905</v>
      </c>
      <c r="D829" s="9">
        <v>0.9869</v>
      </c>
      <c r="E829" s="9">
        <v>0.97580645161290303</v>
      </c>
      <c r="F829" s="9">
        <v>0.98876404494381998</v>
      </c>
      <c r="G829" s="9">
        <v>0.375</v>
      </c>
      <c r="H829" s="6">
        <v>12</v>
      </c>
      <c r="I829" s="7" t="s">
        <v>57</v>
      </c>
      <c r="J829" s="9">
        <v>0.25</v>
      </c>
      <c r="K829" t="e">
        <f>VLOOKUP(A829,MonthlyMetricFullData!A:D,2,FALSE)</f>
        <v>#N/A</v>
      </c>
      <c r="L829" t="e">
        <f>IF(VLOOKUP(A829,MonthlyMetricFullData!A:E,5,FALSE)&lt;30,"Adjunct","Professional")</f>
        <v>#N/A</v>
      </c>
      <c r="M829" t="e">
        <f>VLOOKUP(A829,MonthlyMetricFullData!A:D,3,FALSE)</f>
        <v>#N/A</v>
      </c>
    </row>
    <row r="830" spans="1:13" x14ac:dyDescent="0.2">
      <c r="A830" s="6" t="s">
        <v>217</v>
      </c>
      <c r="B830" s="6" t="s">
        <v>16</v>
      </c>
      <c r="C830" s="9">
        <v>0.96</v>
      </c>
      <c r="D830" s="9">
        <v>0.97</v>
      </c>
      <c r="E830" s="9">
        <v>0.99</v>
      </c>
      <c r="F830" s="9">
        <v>1</v>
      </c>
      <c r="G830" s="9">
        <v>0.09</v>
      </c>
      <c r="H830" s="6">
        <v>12</v>
      </c>
      <c r="I830" s="10">
        <v>45662</v>
      </c>
      <c r="J830" s="11">
        <v>0.2</v>
      </c>
      <c r="K830" t="e">
        <f>VLOOKUP(A830,MonthlyMetricFullData!A:D,2,FALSE)</f>
        <v>#N/A</v>
      </c>
      <c r="L830" t="e">
        <f>IF(VLOOKUP(A830,MonthlyMetricFullData!A:E,5,FALSE)&lt;30,"Adjunct","Professional")</f>
        <v>#N/A</v>
      </c>
      <c r="M830" t="e">
        <f>VLOOKUP(A830,MonthlyMetricFullData!A:D,3,FALSE)</f>
        <v>#N/A</v>
      </c>
    </row>
    <row r="831" spans="1:13" x14ac:dyDescent="0.2">
      <c r="A831" s="6" t="s">
        <v>217</v>
      </c>
      <c r="B831" s="6" t="s">
        <v>31</v>
      </c>
      <c r="C831" s="9">
        <v>0.79</v>
      </c>
      <c r="D831" s="9">
        <v>1.05</v>
      </c>
      <c r="E831" s="9">
        <v>0.98</v>
      </c>
      <c r="F831" s="9">
        <v>1</v>
      </c>
      <c r="G831" s="9">
        <v>0.84</v>
      </c>
      <c r="H831" s="6">
        <v>14</v>
      </c>
      <c r="I831" s="7">
        <v>0.42857142857142855</v>
      </c>
      <c r="J831" s="9">
        <f>3/7</f>
        <v>0.42857142857142855</v>
      </c>
      <c r="K831" t="e">
        <f>VLOOKUP(A831,MonthlyMetricFullData!A:D,2,FALSE)</f>
        <v>#N/A</v>
      </c>
      <c r="L831" t="e">
        <f>IF(VLOOKUP(A831,MonthlyMetricFullData!A:E,5,FALSE)&lt;30,"Adjunct","Professional")</f>
        <v>#N/A</v>
      </c>
      <c r="M831" t="e">
        <f>VLOOKUP(A831,MonthlyMetricFullData!A:D,3,FALSE)</f>
        <v>#N/A</v>
      </c>
    </row>
    <row r="832" spans="1:13" x14ac:dyDescent="0.2">
      <c r="A832" s="6" t="s">
        <v>217</v>
      </c>
      <c r="B832" s="6" t="s">
        <v>32</v>
      </c>
      <c r="C832" s="9">
        <v>0.8821</v>
      </c>
      <c r="D832" s="9">
        <v>0.94330000000000003</v>
      </c>
      <c r="E832" s="9">
        <v>1</v>
      </c>
      <c r="F832" s="9">
        <v>0.99009901</v>
      </c>
      <c r="G832" s="9">
        <v>0.75</v>
      </c>
      <c r="H832" s="6">
        <v>22</v>
      </c>
      <c r="I832" s="7">
        <v>0.7</v>
      </c>
      <c r="J832" s="9">
        <f>I832</f>
        <v>0.7</v>
      </c>
      <c r="K832" t="e">
        <f>VLOOKUP(A832,MonthlyMetricFullData!A:D,2,FALSE)</f>
        <v>#N/A</v>
      </c>
      <c r="L832" t="e">
        <f>IF(VLOOKUP(A832,MonthlyMetricFullData!A:E,5,FALSE)&lt;30,"Adjunct","Professional")</f>
        <v>#N/A</v>
      </c>
      <c r="M832" t="e">
        <f>VLOOKUP(A832,MonthlyMetricFullData!A:D,3,FALSE)</f>
        <v>#N/A</v>
      </c>
    </row>
    <row r="833" spans="1:13" x14ac:dyDescent="0.2">
      <c r="A833" s="6" t="s">
        <v>217</v>
      </c>
      <c r="B833" s="6" t="s">
        <v>24</v>
      </c>
      <c r="C833" s="9">
        <v>0.91</v>
      </c>
      <c r="D833" s="9">
        <v>1.02</v>
      </c>
      <c r="E833" s="9">
        <v>0.99</v>
      </c>
      <c r="F833" s="9">
        <v>1</v>
      </c>
      <c r="G833" s="9">
        <v>0.69</v>
      </c>
      <c r="H833" s="6">
        <v>7</v>
      </c>
      <c r="I833" s="7" t="s">
        <v>35</v>
      </c>
      <c r="J833" s="9">
        <v>0.5</v>
      </c>
      <c r="K833" t="e">
        <f>VLOOKUP(A833,MonthlyMetricFullData!A:D,2,FALSE)</f>
        <v>#N/A</v>
      </c>
      <c r="L833" t="e">
        <f>IF(VLOOKUP(A833,MonthlyMetricFullData!A:E,5,FALSE)&lt;30,"Adjunct","Professional")</f>
        <v>#N/A</v>
      </c>
      <c r="M833" t="e">
        <f>VLOOKUP(A833,MonthlyMetricFullData!A:D,3,FALSE)</f>
        <v>#N/A</v>
      </c>
    </row>
    <row r="834" spans="1:13" x14ac:dyDescent="0.2">
      <c r="A834" s="6" t="s">
        <v>217</v>
      </c>
      <c r="B834" s="6" t="s">
        <v>25</v>
      </c>
      <c r="C834" s="9">
        <v>0.94</v>
      </c>
      <c r="D834" s="9">
        <v>1.1000000000000001</v>
      </c>
      <c r="E834" s="9">
        <v>0.99</v>
      </c>
      <c r="F834" s="9">
        <v>1</v>
      </c>
      <c r="G834" s="9">
        <v>0.53</v>
      </c>
      <c r="H834" s="6">
        <v>7</v>
      </c>
      <c r="I834" s="7" t="s">
        <v>57</v>
      </c>
      <c r="J834" s="9">
        <v>0.25</v>
      </c>
      <c r="K834" t="e">
        <f>VLOOKUP(A834,MonthlyMetricFullData!A:D,2,FALSE)</f>
        <v>#N/A</v>
      </c>
      <c r="L834" t="e">
        <f>IF(VLOOKUP(A834,MonthlyMetricFullData!A:E,5,FALSE)&lt;30,"Adjunct","Professional")</f>
        <v>#N/A</v>
      </c>
      <c r="M834" t="e">
        <f>VLOOKUP(A834,MonthlyMetricFullData!A:D,3,FALSE)</f>
        <v>#N/A</v>
      </c>
    </row>
    <row r="835" spans="1:13" x14ac:dyDescent="0.2">
      <c r="A835" s="6" t="s">
        <v>217</v>
      </c>
      <c r="B835" s="6" t="s">
        <v>26</v>
      </c>
      <c r="C835" s="9">
        <v>0.9</v>
      </c>
      <c r="D835" s="9">
        <v>1.02</v>
      </c>
      <c r="E835" s="9">
        <v>0.99</v>
      </c>
      <c r="F835" s="9">
        <v>0.96</v>
      </c>
      <c r="G835" s="9">
        <v>0.67</v>
      </c>
      <c r="H835" s="6">
        <v>14</v>
      </c>
      <c r="I835" s="7" t="s">
        <v>103</v>
      </c>
      <c r="J835" s="9">
        <v>0.2</v>
      </c>
      <c r="K835" t="e">
        <f>VLOOKUP(A835,MonthlyMetricFullData!A:D,2,FALSE)</f>
        <v>#N/A</v>
      </c>
      <c r="L835" t="e">
        <f>IF(VLOOKUP(A835,MonthlyMetricFullData!A:E,5,FALSE)&lt;30,"Adjunct","Professional")</f>
        <v>#N/A</v>
      </c>
      <c r="M835" t="e">
        <f>VLOOKUP(A835,MonthlyMetricFullData!A:D,3,FALSE)</f>
        <v>#N/A</v>
      </c>
    </row>
    <row r="836" spans="1:13" x14ac:dyDescent="0.2">
      <c r="A836" s="6" t="s">
        <v>218</v>
      </c>
      <c r="B836" s="6" t="s">
        <v>19</v>
      </c>
      <c r="C836" s="6">
        <v>0</v>
      </c>
      <c r="D836" s="6">
        <v>0.375</v>
      </c>
      <c r="E836" s="6"/>
      <c r="F836" s="6"/>
      <c r="G836" s="6"/>
      <c r="J836" s="53"/>
      <c r="K836" t="e">
        <f>VLOOKUP(A836,MonthlyMetricFullData!A:D,2,FALSE)</f>
        <v>#N/A</v>
      </c>
      <c r="L836" t="e">
        <f>IF(VLOOKUP(A836,MonthlyMetricFullData!A:E,5,FALSE)&lt;30,"Adjunct","Professional")</f>
        <v>#N/A</v>
      </c>
      <c r="M836" t="e">
        <f>VLOOKUP(A836,MonthlyMetricFullData!A:D,3,FALSE)</f>
        <v>#N/A</v>
      </c>
    </row>
    <row r="837" spans="1:13" x14ac:dyDescent="0.2">
      <c r="A837" s="6" t="s">
        <v>219</v>
      </c>
      <c r="B837" s="6" t="s">
        <v>14</v>
      </c>
      <c r="C837" s="9">
        <v>0.48959999999999998</v>
      </c>
      <c r="D837" s="9">
        <v>1.0390999999999999</v>
      </c>
      <c r="E837" s="9">
        <v>1</v>
      </c>
      <c r="F837" s="9">
        <v>0.88235294117647001</v>
      </c>
      <c r="G837" s="9">
        <v>1</v>
      </c>
      <c r="H837" s="6">
        <v>3</v>
      </c>
      <c r="I837" s="7" t="s">
        <v>33</v>
      </c>
      <c r="J837" s="9">
        <v>0</v>
      </c>
      <c r="K837" t="e">
        <f>VLOOKUP(A837,MonthlyMetricFullData!A:D,2,FALSE)</f>
        <v>#N/A</v>
      </c>
      <c r="L837" t="e">
        <f>IF(VLOOKUP(A837,MonthlyMetricFullData!A:E,5,FALSE)&lt;30,"Adjunct","Professional")</f>
        <v>#N/A</v>
      </c>
      <c r="M837" t="e">
        <f>VLOOKUP(A837,MonthlyMetricFullData!A:D,3,FALSE)</f>
        <v>#N/A</v>
      </c>
    </row>
    <row r="838" spans="1:13" x14ac:dyDescent="0.2">
      <c r="A838" s="6" t="s">
        <v>219</v>
      </c>
      <c r="B838" s="6" t="s">
        <v>16</v>
      </c>
      <c r="C838" s="9">
        <v>0.49</v>
      </c>
      <c r="D838" s="9">
        <v>1.05</v>
      </c>
      <c r="E838" s="9">
        <v>1</v>
      </c>
      <c r="F838" s="9">
        <v>1</v>
      </c>
      <c r="G838" s="9">
        <v>1</v>
      </c>
      <c r="H838" s="6">
        <v>1</v>
      </c>
      <c r="I838" s="10"/>
      <c r="J838" s="6"/>
      <c r="K838" t="e">
        <f>VLOOKUP(A838,MonthlyMetricFullData!A:D,2,FALSE)</f>
        <v>#N/A</v>
      </c>
      <c r="L838" t="e">
        <f>IF(VLOOKUP(A838,MonthlyMetricFullData!A:E,5,FALSE)&lt;30,"Adjunct","Professional")</f>
        <v>#N/A</v>
      </c>
      <c r="M838" t="e">
        <f>VLOOKUP(A838,MonthlyMetricFullData!A:D,3,FALSE)</f>
        <v>#N/A</v>
      </c>
    </row>
    <row r="839" spans="1:13" x14ac:dyDescent="0.2">
      <c r="A839" s="6" t="s">
        <v>219</v>
      </c>
      <c r="B839" s="6" t="s">
        <v>21</v>
      </c>
      <c r="C839" s="9">
        <v>0.98</v>
      </c>
      <c r="D839" s="9">
        <v>1.1299999999999999</v>
      </c>
      <c r="E839" s="9">
        <v>1</v>
      </c>
      <c r="F839" s="9">
        <v>0.97</v>
      </c>
      <c r="G839" s="9">
        <v>0.86</v>
      </c>
      <c r="H839" s="6">
        <v>2</v>
      </c>
      <c r="J839" s="6"/>
      <c r="K839" t="e">
        <f>VLOOKUP(A839,MonthlyMetricFullData!A:D,2,FALSE)</f>
        <v>#N/A</v>
      </c>
      <c r="L839" t="e">
        <f>IF(VLOOKUP(A839,MonthlyMetricFullData!A:E,5,FALSE)&lt;30,"Adjunct","Professional")</f>
        <v>#N/A</v>
      </c>
      <c r="M839" t="e">
        <f>VLOOKUP(A839,MonthlyMetricFullData!A:D,3,FALSE)</f>
        <v>#N/A</v>
      </c>
    </row>
    <row r="840" spans="1:13" x14ac:dyDescent="0.2">
      <c r="A840" s="6" t="s">
        <v>219</v>
      </c>
      <c r="B840" s="6" t="s">
        <v>22</v>
      </c>
      <c r="C840" s="9">
        <v>0.75</v>
      </c>
      <c r="D840" s="9">
        <v>1.08</v>
      </c>
      <c r="E840" s="9">
        <v>1</v>
      </c>
      <c r="F840" s="9">
        <v>0.93</v>
      </c>
      <c r="G840" s="9">
        <v>0.8</v>
      </c>
      <c r="H840" s="6">
        <v>5</v>
      </c>
      <c r="I840" s="7">
        <v>1</v>
      </c>
      <c r="J840" s="9">
        <f>I840</f>
        <v>1</v>
      </c>
      <c r="K840" t="e">
        <f>VLOOKUP(A840,MonthlyMetricFullData!A:D,2,FALSE)</f>
        <v>#N/A</v>
      </c>
      <c r="L840" t="e">
        <f>IF(VLOOKUP(A840,MonthlyMetricFullData!A:E,5,FALSE)&lt;30,"Adjunct","Professional")</f>
        <v>#N/A</v>
      </c>
      <c r="M840" t="e">
        <f>VLOOKUP(A840,MonthlyMetricFullData!A:D,3,FALSE)</f>
        <v>#N/A</v>
      </c>
    </row>
    <row r="841" spans="1:13" x14ac:dyDescent="0.2">
      <c r="A841" s="6" t="s">
        <v>219</v>
      </c>
      <c r="B841" s="6" t="s">
        <v>24</v>
      </c>
      <c r="C841" s="9">
        <v>0.99</v>
      </c>
      <c r="D841" s="9">
        <v>1.08</v>
      </c>
      <c r="E841" s="9">
        <v>1</v>
      </c>
      <c r="F841" s="9">
        <v>0.9</v>
      </c>
      <c r="G841" s="9">
        <v>0.78</v>
      </c>
      <c r="H841" s="6">
        <v>2</v>
      </c>
      <c r="J841" s="6"/>
      <c r="K841" t="e">
        <f>VLOOKUP(A841,MonthlyMetricFullData!A:D,2,FALSE)</f>
        <v>#N/A</v>
      </c>
      <c r="L841" t="e">
        <f>IF(VLOOKUP(A841,MonthlyMetricFullData!A:E,5,FALSE)&lt;30,"Adjunct","Professional")</f>
        <v>#N/A</v>
      </c>
      <c r="M841" t="e">
        <f>VLOOKUP(A841,MonthlyMetricFullData!A:D,3,FALSE)</f>
        <v>#N/A</v>
      </c>
    </row>
    <row r="842" spans="1:13" x14ac:dyDescent="0.2">
      <c r="A842" s="6" t="s">
        <v>219</v>
      </c>
      <c r="B842" s="6" t="s">
        <v>25</v>
      </c>
      <c r="C842" s="9">
        <v>0.84</v>
      </c>
      <c r="D842" s="9">
        <v>1.1399999999999999</v>
      </c>
      <c r="E842" s="9">
        <v>1</v>
      </c>
      <c r="F842" s="9">
        <v>1</v>
      </c>
      <c r="G842" s="9">
        <v>0.86</v>
      </c>
      <c r="H842" s="6">
        <v>1</v>
      </c>
      <c r="I842" s="8"/>
      <c r="J842" s="6"/>
      <c r="K842" t="e">
        <f>VLOOKUP(A842,MonthlyMetricFullData!A:D,2,FALSE)</f>
        <v>#N/A</v>
      </c>
      <c r="L842" t="e">
        <f>IF(VLOOKUP(A842,MonthlyMetricFullData!A:E,5,FALSE)&lt;30,"Adjunct","Professional")</f>
        <v>#N/A</v>
      </c>
      <c r="M842" t="e">
        <f>VLOOKUP(A842,MonthlyMetricFullData!A:D,3,FALSE)</f>
        <v>#N/A</v>
      </c>
    </row>
    <row r="843" spans="1:13" x14ac:dyDescent="0.2">
      <c r="A843" s="6" t="s">
        <v>219</v>
      </c>
      <c r="B843" s="6" t="s">
        <v>26</v>
      </c>
      <c r="C843" s="9">
        <v>0.65</v>
      </c>
      <c r="D843" s="9">
        <v>1.0900000000000001</v>
      </c>
      <c r="E843" s="9">
        <v>1</v>
      </c>
      <c r="F843" s="9">
        <v>1</v>
      </c>
      <c r="G843" s="9">
        <v>1</v>
      </c>
      <c r="H843" s="6">
        <v>3</v>
      </c>
      <c r="I843" s="7" t="s">
        <v>27</v>
      </c>
      <c r="J843" s="9">
        <v>1</v>
      </c>
      <c r="K843" t="e">
        <f>VLOOKUP(A843,MonthlyMetricFullData!A:D,2,FALSE)</f>
        <v>#N/A</v>
      </c>
      <c r="L843" t="e">
        <f>IF(VLOOKUP(A843,MonthlyMetricFullData!A:E,5,FALSE)&lt;30,"Adjunct","Professional")</f>
        <v>#N/A</v>
      </c>
      <c r="M843" t="e">
        <f>VLOOKUP(A843,MonthlyMetricFullData!A:D,3,FALSE)</f>
        <v>#N/A</v>
      </c>
    </row>
    <row r="844" spans="1:13" x14ac:dyDescent="0.2">
      <c r="A844" s="6" t="s">
        <v>220</v>
      </c>
      <c r="B844" s="6" t="s">
        <v>29</v>
      </c>
      <c r="C844" s="9">
        <v>1.0207999999999999</v>
      </c>
      <c r="D844" s="9">
        <v>0.95889999999999997</v>
      </c>
      <c r="E844" s="9">
        <v>0.99193548387096697</v>
      </c>
      <c r="F844" s="9">
        <v>0.98958333333333304</v>
      </c>
      <c r="G844" s="9">
        <v>0.85714285714285698</v>
      </c>
      <c r="H844" s="6">
        <v>13</v>
      </c>
      <c r="I844" s="7" t="s">
        <v>188</v>
      </c>
      <c r="J844" s="45">
        <v>0.18</v>
      </c>
      <c r="K844" t="str">
        <f>VLOOKUP(A844,MonthlyMetricFullData!A:D,2,FALSE)</f>
        <v>Distinguished</v>
      </c>
      <c r="L844" t="str">
        <f>IF(VLOOKUP(A844,MonthlyMetricFullData!A:E,5,FALSE)&lt;30,"Adjunct","Professional")</f>
        <v>Professional</v>
      </c>
      <c r="M844" t="str">
        <f>VLOOKUP(A844,MonthlyMetricFullData!A:D,3,FALSE)</f>
        <v>Annelies de Groot</v>
      </c>
    </row>
    <row r="845" spans="1:13" x14ac:dyDescent="0.2">
      <c r="A845" s="6" t="s">
        <v>220</v>
      </c>
      <c r="B845" s="6" t="s">
        <v>14</v>
      </c>
      <c r="C845" s="9">
        <v>0.9708</v>
      </c>
      <c r="D845" s="9">
        <v>1.0229999999999999</v>
      </c>
      <c r="E845" s="9">
        <v>0.963963963963963</v>
      </c>
      <c r="F845" s="9">
        <v>0.97530864197530798</v>
      </c>
      <c r="G845" s="9">
        <v>0.72727272727272696</v>
      </c>
      <c r="H845" s="6">
        <v>11</v>
      </c>
      <c r="I845" s="7" t="s">
        <v>43</v>
      </c>
      <c r="J845" s="9">
        <v>0.6</v>
      </c>
      <c r="K845" t="str">
        <f>VLOOKUP(A845,MonthlyMetricFullData!A:D,2,FALSE)</f>
        <v>Distinguished</v>
      </c>
      <c r="L845" t="str">
        <f>IF(VLOOKUP(A845,MonthlyMetricFullData!A:E,5,FALSE)&lt;30,"Adjunct","Professional")</f>
        <v>Professional</v>
      </c>
      <c r="M845" t="str">
        <f>VLOOKUP(A845,MonthlyMetricFullData!A:D,3,FALSE)</f>
        <v>Annelies de Groot</v>
      </c>
    </row>
    <row r="846" spans="1:13" x14ac:dyDescent="0.2">
      <c r="A846" s="6" t="s">
        <v>220</v>
      </c>
      <c r="B846" s="6" t="s">
        <v>16</v>
      </c>
      <c r="C846" s="9">
        <v>0.91</v>
      </c>
      <c r="D846" s="9">
        <v>0.88</v>
      </c>
      <c r="E846" s="9">
        <v>0.94</v>
      </c>
      <c r="F846" s="9">
        <v>0.99</v>
      </c>
      <c r="G846" s="9">
        <v>0.35</v>
      </c>
      <c r="H846" s="6">
        <v>21</v>
      </c>
      <c r="I846" s="10">
        <v>45695</v>
      </c>
      <c r="J846" s="11">
        <v>0.28999999999999998</v>
      </c>
      <c r="K846" t="str">
        <f>VLOOKUP(A846,MonthlyMetricFullData!A:D,2,FALSE)</f>
        <v>Distinguished</v>
      </c>
      <c r="L846" t="str">
        <f>IF(VLOOKUP(A846,MonthlyMetricFullData!A:E,5,FALSE)&lt;30,"Adjunct","Professional")</f>
        <v>Professional</v>
      </c>
      <c r="M846" t="str">
        <f>VLOOKUP(A846,MonthlyMetricFullData!A:D,3,FALSE)</f>
        <v>Annelies de Groot</v>
      </c>
    </row>
    <row r="847" spans="1:13" x14ac:dyDescent="0.2">
      <c r="A847" s="6" t="s">
        <v>220</v>
      </c>
      <c r="B847" s="6" t="s">
        <v>31</v>
      </c>
      <c r="C847" s="9">
        <v>0.87</v>
      </c>
      <c r="D847" s="9">
        <v>0.82</v>
      </c>
      <c r="E847" s="9">
        <v>0.97</v>
      </c>
      <c r="F847" s="9">
        <v>0.97</v>
      </c>
      <c r="G847" s="9">
        <v>0.44</v>
      </c>
      <c r="H847" s="6">
        <v>19</v>
      </c>
      <c r="I847" s="7">
        <v>1</v>
      </c>
      <c r="J847" s="9">
        <v>1</v>
      </c>
      <c r="K847" t="str">
        <f>VLOOKUP(A847,MonthlyMetricFullData!A:D,2,FALSE)</f>
        <v>Distinguished</v>
      </c>
      <c r="L847" t="str">
        <f>IF(VLOOKUP(A847,MonthlyMetricFullData!A:E,5,FALSE)&lt;30,"Adjunct","Professional")</f>
        <v>Professional</v>
      </c>
      <c r="M847" t="str">
        <f>VLOOKUP(A847,MonthlyMetricFullData!A:D,3,FALSE)</f>
        <v>Annelies de Groot</v>
      </c>
    </row>
    <row r="848" spans="1:13" x14ac:dyDescent="0.2">
      <c r="A848" s="6" t="s">
        <v>220</v>
      </c>
      <c r="B848" s="6" t="s">
        <v>32</v>
      </c>
      <c r="C848" s="9">
        <v>0.8417</v>
      </c>
      <c r="D848" s="9">
        <v>0.82569999999999999</v>
      </c>
      <c r="E848" s="9">
        <v>0.98958333300000001</v>
      </c>
      <c r="F848" s="9">
        <v>0.97297297299999996</v>
      </c>
      <c r="G848" s="9">
        <v>0.61904761900000005</v>
      </c>
      <c r="H848" s="6">
        <v>19</v>
      </c>
      <c r="I848" s="7">
        <v>0.33333333333333331</v>
      </c>
      <c r="J848" s="9">
        <f>I848</f>
        <v>0.33333333333333331</v>
      </c>
      <c r="K848" t="str">
        <f>VLOOKUP(A848,MonthlyMetricFullData!A:D,2,FALSE)</f>
        <v>Distinguished</v>
      </c>
      <c r="L848" t="str">
        <f>IF(VLOOKUP(A848,MonthlyMetricFullData!A:E,5,FALSE)&lt;30,"Adjunct","Professional")</f>
        <v>Professional</v>
      </c>
      <c r="M848" t="str">
        <f>VLOOKUP(A848,MonthlyMetricFullData!A:D,3,FALSE)</f>
        <v>Annelies de Groot</v>
      </c>
    </row>
    <row r="849" spans="1:13" x14ac:dyDescent="0.2">
      <c r="A849" s="6" t="s">
        <v>220</v>
      </c>
      <c r="B849" s="6" t="s">
        <v>17</v>
      </c>
      <c r="C849" s="9">
        <v>1.03</v>
      </c>
      <c r="D849" s="9">
        <v>0.95</v>
      </c>
      <c r="E849" s="9">
        <v>0.96</v>
      </c>
      <c r="F849" s="9">
        <v>0.97</v>
      </c>
      <c r="G849" s="9">
        <v>0.5</v>
      </c>
      <c r="H849" s="6">
        <v>14</v>
      </c>
      <c r="I849" s="46" t="s">
        <v>60</v>
      </c>
      <c r="J849" s="11">
        <v>0</v>
      </c>
      <c r="K849" t="str">
        <f>VLOOKUP(A849,MonthlyMetricFullData!A:D,2,FALSE)</f>
        <v>Distinguished</v>
      </c>
      <c r="L849" t="str">
        <f>IF(VLOOKUP(A849,MonthlyMetricFullData!A:E,5,FALSE)&lt;30,"Adjunct","Professional")</f>
        <v>Professional</v>
      </c>
      <c r="M849" t="str">
        <f>VLOOKUP(A849,MonthlyMetricFullData!A:D,3,FALSE)</f>
        <v>Annelies de Groot</v>
      </c>
    </row>
    <row r="850" spans="1:13" x14ac:dyDescent="0.2">
      <c r="A850" s="6" t="s">
        <v>220</v>
      </c>
      <c r="B850" s="6" t="s">
        <v>19</v>
      </c>
      <c r="C850" s="6">
        <v>1.0083</v>
      </c>
      <c r="D850" s="6">
        <v>0.97039999999999904</v>
      </c>
      <c r="E850" s="6">
        <v>0.98113207547169801</v>
      </c>
      <c r="F850" s="6">
        <v>0.68799999999999994</v>
      </c>
      <c r="G850" s="6">
        <v>0.51851851851851805</v>
      </c>
      <c r="H850" s="6">
        <v>8</v>
      </c>
      <c r="I850" s="6" t="s">
        <v>34</v>
      </c>
      <c r="J850" s="53">
        <v>0.5</v>
      </c>
      <c r="K850" t="str">
        <f>VLOOKUP(A850,MonthlyMetricFullData!A:D,2,FALSE)</f>
        <v>Distinguished</v>
      </c>
      <c r="L850" t="str">
        <f>IF(VLOOKUP(A850,MonthlyMetricFullData!A:E,5,FALSE)&lt;30,"Adjunct","Professional")</f>
        <v>Professional</v>
      </c>
      <c r="M850" t="str">
        <f>VLOOKUP(A850,MonthlyMetricFullData!A:D,3,FALSE)</f>
        <v>Annelies de Groot</v>
      </c>
    </row>
    <row r="851" spans="1:13" x14ac:dyDescent="0.2">
      <c r="A851" s="6" t="s">
        <v>220</v>
      </c>
      <c r="B851" s="6" t="s">
        <v>21</v>
      </c>
      <c r="C851" s="9">
        <v>0.61</v>
      </c>
      <c r="D851" s="9">
        <v>1.04</v>
      </c>
      <c r="E851" s="9">
        <v>0.94</v>
      </c>
      <c r="F851" s="9">
        <v>0.86</v>
      </c>
      <c r="G851" s="9">
        <v>0.83</v>
      </c>
      <c r="H851" s="6">
        <v>4</v>
      </c>
      <c r="I851" s="7" t="s">
        <v>47</v>
      </c>
      <c r="J851" s="9">
        <v>0.75</v>
      </c>
      <c r="K851" t="str">
        <f>VLOOKUP(A851,MonthlyMetricFullData!A:D,2,FALSE)</f>
        <v>Distinguished</v>
      </c>
      <c r="L851" t="str">
        <f>IF(VLOOKUP(A851,MonthlyMetricFullData!A:E,5,FALSE)&lt;30,"Adjunct","Professional")</f>
        <v>Professional</v>
      </c>
      <c r="M851" t="str">
        <f>VLOOKUP(A851,MonthlyMetricFullData!A:D,3,FALSE)</f>
        <v>Annelies de Groot</v>
      </c>
    </row>
    <row r="852" spans="1:13" x14ac:dyDescent="0.2">
      <c r="A852" s="6" t="s">
        <v>220</v>
      </c>
      <c r="B852" s="6" t="s">
        <v>22</v>
      </c>
      <c r="C852" s="9">
        <v>0.8</v>
      </c>
      <c r="D852" s="9">
        <v>1.03</v>
      </c>
      <c r="E852" s="9">
        <v>0.96</v>
      </c>
      <c r="F852" s="9">
        <v>1</v>
      </c>
      <c r="G852" s="9">
        <v>0.67</v>
      </c>
      <c r="H852" s="6">
        <v>6</v>
      </c>
      <c r="I852" s="7" t="s">
        <v>23</v>
      </c>
      <c r="J852" s="9">
        <v>0.67</v>
      </c>
      <c r="K852" t="str">
        <f>VLOOKUP(A852,MonthlyMetricFullData!A:D,2,FALSE)</f>
        <v>Distinguished</v>
      </c>
      <c r="L852" t="str">
        <f>IF(VLOOKUP(A852,MonthlyMetricFullData!A:E,5,FALSE)&lt;30,"Adjunct","Professional")</f>
        <v>Professional</v>
      </c>
      <c r="M852" t="str">
        <f>VLOOKUP(A852,MonthlyMetricFullData!A:D,3,FALSE)</f>
        <v>Annelies de Groot</v>
      </c>
    </row>
    <row r="853" spans="1:13" x14ac:dyDescent="0.2">
      <c r="A853" s="6" t="s">
        <v>220</v>
      </c>
      <c r="B853" s="6" t="s">
        <v>24</v>
      </c>
      <c r="C853" s="9">
        <v>1.18</v>
      </c>
      <c r="D853" s="9">
        <v>1.21</v>
      </c>
      <c r="E853" s="9">
        <v>0.97</v>
      </c>
      <c r="F853" s="9">
        <v>0.97</v>
      </c>
      <c r="G853" s="9">
        <v>0.64</v>
      </c>
      <c r="H853" s="6">
        <v>10</v>
      </c>
      <c r="I853" s="7" t="s">
        <v>35</v>
      </c>
      <c r="J853" s="9">
        <v>0.5</v>
      </c>
      <c r="K853" t="str">
        <f>VLOOKUP(A853,MonthlyMetricFullData!A:D,2,FALSE)</f>
        <v>Distinguished</v>
      </c>
      <c r="L853" t="str">
        <f>IF(VLOOKUP(A853,MonthlyMetricFullData!A:E,5,FALSE)&lt;30,"Adjunct","Professional")</f>
        <v>Professional</v>
      </c>
      <c r="M853" t="str">
        <f>VLOOKUP(A853,MonthlyMetricFullData!A:D,3,FALSE)</f>
        <v>Annelies de Groot</v>
      </c>
    </row>
    <row r="854" spans="1:13" x14ac:dyDescent="0.2">
      <c r="A854" s="6" t="s">
        <v>220</v>
      </c>
      <c r="B854" s="6" t="s">
        <v>25</v>
      </c>
      <c r="C854" s="9">
        <v>1.1299999999999999</v>
      </c>
      <c r="D854" s="9">
        <v>1.1000000000000001</v>
      </c>
      <c r="E854" s="9">
        <v>0.99</v>
      </c>
      <c r="F854" s="9">
        <v>0.88</v>
      </c>
      <c r="G854" s="9">
        <v>0.78</v>
      </c>
      <c r="H854" s="6">
        <v>5</v>
      </c>
      <c r="I854" s="7" t="s">
        <v>27</v>
      </c>
      <c r="J854" s="9">
        <v>1</v>
      </c>
      <c r="K854" t="str">
        <f>VLOOKUP(A854,MonthlyMetricFullData!A:D,2,FALSE)</f>
        <v>Distinguished</v>
      </c>
      <c r="L854" t="str">
        <f>IF(VLOOKUP(A854,MonthlyMetricFullData!A:E,5,FALSE)&lt;30,"Adjunct","Professional")</f>
        <v>Professional</v>
      </c>
      <c r="M854" t="str">
        <f>VLOOKUP(A854,MonthlyMetricFullData!A:D,3,FALSE)</f>
        <v>Annelies de Groot</v>
      </c>
    </row>
    <row r="855" spans="1:13" x14ac:dyDescent="0.2">
      <c r="A855" s="6" t="s">
        <v>220</v>
      </c>
      <c r="B855" s="6" t="s">
        <v>26</v>
      </c>
      <c r="C855" s="9">
        <v>0.73</v>
      </c>
      <c r="D855" s="9">
        <v>0.96</v>
      </c>
      <c r="E855" s="9">
        <v>0.95</v>
      </c>
      <c r="F855" s="9">
        <v>0.93</v>
      </c>
      <c r="G855" s="9">
        <v>0.75</v>
      </c>
      <c r="H855" s="6">
        <v>7</v>
      </c>
      <c r="I855" s="7" t="s">
        <v>60</v>
      </c>
      <c r="J855" s="9">
        <v>0</v>
      </c>
      <c r="K855" t="str">
        <f>VLOOKUP(A855,MonthlyMetricFullData!A:D,2,FALSE)</f>
        <v>Distinguished</v>
      </c>
      <c r="L855" t="str">
        <f>IF(VLOOKUP(A855,MonthlyMetricFullData!A:E,5,FALSE)&lt;30,"Adjunct","Professional")</f>
        <v>Professional</v>
      </c>
      <c r="M855" t="str">
        <f>VLOOKUP(A855,MonthlyMetricFullData!A:D,3,FALSE)</f>
        <v>Annelies de Groot</v>
      </c>
    </row>
    <row r="856" spans="1:13" x14ac:dyDescent="0.2">
      <c r="A856" s="6" t="s">
        <v>221</v>
      </c>
      <c r="B856" s="6" t="s">
        <v>29</v>
      </c>
      <c r="C856" s="9">
        <v>0.82809999999999995</v>
      </c>
      <c r="D856" s="9">
        <v>0.72270000000000001</v>
      </c>
      <c r="E856" s="9">
        <v>1</v>
      </c>
      <c r="F856" s="9">
        <v>0.75862068965517204</v>
      </c>
      <c r="G856" s="9">
        <v>0.9</v>
      </c>
      <c r="H856" s="6">
        <v>2</v>
      </c>
      <c r="I856" s="7" t="s">
        <v>18</v>
      </c>
      <c r="J856" s="45">
        <v>0</v>
      </c>
      <c r="K856" t="str">
        <f>VLOOKUP(A856,MonthlyMetricFullData!A:D,2,FALSE)</f>
        <v>Distinguished</v>
      </c>
      <c r="L856" t="str">
        <f>IF(VLOOKUP(A856,MonthlyMetricFullData!A:E,5,FALSE)&lt;30,"Adjunct","Professional")</f>
        <v>Adjunct</v>
      </c>
      <c r="M856" t="str">
        <f>VLOOKUP(A856,MonthlyMetricFullData!A:D,3,FALSE)</f>
        <v>Ela Cross</v>
      </c>
    </row>
    <row r="857" spans="1:13" x14ac:dyDescent="0.2">
      <c r="A857" s="6" t="s">
        <v>221</v>
      </c>
      <c r="B857" s="6" t="s">
        <v>14</v>
      </c>
      <c r="C857" s="9">
        <v>0.83330000000000004</v>
      </c>
      <c r="D857" s="9">
        <v>0.89059999999999995</v>
      </c>
      <c r="E857" s="9">
        <v>0.96969696969696895</v>
      </c>
      <c r="F857" s="9">
        <v>0.67857142857142805</v>
      </c>
      <c r="G857" s="9">
        <v>0</v>
      </c>
      <c r="H857" s="6">
        <v>3</v>
      </c>
      <c r="I857" s="7" t="s">
        <v>27</v>
      </c>
      <c r="J857" s="9">
        <v>1</v>
      </c>
      <c r="K857" t="str">
        <f>VLOOKUP(A857,MonthlyMetricFullData!A:D,2,FALSE)</f>
        <v>Distinguished</v>
      </c>
      <c r="L857" t="str">
        <f>IF(VLOOKUP(A857,MonthlyMetricFullData!A:E,5,FALSE)&lt;30,"Adjunct","Professional")</f>
        <v>Adjunct</v>
      </c>
      <c r="M857" t="str">
        <f>VLOOKUP(A857,MonthlyMetricFullData!A:D,3,FALSE)</f>
        <v>Ela Cross</v>
      </c>
    </row>
    <row r="858" spans="1:13" x14ac:dyDescent="0.2">
      <c r="A858" s="6" t="s">
        <v>221</v>
      </c>
      <c r="B858" s="6" t="s">
        <v>16</v>
      </c>
      <c r="C858" s="9">
        <v>0.78</v>
      </c>
      <c r="D858" s="9">
        <v>0.98</v>
      </c>
      <c r="E858" s="9">
        <v>1</v>
      </c>
      <c r="F858" s="9">
        <v>0.63</v>
      </c>
      <c r="G858" s="9">
        <v>0.78</v>
      </c>
      <c r="H858" s="6">
        <v>1</v>
      </c>
      <c r="I858" s="10"/>
      <c r="J858" s="6"/>
      <c r="K858" t="str">
        <f>VLOOKUP(A858,MonthlyMetricFullData!A:D,2,FALSE)</f>
        <v>Distinguished</v>
      </c>
      <c r="L858" t="str">
        <f>IF(VLOOKUP(A858,MonthlyMetricFullData!A:E,5,FALSE)&lt;30,"Adjunct","Professional")</f>
        <v>Adjunct</v>
      </c>
      <c r="M858" t="str">
        <f>VLOOKUP(A858,MonthlyMetricFullData!A:D,3,FALSE)</f>
        <v>Ela Cross</v>
      </c>
    </row>
    <row r="859" spans="1:13" x14ac:dyDescent="0.2">
      <c r="A859" s="6" t="s">
        <v>221</v>
      </c>
      <c r="B859" s="6" t="s">
        <v>31</v>
      </c>
      <c r="C859" s="9">
        <v>0.49</v>
      </c>
      <c r="D859" s="9">
        <v>1.01</v>
      </c>
      <c r="E859" s="9">
        <v>1</v>
      </c>
      <c r="F859" s="9">
        <v>0.93</v>
      </c>
      <c r="G859" s="9">
        <v>0.8</v>
      </c>
      <c r="H859" s="6">
        <v>6</v>
      </c>
      <c r="I859" s="7"/>
      <c r="J859" s="9"/>
      <c r="K859" t="str">
        <f>VLOOKUP(A859,MonthlyMetricFullData!A:D,2,FALSE)</f>
        <v>Distinguished</v>
      </c>
      <c r="L859" t="str">
        <f>IF(VLOOKUP(A859,MonthlyMetricFullData!A:E,5,FALSE)&lt;30,"Adjunct","Professional")</f>
        <v>Adjunct</v>
      </c>
      <c r="M859" t="str">
        <f>VLOOKUP(A859,MonthlyMetricFullData!A:D,3,FALSE)</f>
        <v>Ela Cross</v>
      </c>
    </row>
    <row r="860" spans="1:13" x14ac:dyDescent="0.2">
      <c r="A860" s="6" t="s">
        <v>221</v>
      </c>
      <c r="B860" s="6" t="s">
        <v>32</v>
      </c>
      <c r="C860" s="9">
        <v>0.84379999999999999</v>
      </c>
      <c r="D860" s="9">
        <v>1.0547</v>
      </c>
      <c r="E860" s="9">
        <v>1</v>
      </c>
      <c r="F860" s="9">
        <v>0.96</v>
      </c>
      <c r="G860" s="9">
        <v>0.14285714299999999</v>
      </c>
      <c r="H860" s="6">
        <v>4</v>
      </c>
      <c r="I860" s="7" t="s">
        <v>83</v>
      </c>
      <c r="J860" s="9">
        <v>0</v>
      </c>
      <c r="K860" t="str">
        <f>VLOOKUP(A860,MonthlyMetricFullData!A:D,2,FALSE)</f>
        <v>Distinguished</v>
      </c>
      <c r="L860" t="str">
        <f>IF(VLOOKUP(A860,MonthlyMetricFullData!A:E,5,FALSE)&lt;30,"Adjunct","Professional")</f>
        <v>Adjunct</v>
      </c>
      <c r="M860" t="str">
        <f>VLOOKUP(A860,MonthlyMetricFullData!A:D,3,FALSE)</f>
        <v>Ela Cross</v>
      </c>
    </row>
    <row r="861" spans="1:13" x14ac:dyDescent="0.2">
      <c r="A861" s="6" t="s">
        <v>221</v>
      </c>
      <c r="B861" s="6" t="s">
        <v>17</v>
      </c>
      <c r="C861" s="9">
        <v>0.6</v>
      </c>
      <c r="D861" s="9">
        <v>0.98</v>
      </c>
      <c r="E861" s="9">
        <v>1</v>
      </c>
      <c r="F861" s="9">
        <v>0.43</v>
      </c>
      <c r="G861" s="9">
        <v>0.8</v>
      </c>
      <c r="H861" s="6">
        <v>3</v>
      </c>
      <c r="I861" s="46" t="s">
        <v>18</v>
      </c>
      <c r="J861" s="11">
        <v>0</v>
      </c>
      <c r="K861" t="str">
        <f>VLOOKUP(A861,MonthlyMetricFullData!A:D,2,FALSE)</f>
        <v>Distinguished</v>
      </c>
      <c r="L861" t="str">
        <f>IF(VLOOKUP(A861,MonthlyMetricFullData!A:E,5,FALSE)&lt;30,"Adjunct","Professional")</f>
        <v>Adjunct</v>
      </c>
      <c r="M861" t="str">
        <f>VLOOKUP(A861,MonthlyMetricFullData!A:D,3,FALSE)</f>
        <v>Ela Cross</v>
      </c>
    </row>
    <row r="862" spans="1:13" x14ac:dyDescent="0.2">
      <c r="A862" s="6" t="s">
        <v>221</v>
      </c>
      <c r="B862" s="6" t="s">
        <v>19</v>
      </c>
      <c r="C862" s="6">
        <v>0.80210000000000004</v>
      </c>
      <c r="D862" s="6">
        <v>0.95309999999999995</v>
      </c>
      <c r="E862" s="6">
        <v>1</v>
      </c>
      <c r="F862" s="6">
        <v>0.72399999999999998</v>
      </c>
      <c r="G862" s="6">
        <v>0.1</v>
      </c>
      <c r="H862" s="6">
        <v>4</v>
      </c>
      <c r="I862" s="6" t="s">
        <v>33</v>
      </c>
      <c r="J862" s="53">
        <v>0</v>
      </c>
      <c r="K862" t="str">
        <f>VLOOKUP(A862,MonthlyMetricFullData!A:D,2,FALSE)</f>
        <v>Distinguished</v>
      </c>
      <c r="L862" t="str">
        <f>IF(VLOOKUP(A862,MonthlyMetricFullData!A:E,5,FALSE)&lt;30,"Adjunct","Professional")</f>
        <v>Adjunct</v>
      </c>
      <c r="M862" t="str">
        <f>VLOOKUP(A862,MonthlyMetricFullData!A:D,3,FALSE)</f>
        <v>Ela Cross</v>
      </c>
    </row>
    <row r="863" spans="1:13" x14ac:dyDescent="0.2">
      <c r="A863" s="6" t="s">
        <v>221</v>
      </c>
      <c r="B863" s="6" t="s">
        <v>21</v>
      </c>
      <c r="C863" s="9">
        <v>0.75</v>
      </c>
      <c r="D863" s="9">
        <v>1</v>
      </c>
      <c r="E863" s="9">
        <v>1</v>
      </c>
      <c r="F863" s="9">
        <v>0.81</v>
      </c>
      <c r="G863" s="9">
        <v>0.5</v>
      </c>
      <c r="H863" s="6">
        <v>1</v>
      </c>
      <c r="J863" s="6"/>
      <c r="K863" t="str">
        <f>VLOOKUP(A863,MonthlyMetricFullData!A:D,2,FALSE)</f>
        <v>Distinguished</v>
      </c>
      <c r="L863" t="str">
        <f>IF(VLOOKUP(A863,MonthlyMetricFullData!A:E,5,FALSE)&lt;30,"Adjunct","Professional")</f>
        <v>Adjunct</v>
      </c>
      <c r="M863" t="str">
        <f>VLOOKUP(A863,MonthlyMetricFullData!A:D,3,FALSE)</f>
        <v>Ela Cross</v>
      </c>
    </row>
    <row r="864" spans="1:13" x14ac:dyDescent="0.2">
      <c r="A864" s="6" t="s">
        <v>221</v>
      </c>
      <c r="B864" s="6" t="s">
        <v>22</v>
      </c>
      <c r="C864" s="9">
        <v>0.38</v>
      </c>
      <c r="D864" s="9">
        <v>1.1000000000000001</v>
      </c>
      <c r="E864" s="9">
        <v>1</v>
      </c>
      <c r="F864" s="9">
        <v>0.89</v>
      </c>
      <c r="G864" s="9">
        <v>0.5</v>
      </c>
      <c r="H864" s="6">
        <v>3</v>
      </c>
      <c r="J864" s="6"/>
      <c r="K864" t="str">
        <f>VLOOKUP(A864,MonthlyMetricFullData!A:D,2,FALSE)</f>
        <v>Distinguished</v>
      </c>
      <c r="L864" t="str">
        <f>IF(VLOOKUP(A864,MonthlyMetricFullData!A:E,5,FALSE)&lt;30,"Adjunct","Professional")</f>
        <v>Adjunct</v>
      </c>
      <c r="M864" t="str">
        <f>VLOOKUP(A864,MonthlyMetricFullData!A:D,3,FALSE)</f>
        <v>Ela Cross</v>
      </c>
    </row>
    <row r="865" spans="1:13" x14ac:dyDescent="0.2">
      <c r="A865" s="6" t="s">
        <v>221</v>
      </c>
      <c r="B865" s="6" t="s">
        <v>24</v>
      </c>
      <c r="C865" s="9">
        <v>0.5</v>
      </c>
      <c r="D865" s="9">
        <v>1.03</v>
      </c>
      <c r="E865" s="9">
        <v>1</v>
      </c>
      <c r="F865" s="9">
        <v>1</v>
      </c>
      <c r="G865" s="9">
        <v>0.5</v>
      </c>
      <c r="H865" s="6">
        <v>3</v>
      </c>
      <c r="I865" s="7">
        <v>1</v>
      </c>
      <c r="J865" s="9">
        <f>I865</f>
        <v>1</v>
      </c>
      <c r="K865" t="str">
        <f>VLOOKUP(A865,MonthlyMetricFullData!A:D,2,FALSE)</f>
        <v>Distinguished</v>
      </c>
      <c r="L865" t="str">
        <f>IF(VLOOKUP(A865,MonthlyMetricFullData!A:E,5,FALSE)&lt;30,"Adjunct","Professional")</f>
        <v>Adjunct</v>
      </c>
      <c r="M865" t="str">
        <f>VLOOKUP(A865,MonthlyMetricFullData!A:D,3,FALSE)</f>
        <v>Ela Cross</v>
      </c>
    </row>
    <row r="866" spans="1:13" x14ac:dyDescent="0.2">
      <c r="A866" s="6" t="s">
        <v>221</v>
      </c>
      <c r="B866" s="6" t="s">
        <v>25</v>
      </c>
      <c r="C866" s="9">
        <v>0.66</v>
      </c>
      <c r="D866" s="9">
        <v>0.97</v>
      </c>
      <c r="E866" s="9">
        <v>1</v>
      </c>
      <c r="F866" s="9">
        <v>0.8</v>
      </c>
      <c r="G866" s="9">
        <v>1</v>
      </c>
      <c r="H866" s="6">
        <v>0</v>
      </c>
      <c r="I866" s="7" t="s">
        <v>36</v>
      </c>
      <c r="J866" s="9">
        <v>0.33</v>
      </c>
      <c r="K866" t="str">
        <f>VLOOKUP(A866,MonthlyMetricFullData!A:D,2,FALSE)</f>
        <v>Distinguished</v>
      </c>
      <c r="L866" t="str">
        <f>IF(VLOOKUP(A866,MonthlyMetricFullData!A:E,5,FALSE)&lt;30,"Adjunct","Professional")</f>
        <v>Adjunct</v>
      </c>
      <c r="M866" t="str">
        <f>VLOOKUP(A866,MonthlyMetricFullData!A:D,3,FALSE)</f>
        <v>Ela Cross</v>
      </c>
    </row>
    <row r="867" spans="1:13" x14ac:dyDescent="0.2">
      <c r="A867" s="6" t="s">
        <v>221</v>
      </c>
      <c r="B867" s="6" t="s">
        <v>26</v>
      </c>
      <c r="C867" s="9">
        <v>0.79</v>
      </c>
      <c r="D867" s="9">
        <v>1.05</v>
      </c>
      <c r="E867" s="9">
        <v>1</v>
      </c>
      <c r="F867" s="9">
        <v>0.97</v>
      </c>
      <c r="G867" s="9">
        <v>0.67</v>
      </c>
      <c r="H867" s="6">
        <v>1</v>
      </c>
      <c r="I867" s="8"/>
      <c r="J867" s="6"/>
      <c r="K867" t="str">
        <f>VLOOKUP(A867,MonthlyMetricFullData!A:D,2,FALSE)</f>
        <v>Distinguished</v>
      </c>
      <c r="L867" t="str">
        <f>IF(VLOOKUP(A867,MonthlyMetricFullData!A:E,5,FALSE)&lt;30,"Adjunct","Professional")</f>
        <v>Adjunct</v>
      </c>
      <c r="M867" t="str">
        <f>VLOOKUP(A867,MonthlyMetricFullData!A:D,3,FALSE)</f>
        <v>Ela Cross</v>
      </c>
    </row>
    <row r="868" spans="1:13" x14ac:dyDescent="0.2">
      <c r="A868" s="6" t="s">
        <v>222</v>
      </c>
      <c r="B868" s="6" t="s">
        <v>21</v>
      </c>
      <c r="C868" s="9">
        <v>0.15</v>
      </c>
      <c r="D868" s="9">
        <v>0.82</v>
      </c>
      <c r="E868" s="9">
        <v>1</v>
      </c>
      <c r="F868" s="9">
        <v>1</v>
      </c>
      <c r="G868" s="9">
        <v>1</v>
      </c>
      <c r="H868" s="6" t="e">
        <v>#N/A</v>
      </c>
      <c r="I868" s="7">
        <v>1</v>
      </c>
      <c r="J868" s="9">
        <f>I868</f>
        <v>1</v>
      </c>
      <c r="K868" t="e">
        <f>VLOOKUP(A868,MonthlyMetricFullData!A:D,2,FALSE)</f>
        <v>#N/A</v>
      </c>
      <c r="L868" t="e">
        <f>IF(VLOOKUP(A868,MonthlyMetricFullData!A:E,5,FALSE)&lt;30,"Adjunct","Professional")</f>
        <v>#N/A</v>
      </c>
      <c r="M868" t="e">
        <f>VLOOKUP(A868,MonthlyMetricFullData!A:D,3,FALSE)</f>
        <v>#N/A</v>
      </c>
    </row>
    <row r="869" spans="1:13" x14ac:dyDescent="0.2">
      <c r="A869" s="6" t="s">
        <v>222</v>
      </c>
      <c r="B869" s="6" t="s">
        <v>22</v>
      </c>
      <c r="C869" s="9">
        <v>0.19</v>
      </c>
      <c r="D869" s="9">
        <v>0.95</v>
      </c>
      <c r="E869" s="9">
        <v>1</v>
      </c>
      <c r="F869" s="9">
        <v>0.86</v>
      </c>
      <c r="G869" s="9">
        <v>1</v>
      </c>
      <c r="H869" s="6" t="e">
        <v>#N/A</v>
      </c>
      <c r="J869" s="6"/>
      <c r="K869" t="e">
        <f>VLOOKUP(A869,MonthlyMetricFullData!A:D,2,FALSE)</f>
        <v>#N/A</v>
      </c>
      <c r="L869" t="e">
        <f>IF(VLOOKUP(A869,MonthlyMetricFullData!A:E,5,FALSE)&lt;30,"Adjunct","Professional")</f>
        <v>#N/A</v>
      </c>
      <c r="M869" t="e">
        <f>VLOOKUP(A869,MonthlyMetricFullData!A:D,3,FALSE)</f>
        <v>#N/A</v>
      </c>
    </row>
    <row r="870" spans="1:13" x14ac:dyDescent="0.2">
      <c r="A870" s="6" t="s">
        <v>222</v>
      </c>
      <c r="B870" s="6" t="s">
        <v>24</v>
      </c>
      <c r="C870" s="9">
        <v>0.28999999999999998</v>
      </c>
      <c r="D870" s="9">
        <v>0.92</v>
      </c>
      <c r="E870" s="9">
        <v>1</v>
      </c>
      <c r="F870" s="9">
        <v>0.82</v>
      </c>
      <c r="G870" s="9">
        <v>0.86</v>
      </c>
      <c r="H870" s="6">
        <v>2</v>
      </c>
      <c r="I870" s="7">
        <v>1</v>
      </c>
      <c r="J870" s="9">
        <f>I870</f>
        <v>1</v>
      </c>
      <c r="K870" t="e">
        <f>VLOOKUP(A870,MonthlyMetricFullData!A:D,2,FALSE)</f>
        <v>#N/A</v>
      </c>
      <c r="L870" t="e">
        <f>IF(VLOOKUP(A870,MonthlyMetricFullData!A:E,5,FALSE)&lt;30,"Adjunct","Professional")</f>
        <v>#N/A</v>
      </c>
      <c r="M870" t="e">
        <f>VLOOKUP(A870,MonthlyMetricFullData!A:D,3,FALSE)</f>
        <v>#N/A</v>
      </c>
    </row>
    <row r="871" spans="1:13" x14ac:dyDescent="0.2">
      <c r="A871" s="6" t="s">
        <v>222</v>
      </c>
      <c r="B871" s="6" t="s">
        <v>25</v>
      </c>
      <c r="C871" s="9">
        <v>0.73</v>
      </c>
      <c r="D871" s="9">
        <v>1.1299999999999999</v>
      </c>
      <c r="E871" s="9">
        <v>0.94</v>
      </c>
      <c r="F871" s="9">
        <v>1</v>
      </c>
      <c r="G871" s="9">
        <v>1</v>
      </c>
      <c r="H871" s="6">
        <v>0</v>
      </c>
      <c r="I871" s="8"/>
      <c r="J871" s="6"/>
      <c r="K871" t="e">
        <f>VLOOKUP(A871,MonthlyMetricFullData!A:D,2,FALSE)</f>
        <v>#N/A</v>
      </c>
      <c r="L871" t="e">
        <f>IF(VLOOKUP(A871,MonthlyMetricFullData!A:E,5,FALSE)&lt;30,"Adjunct","Professional")</f>
        <v>#N/A</v>
      </c>
      <c r="M871" t="e">
        <f>VLOOKUP(A871,MonthlyMetricFullData!A:D,3,FALSE)</f>
        <v>#N/A</v>
      </c>
    </row>
    <row r="872" spans="1:13" x14ac:dyDescent="0.2">
      <c r="A872" s="6" t="s">
        <v>222</v>
      </c>
      <c r="B872" s="6" t="s">
        <v>26</v>
      </c>
      <c r="C872" s="9">
        <v>0.71</v>
      </c>
      <c r="D872" s="9">
        <v>1.05</v>
      </c>
      <c r="E872" s="9">
        <v>1</v>
      </c>
      <c r="F872" s="9">
        <v>0.78</v>
      </c>
      <c r="G872" s="9">
        <v>1</v>
      </c>
      <c r="H872" s="6">
        <v>0</v>
      </c>
      <c r="I872" s="7" t="s">
        <v>45</v>
      </c>
      <c r="J872" s="9">
        <v>0.66</v>
      </c>
      <c r="K872" t="e">
        <f>VLOOKUP(A872,MonthlyMetricFullData!A:D,2,FALSE)</f>
        <v>#N/A</v>
      </c>
      <c r="L872" t="e">
        <f>IF(VLOOKUP(A872,MonthlyMetricFullData!A:E,5,FALSE)&lt;30,"Adjunct","Professional")</f>
        <v>#N/A</v>
      </c>
      <c r="M872" t="e">
        <f>VLOOKUP(A872,MonthlyMetricFullData!A:D,3,FALSE)</f>
        <v>#N/A</v>
      </c>
    </row>
    <row r="873" spans="1:13" x14ac:dyDescent="0.2">
      <c r="A873" s="6" t="s">
        <v>223</v>
      </c>
      <c r="B873" s="6" t="s">
        <v>29</v>
      </c>
      <c r="C873" s="9">
        <v>1.4792000000000001</v>
      </c>
      <c r="D873" s="9">
        <v>1.2434000000000001</v>
      </c>
      <c r="E873" s="9">
        <v>0.98342541436464004</v>
      </c>
      <c r="F873" s="9">
        <v>0.96581196581196505</v>
      </c>
      <c r="G873" s="9">
        <v>0.9</v>
      </c>
      <c r="H873" s="6">
        <v>12</v>
      </c>
      <c r="I873" s="7" t="s">
        <v>184</v>
      </c>
      <c r="J873" s="45">
        <v>0.38</v>
      </c>
      <c r="K873" t="str">
        <f>VLOOKUP(A873,MonthlyMetricFullData!A:D,2,FALSE)</f>
        <v>Distinguished</v>
      </c>
      <c r="L873" t="str">
        <f>IF(VLOOKUP(A873,MonthlyMetricFullData!A:E,5,FALSE)&lt;30,"Adjunct","Professional")</f>
        <v>Professional</v>
      </c>
      <c r="M873" t="str">
        <f>VLOOKUP(A873,MonthlyMetricFullData!A:D,3,FALSE)</f>
        <v>Geoff St. Marie</v>
      </c>
    </row>
    <row r="874" spans="1:13" x14ac:dyDescent="0.2">
      <c r="A874" s="6" t="s">
        <v>223</v>
      </c>
      <c r="B874" s="6" t="s">
        <v>14</v>
      </c>
      <c r="C874" s="9">
        <v>1.5417000000000001</v>
      </c>
      <c r="D874" s="9">
        <v>1.2927999999999999</v>
      </c>
      <c r="E874" s="9">
        <v>1</v>
      </c>
      <c r="F874" s="9">
        <v>0.96330275229357698</v>
      </c>
      <c r="G874" s="9">
        <v>0.34482758620689602</v>
      </c>
      <c r="H874" s="6">
        <v>14</v>
      </c>
      <c r="I874" s="7" t="s">
        <v>224</v>
      </c>
      <c r="J874" s="9">
        <f>_xlfn.TEXTBEFORE(I874, "/")/_xlfn.TEXTAFTER(I874,"/")</f>
        <v>0.3888888888888889</v>
      </c>
      <c r="K874" t="str">
        <f>VLOOKUP(A874,MonthlyMetricFullData!A:D,2,FALSE)</f>
        <v>Distinguished</v>
      </c>
      <c r="L874" t="str">
        <f>IF(VLOOKUP(A874,MonthlyMetricFullData!A:E,5,FALSE)&lt;30,"Adjunct","Professional")</f>
        <v>Professional</v>
      </c>
      <c r="M874" t="str">
        <f>VLOOKUP(A874,MonthlyMetricFullData!A:D,3,FALSE)</f>
        <v>Geoff St. Marie</v>
      </c>
    </row>
    <row r="875" spans="1:13" x14ac:dyDescent="0.2">
      <c r="A875" s="6" t="s">
        <v>223</v>
      </c>
      <c r="B875" s="6" t="s">
        <v>14</v>
      </c>
      <c r="C875" s="9">
        <v>1.5417000000000001</v>
      </c>
      <c r="D875" s="9">
        <v>1.2927999999999999</v>
      </c>
      <c r="E875" s="9">
        <v>1</v>
      </c>
      <c r="F875" s="9">
        <v>0.96330275229357698</v>
      </c>
      <c r="G875" s="9">
        <v>0.34482758620689602</v>
      </c>
      <c r="H875" s="6">
        <v>14</v>
      </c>
      <c r="I875" s="7" t="s">
        <v>224</v>
      </c>
      <c r="J875" s="9">
        <v>0.39</v>
      </c>
      <c r="K875" t="str">
        <f>VLOOKUP(A875,MonthlyMetricFullData!A:D,2,FALSE)</f>
        <v>Distinguished</v>
      </c>
      <c r="L875" t="str">
        <f>IF(VLOOKUP(A875,MonthlyMetricFullData!A:E,5,FALSE)&lt;30,"Adjunct","Professional")</f>
        <v>Professional</v>
      </c>
      <c r="M875" t="str">
        <f>VLOOKUP(A875,MonthlyMetricFullData!A:D,3,FALSE)</f>
        <v>Geoff St. Marie</v>
      </c>
    </row>
    <row r="876" spans="1:13" x14ac:dyDescent="0.2">
      <c r="A876" s="6" t="s">
        <v>223</v>
      </c>
      <c r="B876" s="6" t="s">
        <v>16</v>
      </c>
      <c r="C876" s="9">
        <v>1.42</v>
      </c>
      <c r="D876" s="9">
        <v>1.22</v>
      </c>
      <c r="E876" s="9">
        <v>0.99</v>
      </c>
      <c r="F876" s="9">
        <v>0.96</v>
      </c>
      <c r="G876" s="9">
        <v>0.85</v>
      </c>
      <c r="H876" s="6">
        <v>7</v>
      </c>
      <c r="I876" s="10">
        <v>45668</v>
      </c>
      <c r="J876" s="11">
        <v>0.09</v>
      </c>
      <c r="K876" t="str">
        <f>VLOOKUP(A876,MonthlyMetricFullData!A:D,2,FALSE)</f>
        <v>Distinguished</v>
      </c>
      <c r="L876" t="str">
        <f>IF(VLOOKUP(A876,MonthlyMetricFullData!A:E,5,FALSE)&lt;30,"Adjunct","Professional")</f>
        <v>Professional</v>
      </c>
      <c r="M876" t="str">
        <f>VLOOKUP(A876,MonthlyMetricFullData!A:D,3,FALSE)</f>
        <v>Geoff St. Marie</v>
      </c>
    </row>
    <row r="877" spans="1:13" x14ac:dyDescent="0.2">
      <c r="A877" s="6" t="s">
        <v>223</v>
      </c>
      <c r="B877" s="6" t="s">
        <v>31</v>
      </c>
      <c r="C877" s="9">
        <v>1.28</v>
      </c>
      <c r="D877" s="9">
        <v>1.1499999999999999</v>
      </c>
      <c r="E877" s="9">
        <v>0.99</v>
      </c>
      <c r="F877" s="9">
        <v>0.98</v>
      </c>
      <c r="G877" s="9">
        <v>0.66</v>
      </c>
      <c r="H877" s="6">
        <v>18</v>
      </c>
      <c r="I877" s="7">
        <v>0.5</v>
      </c>
      <c r="J877" s="9">
        <v>0.5</v>
      </c>
      <c r="K877" t="str">
        <f>VLOOKUP(A877,MonthlyMetricFullData!A:D,2,FALSE)</f>
        <v>Distinguished</v>
      </c>
      <c r="L877" t="str">
        <f>IF(VLOOKUP(A877,MonthlyMetricFullData!A:E,5,FALSE)&lt;30,"Adjunct","Professional")</f>
        <v>Professional</v>
      </c>
      <c r="M877" t="str">
        <f>VLOOKUP(A877,MonthlyMetricFullData!A:D,3,FALSE)</f>
        <v>Geoff St. Marie</v>
      </c>
    </row>
    <row r="878" spans="1:13" x14ac:dyDescent="0.2">
      <c r="A878" s="6" t="s">
        <v>223</v>
      </c>
      <c r="B878" s="6" t="s">
        <v>32</v>
      </c>
      <c r="C878" s="9">
        <v>1.3458000000000001</v>
      </c>
      <c r="D878" s="9">
        <v>1.25</v>
      </c>
      <c r="E878" s="9">
        <v>0.98064516099999999</v>
      </c>
      <c r="F878" s="9">
        <v>0.99029126199999995</v>
      </c>
      <c r="G878" s="9">
        <v>0.89655172400000005</v>
      </c>
      <c r="H878" s="6">
        <v>23</v>
      </c>
      <c r="I878" s="7">
        <v>0.14285714285714285</v>
      </c>
      <c r="J878" s="9">
        <f>I878</f>
        <v>0.14285714285714285</v>
      </c>
      <c r="K878" t="str">
        <f>VLOOKUP(A878,MonthlyMetricFullData!A:D,2,FALSE)</f>
        <v>Distinguished</v>
      </c>
      <c r="L878" t="str">
        <f>IF(VLOOKUP(A878,MonthlyMetricFullData!A:E,5,FALSE)&lt;30,"Adjunct","Professional")</f>
        <v>Professional</v>
      </c>
      <c r="M878" t="str">
        <f>VLOOKUP(A878,MonthlyMetricFullData!A:D,3,FALSE)</f>
        <v>Geoff St. Marie</v>
      </c>
    </row>
    <row r="879" spans="1:13" x14ac:dyDescent="0.2">
      <c r="A879" s="6" t="s">
        <v>223</v>
      </c>
      <c r="B879" s="6" t="s">
        <v>17</v>
      </c>
      <c r="C879" s="9">
        <v>1.28</v>
      </c>
      <c r="D879" s="9">
        <v>1.06</v>
      </c>
      <c r="E879" s="9">
        <v>1</v>
      </c>
      <c r="F879" s="9">
        <v>0.94</v>
      </c>
      <c r="G879" s="9">
        <v>1</v>
      </c>
      <c r="H879" s="6">
        <v>8</v>
      </c>
      <c r="I879" s="46" t="s">
        <v>18</v>
      </c>
      <c r="J879" s="11">
        <v>0</v>
      </c>
      <c r="K879" t="str">
        <f>VLOOKUP(A879,MonthlyMetricFullData!A:D,2,FALSE)</f>
        <v>Distinguished</v>
      </c>
      <c r="L879" t="str">
        <f>IF(VLOOKUP(A879,MonthlyMetricFullData!A:E,5,FALSE)&lt;30,"Adjunct","Professional")</f>
        <v>Professional</v>
      </c>
      <c r="M879" t="str">
        <f>VLOOKUP(A879,MonthlyMetricFullData!A:D,3,FALSE)</f>
        <v>Geoff St. Marie</v>
      </c>
    </row>
    <row r="880" spans="1:13" x14ac:dyDescent="0.2">
      <c r="A880" s="6" t="s">
        <v>223</v>
      </c>
      <c r="B880" s="6" t="s">
        <v>19</v>
      </c>
      <c r="C880" s="6">
        <v>1.25</v>
      </c>
      <c r="D880" s="6">
        <v>1.1184000000000001</v>
      </c>
      <c r="E880" s="6">
        <v>1</v>
      </c>
      <c r="F880" s="6">
        <v>0.71299999999999997</v>
      </c>
      <c r="G880" s="6">
        <v>0.92307692307692302</v>
      </c>
      <c r="H880" s="6">
        <v>11</v>
      </c>
      <c r="I880" s="6" t="s">
        <v>39</v>
      </c>
      <c r="J880" s="53">
        <v>0.17</v>
      </c>
      <c r="K880" t="str">
        <f>VLOOKUP(A880,MonthlyMetricFullData!A:D,2,FALSE)</f>
        <v>Distinguished</v>
      </c>
      <c r="L880" t="str">
        <f>IF(VLOOKUP(A880,MonthlyMetricFullData!A:E,5,FALSE)&lt;30,"Adjunct","Professional")</f>
        <v>Professional</v>
      </c>
      <c r="M880" t="str">
        <f>VLOOKUP(A880,MonthlyMetricFullData!A:D,3,FALSE)</f>
        <v>Geoff St. Marie</v>
      </c>
    </row>
    <row r="881" spans="1:13" x14ac:dyDescent="0.2">
      <c r="A881" s="6" t="s">
        <v>223</v>
      </c>
      <c r="B881" s="6" t="s">
        <v>21</v>
      </c>
      <c r="C881" s="9">
        <v>0.66</v>
      </c>
      <c r="D881" s="9">
        <v>1.29</v>
      </c>
      <c r="E881" s="9">
        <v>0.97</v>
      </c>
      <c r="F881" s="9">
        <v>0.84</v>
      </c>
      <c r="G881" s="9">
        <v>1</v>
      </c>
      <c r="H881" s="6">
        <v>1</v>
      </c>
      <c r="I881" s="7" t="s">
        <v>35</v>
      </c>
      <c r="J881" s="9">
        <v>0.5</v>
      </c>
      <c r="K881" t="str">
        <f>VLOOKUP(A881,MonthlyMetricFullData!A:D,2,FALSE)</f>
        <v>Distinguished</v>
      </c>
      <c r="L881" t="str">
        <f>IF(VLOOKUP(A881,MonthlyMetricFullData!A:E,5,FALSE)&lt;30,"Adjunct","Professional")</f>
        <v>Professional</v>
      </c>
      <c r="M881" t="str">
        <f>VLOOKUP(A881,MonthlyMetricFullData!A:D,3,FALSE)</f>
        <v>Geoff St. Marie</v>
      </c>
    </row>
    <row r="882" spans="1:13" x14ac:dyDescent="0.2">
      <c r="A882" s="6" t="s">
        <v>223</v>
      </c>
      <c r="B882" s="6" t="s">
        <v>22</v>
      </c>
      <c r="C882" s="9">
        <v>0.38</v>
      </c>
      <c r="D882" s="9">
        <v>1.71</v>
      </c>
      <c r="E882" s="9">
        <v>1</v>
      </c>
      <c r="F882" s="9">
        <v>0.88</v>
      </c>
      <c r="G882" s="9">
        <v>0.75</v>
      </c>
      <c r="H882" s="6">
        <v>4</v>
      </c>
      <c r="I882" s="7" t="s">
        <v>151</v>
      </c>
      <c r="J882" s="9">
        <v>0.4</v>
      </c>
      <c r="K882" t="str">
        <f>VLOOKUP(A882,MonthlyMetricFullData!A:D,2,FALSE)</f>
        <v>Distinguished</v>
      </c>
      <c r="L882" t="str">
        <f>IF(VLOOKUP(A882,MonthlyMetricFullData!A:E,5,FALSE)&lt;30,"Adjunct","Professional")</f>
        <v>Professional</v>
      </c>
      <c r="M882" t="str">
        <f>VLOOKUP(A882,MonthlyMetricFullData!A:D,3,FALSE)</f>
        <v>Geoff St. Marie</v>
      </c>
    </row>
    <row r="883" spans="1:13" x14ac:dyDescent="0.2">
      <c r="A883" s="6" t="s">
        <v>223</v>
      </c>
      <c r="B883" s="6" t="s">
        <v>24</v>
      </c>
      <c r="C883" s="9">
        <v>0.37</v>
      </c>
      <c r="D883" s="9">
        <v>1.07</v>
      </c>
      <c r="E883" s="9">
        <v>1</v>
      </c>
      <c r="F883" s="9">
        <v>1</v>
      </c>
      <c r="G883" s="9">
        <v>0.52</v>
      </c>
      <c r="H883" s="6">
        <v>2</v>
      </c>
      <c r="I883" s="7" t="s">
        <v>225</v>
      </c>
      <c r="J883" s="9">
        <v>0.25</v>
      </c>
      <c r="K883" t="str">
        <f>VLOOKUP(A883,MonthlyMetricFullData!A:D,2,FALSE)</f>
        <v>Distinguished</v>
      </c>
      <c r="L883" t="str">
        <f>IF(VLOOKUP(A883,MonthlyMetricFullData!A:E,5,FALSE)&lt;30,"Adjunct","Professional")</f>
        <v>Professional</v>
      </c>
      <c r="M883" t="str">
        <f>VLOOKUP(A883,MonthlyMetricFullData!A:D,3,FALSE)</f>
        <v>Geoff St. Marie</v>
      </c>
    </row>
    <row r="884" spans="1:13" x14ac:dyDescent="0.2">
      <c r="A884" s="6" t="s">
        <v>223</v>
      </c>
      <c r="B884" s="6" t="s">
        <v>25</v>
      </c>
      <c r="C884" s="9">
        <v>1.04</v>
      </c>
      <c r="D884" s="9">
        <v>1.41</v>
      </c>
      <c r="E884" s="9">
        <v>1</v>
      </c>
      <c r="F884" s="9">
        <v>0.97</v>
      </c>
      <c r="G884" s="9">
        <v>0.4</v>
      </c>
      <c r="H884" s="6">
        <v>1</v>
      </c>
      <c r="I884" s="7" t="s">
        <v>226</v>
      </c>
      <c r="J884" s="9">
        <v>0.42</v>
      </c>
      <c r="K884" t="str">
        <f>VLOOKUP(A884,MonthlyMetricFullData!A:D,2,FALSE)</f>
        <v>Distinguished</v>
      </c>
      <c r="L884" t="str">
        <f>IF(VLOOKUP(A884,MonthlyMetricFullData!A:E,5,FALSE)&lt;30,"Adjunct","Professional")</f>
        <v>Professional</v>
      </c>
      <c r="M884" t="str">
        <f>VLOOKUP(A884,MonthlyMetricFullData!A:D,3,FALSE)</f>
        <v>Geoff St. Marie</v>
      </c>
    </row>
    <row r="885" spans="1:13" x14ac:dyDescent="0.2">
      <c r="A885" s="6" t="s">
        <v>223</v>
      </c>
      <c r="B885" s="6" t="s">
        <v>26</v>
      </c>
      <c r="C885" s="9">
        <v>1.29</v>
      </c>
      <c r="D885" s="9">
        <v>1.31</v>
      </c>
      <c r="E885" s="9">
        <v>1</v>
      </c>
      <c r="F885" s="9">
        <v>0.99</v>
      </c>
      <c r="G885" s="9">
        <v>0.28999999999999998</v>
      </c>
      <c r="H885" s="6">
        <v>3</v>
      </c>
      <c r="I885" s="7" t="s">
        <v>227</v>
      </c>
      <c r="J885" s="9">
        <v>0.25</v>
      </c>
      <c r="K885" t="str">
        <f>VLOOKUP(A885,MonthlyMetricFullData!A:D,2,FALSE)</f>
        <v>Distinguished</v>
      </c>
      <c r="L885" t="str">
        <f>IF(VLOOKUP(A885,MonthlyMetricFullData!A:E,5,FALSE)&lt;30,"Adjunct","Professional")</f>
        <v>Professional</v>
      </c>
      <c r="M885" t="str">
        <f>VLOOKUP(A885,MonthlyMetricFullData!A:D,3,FALSE)</f>
        <v>Geoff St. Marie</v>
      </c>
    </row>
    <row r="886" spans="1:13" x14ac:dyDescent="0.2">
      <c r="A886" s="6" t="s">
        <v>228</v>
      </c>
      <c r="B886" s="6" t="s">
        <v>14</v>
      </c>
      <c r="C886" s="9">
        <v>1.0207999999999999</v>
      </c>
      <c r="D886" s="9">
        <v>1.1289</v>
      </c>
      <c r="E886" s="9">
        <v>1</v>
      </c>
      <c r="F886" s="9">
        <v>0.92682926829268197</v>
      </c>
      <c r="G886" s="9">
        <v>1</v>
      </c>
      <c r="H886" s="6">
        <v>3</v>
      </c>
      <c r="I886" s="7" t="s">
        <v>45</v>
      </c>
      <c r="J886" s="9">
        <v>0.66</v>
      </c>
      <c r="K886" t="e">
        <f>VLOOKUP(A886,MonthlyMetricFullData!A:D,2,FALSE)</f>
        <v>#N/A</v>
      </c>
      <c r="L886" t="e">
        <f>IF(VLOOKUP(A886,MonthlyMetricFullData!A:E,5,FALSE)&lt;30,"Adjunct","Professional")</f>
        <v>#N/A</v>
      </c>
      <c r="M886" t="e">
        <f>VLOOKUP(A886,MonthlyMetricFullData!A:D,3,FALSE)</f>
        <v>#N/A</v>
      </c>
    </row>
    <row r="887" spans="1:13" x14ac:dyDescent="0.2">
      <c r="A887" s="6" t="s">
        <v>228</v>
      </c>
      <c r="B887" s="6" t="s">
        <v>14</v>
      </c>
      <c r="C887" s="9">
        <v>1.0207999999999999</v>
      </c>
      <c r="D887" s="9">
        <v>1.1289</v>
      </c>
      <c r="E887" s="9">
        <v>1</v>
      </c>
      <c r="F887" s="9">
        <v>0.92682926829268197</v>
      </c>
      <c r="G887" s="9">
        <v>1</v>
      </c>
      <c r="H887" s="6">
        <v>3</v>
      </c>
      <c r="I887" s="7" t="s">
        <v>45</v>
      </c>
      <c r="J887" s="9">
        <f>_xlfn.TEXTBEFORE(I887, "/")/_xlfn.TEXTAFTER(I887,"/")</f>
        <v>0.66666666666666663</v>
      </c>
      <c r="K887" t="e">
        <f>VLOOKUP(A887,MonthlyMetricFullData!A:D,2,FALSE)</f>
        <v>#N/A</v>
      </c>
      <c r="L887" t="e">
        <f>IF(VLOOKUP(A887,MonthlyMetricFullData!A:E,5,FALSE)&lt;30,"Adjunct","Professional")</f>
        <v>#N/A</v>
      </c>
      <c r="M887" t="e">
        <f>VLOOKUP(A887,MonthlyMetricFullData!A:D,3,FALSE)</f>
        <v>#N/A</v>
      </c>
    </row>
    <row r="888" spans="1:13" x14ac:dyDescent="0.2">
      <c r="A888" s="6" t="s">
        <v>228</v>
      </c>
      <c r="B888" s="6" t="s">
        <v>16</v>
      </c>
      <c r="C888" s="9">
        <v>0.7</v>
      </c>
      <c r="D888" s="9">
        <v>0.71</v>
      </c>
      <c r="E888" s="9">
        <v>1</v>
      </c>
      <c r="F888" s="9">
        <v>0.96</v>
      </c>
      <c r="G888" s="9">
        <v>0.67</v>
      </c>
      <c r="H888" s="6">
        <v>0</v>
      </c>
      <c r="I888" s="10"/>
      <c r="J888" s="6"/>
      <c r="K888" t="e">
        <f>VLOOKUP(A888,MonthlyMetricFullData!A:D,2,FALSE)</f>
        <v>#N/A</v>
      </c>
      <c r="L888" t="e">
        <f>IF(VLOOKUP(A888,MonthlyMetricFullData!A:E,5,FALSE)&lt;30,"Adjunct","Professional")</f>
        <v>#N/A</v>
      </c>
      <c r="M888" t="e">
        <f>VLOOKUP(A888,MonthlyMetricFullData!A:D,3,FALSE)</f>
        <v>#N/A</v>
      </c>
    </row>
    <row r="889" spans="1:13" x14ac:dyDescent="0.2">
      <c r="A889" s="6" t="s">
        <v>228</v>
      </c>
      <c r="B889" s="6" t="s">
        <v>21</v>
      </c>
      <c r="C889" s="9">
        <v>0.47</v>
      </c>
      <c r="D889" s="9">
        <v>1.23</v>
      </c>
      <c r="E889" s="9">
        <v>1</v>
      </c>
      <c r="F889" s="9">
        <v>0.94</v>
      </c>
      <c r="G889" s="9">
        <v>0.8</v>
      </c>
      <c r="H889" s="6" t="e">
        <v>#N/A</v>
      </c>
      <c r="I889" s="7">
        <v>1</v>
      </c>
      <c r="J889" s="9">
        <f>I889</f>
        <v>1</v>
      </c>
      <c r="K889" t="e">
        <f>VLOOKUP(A889,MonthlyMetricFullData!A:D,2,FALSE)</f>
        <v>#N/A</v>
      </c>
      <c r="L889" t="e">
        <f>IF(VLOOKUP(A889,MonthlyMetricFullData!A:E,5,FALSE)&lt;30,"Adjunct","Professional")</f>
        <v>#N/A</v>
      </c>
      <c r="M889" t="e">
        <f>VLOOKUP(A889,MonthlyMetricFullData!A:D,3,FALSE)</f>
        <v>#N/A</v>
      </c>
    </row>
    <row r="890" spans="1:13" x14ac:dyDescent="0.2">
      <c r="A890" s="6" t="s">
        <v>228</v>
      </c>
      <c r="B890" s="6" t="s">
        <v>22</v>
      </c>
      <c r="C890" s="9">
        <v>0.46</v>
      </c>
      <c r="D890" s="9">
        <v>1.1599999999999999</v>
      </c>
      <c r="E890" s="9">
        <v>1</v>
      </c>
      <c r="F890" s="9">
        <v>0.81</v>
      </c>
      <c r="G890" s="9">
        <v>1</v>
      </c>
      <c r="H890" s="6">
        <v>1</v>
      </c>
      <c r="I890" s="7">
        <v>1</v>
      </c>
      <c r="J890" s="9">
        <f>I890</f>
        <v>1</v>
      </c>
      <c r="K890" t="e">
        <f>VLOOKUP(A890,MonthlyMetricFullData!A:D,2,FALSE)</f>
        <v>#N/A</v>
      </c>
      <c r="L890" t="e">
        <f>IF(VLOOKUP(A890,MonthlyMetricFullData!A:E,5,FALSE)&lt;30,"Adjunct","Professional")</f>
        <v>#N/A</v>
      </c>
      <c r="M890" t="e">
        <f>VLOOKUP(A890,MonthlyMetricFullData!A:D,3,FALSE)</f>
        <v>#N/A</v>
      </c>
    </row>
    <row r="891" spans="1:13" x14ac:dyDescent="0.2">
      <c r="A891" s="6" t="s">
        <v>228</v>
      </c>
      <c r="B891" s="6" t="s">
        <v>24</v>
      </c>
      <c r="C891" s="9">
        <v>0.39</v>
      </c>
      <c r="D891" s="9">
        <v>1.1100000000000001</v>
      </c>
      <c r="E891" s="9">
        <v>1</v>
      </c>
      <c r="F891" s="9">
        <v>1</v>
      </c>
      <c r="G891" s="9">
        <v>1</v>
      </c>
      <c r="H891" s="6" t="e">
        <v>#N/A</v>
      </c>
      <c r="J891" s="6"/>
      <c r="K891" t="e">
        <f>VLOOKUP(A891,MonthlyMetricFullData!A:D,2,FALSE)</f>
        <v>#N/A</v>
      </c>
      <c r="L891" t="e">
        <f>IF(VLOOKUP(A891,MonthlyMetricFullData!A:E,5,FALSE)&lt;30,"Adjunct","Professional")</f>
        <v>#N/A</v>
      </c>
      <c r="M891" t="e">
        <f>VLOOKUP(A891,MonthlyMetricFullData!A:D,3,FALSE)</f>
        <v>#N/A</v>
      </c>
    </row>
    <row r="892" spans="1:13" x14ac:dyDescent="0.2">
      <c r="A892" s="6" t="s">
        <v>228</v>
      </c>
      <c r="B892" s="6" t="s">
        <v>25</v>
      </c>
      <c r="C892" s="9">
        <v>0.74</v>
      </c>
      <c r="D892" s="9">
        <v>1.17</v>
      </c>
      <c r="E892" s="9">
        <v>1</v>
      </c>
      <c r="F892" s="9">
        <v>0.96</v>
      </c>
      <c r="G892" s="9">
        <v>1</v>
      </c>
      <c r="H892" s="6">
        <v>2</v>
      </c>
      <c r="I892" s="7" t="s">
        <v>48</v>
      </c>
      <c r="J892" s="9">
        <v>1</v>
      </c>
      <c r="K892" t="e">
        <f>VLOOKUP(A892,MonthlyMetricFullData!A:D,2,FALSE)</f>
        <v>#N/A</v>
      </c>
      <c r="L892" t="e">
        <f>IF(VLOOKUP(A892,MonthlyMetricFullData!A:E,5,FALSE)&lt;30,"Adjunct","Professional")</f>
        <v>#N/A</v>
      </c>
      <c r="M892" t="e">
        <f>VLOOKUP(A892,MonthlyMetricFullData!A:D,3,FALSE)</f>
        <v>#N/A</v>
      </c>
    </row>
    <row r="893" spans="1:13" x14ac:dyDescent="0.2">
      <c r="A893" s="6" t="s">
        <v>228</v>
      </c>
      <c r="B893" s="6" t="s">
        <v>26</v>
      </c>
      <c r="C893" s="9">
        <v>0.95</v>
      </c>
      <c r="D893" s="9">
        <v>1.1100000000000001</v>
      </c>
      <c r="E893" s="9">
        <v>1</v>
      </c>
      <c r="F893" s="9">
        <v>0.94</v>
      </c>
      <c r="G893" s="9">
        <v>1</v>
      </c>
      <c r="H893" s="6">
        <v>2</v>
      </c>
      <c r="I893" s="7" t="s">
        <v>27</v>
      </c>
      <c r="J893" s="9">
        <v>1</v>
      </c>
      <c r="K893" t="e">
        <f>VLOOKUP(A893,MonthlyMetricFullData!A:D,2,FALSE)</f>
        <v>#N/A</v>
      </c>
      <c r="L893" t="e">
        <f>IF(VLOOKUP(A893,MonthlyMetricFullData!A:E,5,FALSE)&lt;30,"Adjunct","Professional")</f>
        <v>#N/A</v>
      </c>
      <c r="M893" t="e">
        <f>VLOOKUP(A893,MonthlyMetricFullData!A:D,3,FALSE)</f>
        <v>#N/A</v>
      </c>
    </row>
    <row r="894" spans="1:13" x14ac:dyDescent="0.2">
      <c r="A894" s="6" t="s">
        <v>229</v>
      </c>
      <c r="B894" s="6" t="s">
        <v>21</v>
      </c>
      <c r="C894" s="9">
        <v>0.74</v>
      </c>
      <c r="D894" s="9">
        <v>1.1499999999999999</v>
      </c>
      <c r="E894" s="9">
        <v>1</v>
      </c>
      <c r="F894" s="9">
        <v>0.85</v>
      </c>
      <c r="G894" s="9">
        <v>0.5</v>
      </c>
      <c r="H894" s="6">
        <v>0</v>
      </c>
      <c r="J894" s="6"/>
      <c r="K894" t="e">
        <f>VLOOKUP(A894,MonthlyMetricFullData!A:D,2,FALSE)</f>
        <v>#N/A</v>
      </c>
      <c r="L894" t="e">
        <f>IF(VLOOKUP(A894,MonthlyMetricFullData!A:E,5,FALSE)&lt;30,"Adjunct","Professional")</f>
        <v>#N/A</v>
      </c>
      <c r="M894" t="e">
        <f>VLOOKUP(A894,MonthlyMetricFullData!A:D,3,FALSE)</f>
        <v>#N/A</v>
      </c>
    </row>
    <row r="895" spans="1:13" x14ac:dyDescent="0.2">
      <c r="A895" s="6" t="s">
        <v>229</v>
      </c>
      <c r="B895" s="6" t="s">
        <v>22</v>
      </c>
      <c r="C895" s="9">
        <v>0.21</v>
      </c>
      <c r="D895" s="9">
        <v>1.05</v>
      </c>
      <c r="E895" s="9">
        <v>1</v>
      </c>
      <c r="F895" s="9">
        <v>0.7</v>
      </c>
      <c r="G895" s="9">
        <v>0.17</v>
      </c>
      <c r="H895" s="6" t="e">
        <v>#N/A</v>
      </c>
      <c r="J895" s="6"/>
      <c r="K895" t="e">
        <f>VLOOKUP(A895,MonthlyMetricFullData!A:D,2,FALSE)</f>
        <v>#N/A</v>
      </c>
      <c r="L895" t="e">
        <f>IF(VLOOKUP(A895,MonthlyMetricFullData!A:E,5,FALSE)&lt;30,"Adjunct","Professional")</f>
        <v>#N/A</v>
      </c>
      <c r="M895" t="e">
        <f>VLOOKUP(A895,MonthlyMetricFullData!A:D,3,FALSE)</f>
        <v>#N/A</v>
      </c>
    </row>
    <row r="896" spans="1:13" x14ac:dyDescent="0.2">
      <c r="A896" s="6" t="s">
        <v>229</v>
      </c>
      <c r="B896" s="6" t="s">
        <v>24</v>
      </c>
      <c r="C896" s="9">
        <v>0.21</v>
      </c>
      <c r="D896" s="9">
        <v>0.77</v>
      </c>
      <c r="E896" s="9">
        <v>1</v>
      </c>
      <c r="F896" s="9">
        <v>1</v>
      </c>
      <c r="G896" s="9">
        <v>0.5</v>
      </c>
      <c r="H896" s="6" t="e">
        <v>#N/A</v>
      </c>
      <c r="J896" s="6"/>
      <c r="K896" t="e">
        <f>VLOOKUP(A896,MonthlyMetricFullData!A:D,2,FALSE)</f>
        <v>#N/A</v>
      </c>
      <c r="L896" t="e">
        <f>IF(VLOOKUP(A896,MonthlyMetricFullData!A:E,5,FALSE)&lt;30,"Adjunct","Professional")</f>
        <v>#N/A</v>
      </c>
      <c r="M896" t="e">
        <f>VLOOKUP(A896,MonthlyMetricFullData!A:D,3,FALSE)</f>
        <v>#N/A</v>
      </c>
    </row>
    <row r="897" spans="1:13" x14ac:dyDescent="0.2">
      <c r="A897" s="6" t="s">
        <v>230</v>
      </c>
      <c r="B897" s="6" t="s">
        <v>29</v>
      </c>
      <c r="C897" s="9">
        <v>0.85419999999999996</v>
      </c>
      <c r="D897" s="9">
        <v>1.0229999999999999</v>
      </c>
      <c r="E897" s="9">
        <v>0.96</v>
      </c>
      <c r="F897" s="9">
        <v>0.94444444444444398</v>
      </c>
      <c r="G897" s="9">
        <v>0.93333333333333302</v>
      </c>
      <c r="H897" s="6">
        <v>2</v>
      </c>
      <c r="I897" s="7" t="s">
        <v>52</v>
      </c>
      <c r="J897" s="45">
        <v>0.75</v>
      </c>
      <c r="K897" t="str">
        <f>VLOOKUP(A897,MonthlyMetricFullData!A:D,2,FALSE)</f>
        <v>Distinguished</v>
      </c>
      <c r="L897" t="str">
        <f>IF(VLOOKUP(A897,MonthlyMetricFullData!A:E,5,FALSE)&lt;30,"Adjunct","Professional")</f>
        <v>Professional</v>
      </c>
      <c r="M897" t="str">
        <f>VLOOKUP(A897,MonthlyMetricFullData!A:D,3,FALSE)</f>
        <v>Ian Plamondon</v>
      </c>
    </row>
    <row r="898" spans="1:13" x14ac:dyDescent="0.2">
      <c r="A898" s="6" t="s">
        <v>230</v>
      </c>
      <c r="B898" s="6" t="s">
        <v>14</v>
      </c>
      <c r="C898" s="9">
        <v>0.7833</v>
      </c>
      <c r="D898" s="9">
        <v>1.0032999999999901</v>
      </c>
      <c r="E898" s="9">
        <v>0.96551724137931005</v>
      </c>
      <c r="F898" s="9">
        <v>1</v>
      </c>
      <c r="G898" s="9">
        <v>1</v>
      </c>
      <c r="H898" s="6">
        <v>2</v>
      </c>
      <c r="I898" s="7" t="s">
        <v>83</v>
      </c>
      <c r="J898" s="9">
        <v>0</v>
      </c>
      <c r="K898" t="str">
        <f>VLOOKUP(A898,MonthlyMetricFullData!A:D,2,FALSE)</f>
        <v>Distinguished</v>
      </c>
      <c r="L898" t="str">
        <f>IF(VLOOKUP(A898,MonthlyMetricFullData!A:E,5,FALSE)&lt;30,"Adjunct","Professional")</f>
        <v>Professional</v>
      </c>
      <c r="M898" t="str">
        <f>VLOOKUP(A898,MonthlyMetricFullData!A:D,3,FALSE)</f>
        <v>Ian Plamondon</v>
      </c>
    </row>
    <row r="899" spans="1:13" x14ac:dyDescent="0.2">
      <c r="A899" s="6" t="s">
        <v>230</v>
      </c>
      <c r="B899" s="6" t="s">
        <v>16</v>
      </c>
      <c r="C899" s="9">
        <v>0.72</v>
      </c>
      <c r="D899" s="9">
        <v>0.91</v>
      </c>
      <c r="E899" s="9">
        <v>0.96</v>
      </c>
      <c r="F899" s="9">
        <v>0.98</v>
      </c>
      <c r="G899" s="9">
        <v>1</v>
      </c>
      <c r="H899" s="6">
        <v>0</v>
      </c>
      <c r="I899" s="10">
        <v>45658</v>
      </c>
      <c r="J899" s="9">
        <v>1</v>
      </c>
      <c r="K899" t="str">
        <f>VLOOKUP(A899,MonthlyMetricFullData!A:D,2,FALSE)</f>
        <v>Distinguished</v>
      </c>
      <c r="L899" t="str">
        <f>IF(VLOOKUP(A899,MonthlyMetricFullData!A:E,5,FALSE)&lt;30,"Adjunct","Professional")</f>
        <v>Professional</v>
      </c>
      <c r="M899" t="str">
        <f>VLOOKUP(A899,MonthlyMetricFullData!A:D,3,FALSE)</f>
        <v>Ian Plamondon</v>
      </c>
    </row>
    <row r="900" spans="1:13" x14ac:dyDescent="0.2">
      <c r="A900" s="6" t="s">
        <v>230</v>
      </c>
      <c r="B900" s="6" t="s">
        <v>31</v>
      </c>
      <c r="C900" s="9">
        <v>0.36</v>
      </c>
      <c r="D900" s="9">
        <v>0.69</v>
      </c>
      <c r="E900" s="9">
        <v>0.85</v>
      </c>
      <c r="F900" s="9">
        <v>1</v>
      </c>
      <c r="G900" s="9">
        <v>1</v>
      </c>
      <c r="H900" s="6">
        <v>2</v>
      </c>
      <c r="I900" s="7" t="s">
        <v>33</v>
      </c>
      <c r="J900" s="9">
        <v>0</v>
      </c>
      <c r="K900" t="str">
        <f>VLOOKUP(A900,MonthlyMetricFullData!A:D,2,FALSE)</f>
        <v>Distinguished</v>
      </c>
      <c r="L900" t="str">
        <f>IF(VLOOKUP(A900,MonthlyMetricFullData!A:E,5,FALSE)&lt;30,"Adjunct","Professional")</f>
        <v>Professional</v>
      </c>
      <c r="M900" t="str">
        <f>VLOOKUP(A900,MonthlyMetricFullData!A:D,3,FALSE)</f>
        <v>Ian Plamondon</v>
      </c>
    </row>
    <row r="901" spans="1:13" x14ac:dyDescent="0.2">
      <c r="A901" s="6" t="s">
        <v>230</v>
      </c>
      <c r="B901" s="6" t="s">
        <v>32</v>
      </c>
      <c r="C901" s="9">
        <v>0.51670000000000005</v>
      </c>
      <c r="D901" s="9">
        <v>0.97040000000000004</v>
      </c>
      <c r="E901" s="9">
        <v>0.98305084700000001</v>
      </c>
      <c r="F901" s="9">
        <v>0.97560975599999999</v>
      </c>
      <c r="G901" s="9">
        <v>0.81818181800000001</v>
      </c>
      <c r="H901" s="6">
        <v>2</v>
      </c>
      <c r="I901" s="7">
        <v>0.33333333333333331</v>
      </c>
      <c r="J901" s="9">
        <f>I901</f>
        <v>0.33333333333333331</v>
      </c>
      <c r="K901" t="str">
        <f>VLOOKUP(A901,MonthlyMetricFullData!A:D,2,FALSE)</f>
        <v>Distinguished</v>
      </c>
      <c r="L901" t="str">
        <f>IF(VLOOKUP(A901,MonthlyMetricFullData!A:E,5,FALSE)&lt;30,"Adjunct","Professional")</f>
        <v>Professional</v>
      </c>
      <c r="M901" t="str">
        <f>VLOOKUP(A901,MonthlyMetricFullData!A:D,3,FALSE)</f>
        <v>Ian Plamondon</v>
      </c>
    </row>
    <row r="902" spans="1:13" x14ac:dyDescent="0.2">
      <c r="A902" s="6" t="s">
        <v>230</v>
      </c>
      <c r="B902" s="6" t="s">
        <v>17</v>
      </c>
      <c r="C902" s="9">
        <v>1</v>
      </c>
      <c r="D902" s="9">
        <v>0.93</v>
      </c>
      <c r="E902" s="9">
        <v>0.99</v>
      </c>
      <c r="F902" s="9">
        <v>0.99</v>
      </c>
      <c r="G902" s="9">
        <v>0.7</v>
      </c>
      <c r="H902" s="6">
        <v>4</v>
      </c>
      <c r="I902" s="46" t="s">
        <v>63</v>
      </c>
      <c r="J902" s="11">
        <v>1</v>
      </c>
      <c r="K902" t="str">
        <f>VLOOKUP(A902,MonthlyMetricFullData!A:D,2,FALSE)</f>
        <v>Distinguished</v>
      </c>
      <c r="L902" t="str">
        <f>IF(VLOOKUP(A902,MonthlyMetricFullData!A:E,5,FALSE)&lt;30,"Adjunct","Professional")</f>
        <v>Professional</v>
      </c>
      <c r="M902" t="str">
        <f>VLOOKUP(A902,MonthlyMetricFullData!A:D,3,FALSE)</f>
        <v>Ian Plamondon</v>
      </c>
    </row>
    <row r="903" spans="1:13" x14ac:dyDescent="0.2">
      <c r="A903" s="6" t="s">
        <v>230</v>
      </c>
      <c r="B903" s="6" t="s">
        <v>19</v>
      </c>
      <c r="C903" s="6">
        <v>0.53749999999999998</v>
      </c>
      <c r="D903" s="6">
        <v>0.89469999999999905</v>
      </c>
      <c r="E903" s="6">
        <v>0.95081967213114704</v>
      </c>
      <c r="F903" s="6">
        <v>0.66700000000000004</v>
      </c>
      <c r="G903" s="6">
        <v>0.82352941176470495</v>
      </c>
      <c r="H903" s="6">
        <v>3</v>
      </c>
      <c r="J903" s="53"/>
      <c r="K903" t="str">
        <f>VLOOKUP(A903,MonthlyMetricFullData!A:D,2,FALSE)</f>
        <v>Distinguished</v>
      </c>
      <c r="L903" t="str">
        <f>IF(VLOOKUP(A903,MonthlyMetricFullData!A:E,5,FALSE)&lt;30,"Adjunct","Professional")</f>
        <v>Professional</v>
      </c>
      <c r="M903" t="str">
        <f>VLOOKUP(A903,MonthlyMetricFullData!A:D,3,FALSE)</f>
        <v>Ian Plamondon</v>
      </c>
    </row>
    <row r="904" spans="1:13" x14ac:dyDescent="0.2">
      <c r="A904" s="6" t="s">
        <v>230</v>
      </c>
      <c r="B904" s="6" t="s">
        <v>21</v>
      </c>
      <c r="C904" s="9">
        <v>0.35</v>
      </c>
      <c r="D904" s="9">
        <v>0.73</v>
      </c>
      <c r="E904" s="9">
        <v>0.98</v>
      </c>
      <c r="F904" s="9">
        <v>1</v>
      </c>
      <c r="G904" s="9">
        <v>0.67</v>
      </c>
      <c r="H904" s="6" t="e">
        <v>#N/A</v>
      </c>
      <c r="I904" s="7">
        <v>1</v>
      </c>
      <c r="J904" s="9">
        <f>I904</f>
        <v>1</v>
      </c>
      <c r="K904" t="str">
        <f>VLOOKUP(A904,MonthlyMetricFullData!A:D,2,FALSE)</f>
        <v>Distinguished</v>
      </c>
      <c r="L904" t="str">
        <f>IF(VLOOKUP(A904,MonthlyMetricFullData!A:E,5,FALSE)&lt;30,"Adjunct","Professional")</f>
        <v>Professional</v>
      </c>
      <c r="M904" t="str">
        <f>VLOOKUP(A904,MonthlyMetricFullData!A:D,3,FALSE)</f>
        <v>Ian Plamondon</v>
      </c>
    </row>
    <row r="905" spans="1:13" x14ac:dyDescent="0.2">
      <c r="A905" s="6" t="s">
        <v>230</v>
      </c>
      <c r="B905" s="6" t="s">
        <v>22</v>
      </c>
      <c r="C905" s="9">
        <v>0.35</v>
      </c>
      <c r="D905" s="9">
        <v>0.91</v>
      </c>
      <c r="E905" s="9">
        <v>0.94</v>
      </c>
      <c r="F905" s="9">
        <v>1</v>
      </c>
      <c r="G905" s="9">
        <v>0.5</v>
      </c>
      <c r="H905" s="6">
        <v>0</v>
      </c>
      <c r="I905" s="7">
        <v>0</v>
      </c>
      <c r="J905" s="9">
        <f>I905</f>
        <v>0</v>
      </c>
      <c r="K905" t="str">
        <f>VLOOKUP(A905,MonthlyMetricFullData!A:D,2,FALSE)</f>
        <v>Distinguished</v>
      </c>
      <c r="L905" t="str">
        <f>IF(VLOOKUP(A905,MonthlyMetricFullData!A:E,5,FALSE)&lt;30,"Adjunct","Professional")</f>
        <v>Professional</v>
      </c>
      <c r="M905" t="str">
        <f>VLOOKUP(A905,MonthlyMetricFullData!A:D,3,FALSE)</f>
        <v>Ian Plamondon</v>
      </c>
    </row>
    <row r="906" spans="1:13" x14ac:dyDescent="0.2">
      <c r="A906" s="6" t="s">
        <v>230</v>
      </c>
      <c r="B906" s="6" t="s">
        <v>24</v>
      </c>
      <c r="C906" s="9">
        <v>0.55000000000000004</v>
      </c>
      <c r="D906" s="9">
        <v>1.01</v>
      </c>
      <c r="E906" s="9">
        <v>0.94</v>
      </c>
      <c r="F906" s="9">
        <v>1</v>
      </c>
      <c r="G906" s="9">
        <v>0.73</v>
      </c>
      <c r="H906" s="6">
        <v>2</v>
      </c>
      <c r="I906" s="7" t="s">
        <v>23</v>
      </c>
      <c r="J906" s="9">
        <v>0.67</v>
      </c>
      <c r="K906" t="str">
        <f>VLOOKUP(A906,MonthlyMetricFullData!A:D,2,FALSE)</f>
        <v>Distinguished</v>
      </c>
      <c r="L906" t="str">
        <f>IF(VLOOKUP(A906,MonthlyMetricFullData!A:E,5,FALSE)&lt;30,"Adjunct","Professional")</f>
        <v>Professional</v>
      </c>
      <c r="M906" t="str">
        <f>VLOOKUP(A906,MonthlyMetricFullData!A:D,3,FALSE)</f>
        <v>Ian Plamondon</v>
      </c>
    </row>
    <row r="907" spans="1:13" x14ac:dyDescent="0.2">
      <c r="A907" s="6" t="s">
        <v>230</v>
      </c>
      <c r="B907" s="6" t="s">
        <v>25</v>
      </c>
      <c r="C907" s="9">
        <v>0.72</v>
      </c>
      <c r="D907" s="9">
        <v>0.97</v>
      </c>
      <c r="E907" s="9">
        <v>0.96</v>
      </c>
      <c r="F907" s="9">
        <v>0.98</v>
      </c>
      <c r="G907" s="9">
        <v>0.85</v>
      </c>
      <c r="H907" s="6">
        <v>3</v>
      </c>
      <c r="I907" s="7" t="s">
        <v>43</v>
      </c>
      <c r="J907" s="9">
        <v>0.6</v>
      </c>
      <c r="K907" t="str">
        <f>VLOOKUP(A907,MonthlyMetricFullData!A:D,2,FALSE)</f>
        <v>Distinguished</v>
      </c>
      <c r="L907" t="str">
        <f>IF(VLOOKUP(A907,MonthlyMetricFullData!A:E,5,FALSE)&lt;30,"Adjunct","Professional")</f>
        <v>Professional</v>
      </c>
      <c r="M907" t="str">
        <f>VLOOKUP(A907,MonthlyMetricFullData!A:D,3,FALSE)</f>
        <v>Ian Plamondon</v>
      </c>
    </row>
    <row r="908" spans="1:13" x14ac:dyDescent="0.2">
      <c r="A908" s="6" t="s">
        <v>230</v>
      </c>
      <c r="B908" s="6" t="s">
        <v>26</v>
      </c>
      <c r="C908" s="9">
        <v>0.78</v>
      </c>
      <c r="D908" s="9">
        <v>1.02</v>
      </c>
      <c r="E908" s="9">
        <v>1</v>
      </c>
      <c r="F908" s="9">
        <v>0.97</v>
      </c>
      <c r="G908" s="9">
        <v>1</v>
      </c>
      <c r="H908" s="6">
        <v>4</v>
      </c>
      <c r="I908" s="7" t="s">
        <v>52</v>
      </c>
      <c r="J908" s="9">
        <v>0.75</v>
      </c>
      <c r="K908" t="str">
        <f>VLOOKUP(A908,MonthlyMetricFullData!A:D,2,FALSE)</f>
        <v>Distinguished</v>
      </c>
      <c r="L908" t="str">
        <f>IF(VLOOKUP(A908,MonthlyMetricFullData!A:E,5,FALSE)&lt;30,"Adjunct","Professional")</f>
        <v>Professional</v>
      </c>
      <c r="M908" t="str">
        <f>VLOOKUP(A908,MonthlyMetricFullData!A:D,3,FALSE)</f>
        <v>Ian Plamondon</v>
      </c>
    </row>
    <row r="909" spans="1:13" x14ac:dyDescent="0.2">
      <c r="A909" s="6" t="s">
        <v>231</v>
      </c>
      <c r="B909" s="6" t="s">
        <v>29</v>
      </c>
      <c r="C909" s="9">
        <v>1.0312999999999899</v>
      </c>
      <c r="D909" s="9">
        <v>1.1289</v>
      </c>
      <c r="E909" s="9">
        <v>0.97619047619047605</v>
      </c>
      <c r="F909" s="9">
        <v>1</v>
      </c>
      <c r="G909" s="9">
        <v>0.66666666666666596</v>
      </c>
      <c r="H909" s="6">
        <v>1</v>
      </c>
      <c r="I909" s="7" t="s">
        <v>100</v>
      </c>
      <c r="J909" s="45">
        <v>0.4</v>
      </c>
      <c r="K909" t="str">
        <f>VLOOKUP(A909,MonthlyMetricFullData!A:D,2,FALSE)</f>
        <v>Distinguished</v>
      </c>
      <c r="L909" t="str">
        <f>IF(VLOOKUP(A909,MonthlyMetricFullData!A:E,5,FALSE)&lt;30,"Adjunct","Professional")</f>
        <v>Adjunct</v>
      </c>
      <c r="M909" t="str">
        <f>VLOOKUP(A909,MonthlyMetricFullData!A:D,3,FALSE)</f>
        <v>Geoff St. Marie</v>
      </c>
    </row>
    <row r="910" spans="1:13" x14ac:dyDescent="0.2">
      <c r="A910" s="6" t="s">
        <v>231</v>
      </c>
      <c r="B910" s="6" t="s">
        <v>14</v>
      </c>
      <c r="C910" s="9">
        <v>0.76039999999999996</v>
      </c>
      <c r="D910" s="9">
        <v>1.1601999999999999</v>
      </c>
      <c r="E910" s="9">
        <v>1</v>
      </c>
      <c r="F910" s="9">
        <v>0.96428571428571397</v>
      </c>
      <c r="G910" s="9">
        <v>1</v>
      </c>
      <c r="H910" s="6">
        <v>0</v>
      </c>
      <c r="I910" s="7" t="s">
        <v>34</v>
      </c>
      <c r="J910" s="9">
        <v>0.5</v>
      </c>
      <c r="K910" t="str">
        <f>VLOOKUP(A910,MonthlyMetricFullData!A:D,2,FALSE)</f>
        <v>Distinguished</v>
      </c>
      <c r="L910" t="str">
        <f>IF(VLOOKUP(A910,MonthlyMetricFullData!A:E,5,FALSE)&lt;30,"Adjunct","Professional")</f>
        <v>Adjunct</v>
      </c>
      <c r="M910" t="str">
        <f>VLOOKUP(A910,MonthlyMetricFullData!A:D,3,FALSE)</f>
        <v>Geoff St. Marie</v>
      </c>
    </row>
    <row r="911" spans="1:13" x14ac:dyDescent="0.2">
      <c r="A911" s="6" t="s">
        <v>231</v>
      </c>
      <c r="B911" s="6" t="s">
        <v>16</v>
      </c>
      <c r="C911" s="9">
        <v>0.67</v>
      </c>
      <c r="D911" s="9">
        <v>1.1499999999999999</v>
      </c>
      <c r="E911" s="9">
        <v>1</v>
      </c>
      <c r="F911" s="9">
        <v>1</v>
      </c>
      <c r="G911" s="9">
        <v>0.71</v>
      </c>
      <c r="H911" s="6">
        <v>1</v>
      </c>
      <c r="I911" s="10">
        <v>45658</v>
      </c>
      <c r="J911" s="9">
        <v>1</v>
      </c>
      <c r="K911" t="str">
        <f>VLOOKUP(A911,MonthlyMetricFullData!A:D,2,FALSE)</f>
        <v>Distinguished</v>
      </c>
      <c r="L911" t="str">
        <f>IF(VLOOKUP(A911,MonthlyMetricFullData!A:E,5,FALSE)&lt;30,"Adjunct","Professional")</f>
        <v>Adjunct</v>
      </c>
      <c r="M911" t="str">
        <f>VLOOKUP(A911,MonthlyMetricFullData!A:D,3,FALSE)</f>
        <v>Geoff St. Marie</v>
      </c>
    </row>
    <row r="912" spans="1:13" x14ac:dyDescent="0.2">
      <c r="A912" s="6" t="s">
        <v>231</v>
      </c>
      <c r="B912" s="6" t="s">
        <v>31</v>
      </c>
      <c r="C912" s="9">
        <v>0.48</v>
      </c>
      <c r="D912" s="9">
        <v>0.99</v>
      </c>
      <c r="E912" s="9">
        <v>1</v>
      </c>
      <c r="F912" s="9">
        <v>1</v>
      </c>
      <c r="G912" s="9">
        <v>0.89</v>
      </c>
      <c r="H912" s="6">
        <v>1</v>
      </c>
      <c r="I912" s="7"/>
      <c r="J912" s="9"/>
      <c r="K912" t="str">
        <f>VLOOKUP(A912,MonthlyMetricFullData!A:D,2,FALSE)</f>
        <v>Distinguished</v>
      </c>
      <c r="L912" t="str">
        <f>IF(VLOOKUP(A912,MonthlyMetricFullData!A:E,5,FALSE)&lt;30,"Adjunct","Professional")</f>
        <v>Adjunct</v>
      </c>
      <c r="M912" t="str">
        <f>VLOOKUP(A912,MonthlyMetricFullData!A:D,3,FALSE)</f>
        <v>Geoff St. Marie</v>
      </c>
    </row>
    <row r="913" spans="1:13" x14ac:dyDescent="0.2">
      <c r="A913" s="6" t="s">
        <v>231</v>
      </c>
      <c r="B913" s="6" t="s">
        <v>32</v>
      </c>
      <c r="C913" s="9">
        <v>0.52080000000000004</v>
      </c>
      <c r="D913" s="9">
        <v>0.95309999999999995</v>
      </c>
      <c r="E913" s="9">
        <v>1</v>
      </c>
      <c r="F913" s="9">
        <v>0.95238095199999995</v>
      </c>
      <c r="G913" s="9">
        <v>0.625</v>
      </c>
      <c r="H913" s="6">
        <v>0</v>
      </c>
      <c r="I913" s="7">
        <v>1</v>
      </c>
      <c r="J913" s="9">
        <f>I913</f>
        <v>1</v>
      </c>
      <c r="K913" t="str">
        <f>VLOOKUP(A913,MonthlyMetricFullData!A:D,2,FALSE)</f>
        <v>Distinguished</v>
      </c>
      <c r="L913" t="str">
        <f>IF(VLOOKUP(A913,MonthlyMetricFullData!A:E,5,FALSE)&lt;30,"Adjunct","Professional")</f>
        <v>Adjunct</v>
      </c>
      <c r="M913" t="str">
        <f>VLOOKUP(A913,MonthlyMetricFullData!A:D,3,FALSE)</f>
        <v>Geoff St. Marie</v>
      </c>
    </row>
    <row r="914" spans="1:13" x14ac:dyDescent="0.2">
      <c r="A914" s="6" t="s">
        <v>231</v>
      </c>
      <c r="B914" s="6" t="s">
        <v>17</v>
      </c>
      <c r="C914" s="9">
        <v>0.94</v>
      </c>
      <c r="D914" s="9">
        <v>1.1100000000000001</v>
      </c>
      <c r="E914" s="9">
        <v>1</v>
      </c>
      <c r="F914" s="9">
        <v>0.97</v>
      </c>
      <c r="G914" s="9">
        <v>1</v>
      </c>
      <c r="H914" s="6">
        <v>0</v>
      </c>
      <c r="I914" s="46" t="s">
        <v>18</v>
      </c>
      <c r="J914" s="11">
        <v>0</v>
      </c>
      <c r="K914" t="str">
        <f>VLOOKUP(A914,MonthlyMetricFullData!A:D,2,FALSE)</f>
        <v>Distinguished</v>
      </c>
      <c r="L914" t="str">
        <f>IF(VLOOKUP(A914,MonthlyMetricFullData!A:E,5,FALSE)&lt;30,"Adjunct","Professional")</f>
        <v>Adjunct</v>
      </c>
      <c r="M914" t="str">
        <f>VLOOKUP(A914,MonthlyMetricFullData!A:D,3,FALSE)</f>
        <v>Geoff St. Marie</v>
      </c>
    </row>
    <row r="915" spans="1:13" x14ac:dyDescent="0.2">
      <c r="A915" s="6" t="s">
        <v>231</v>
      </c>
      <c r="B915" s="6" t="s">
        <v>19</v>
      </c>
      <c r="C915" s="6">
        <v>0.64580000000000004</v>
      </c>
      <c r="D915" s="6">
        <v>1.0272999999999901</v>
      </c>
      <c r="E915" s="6">
        <v>1</v>
      </c>
      <c r="F915" s="6">
        <v>1</v>
      </c>
      <c r="G915" s="6">
        <v>1</v>
      </c>
      <c r="I915" s="6" t="s">
        <v>34</v>
      </c>
      <c r="J915" s="53">
        <v>0.5</v>
      </c>
      <c r="K915" t="str">
        <f>VLOOKUP(A915,MonthlyMetricFullData!A:D,2,FALSE)</f>
        <v>Distinguished</v>
      </c>
      <c r="L915" t="str">
        <f>IF(VLOOKUP(A915,MonthlyMetricFullData!A:E,5,FALSE)&lt;30,"Adjunct","Professional")</f>
        <v>Adjunct</v>
      </c>
      <c r="M915" t="str">
        <f>VLOOKUP(A915,MonthlyMetricFullData!A:D,3,FALSE)</f>
        <v>Geoff St. Marie</v>
      </c>
    </row>
    <row r="916" spans="1:13" x14ac:dyDescent="0.2">
      <c r="A916" s="6" t="s">
        <v>231</v>
      </c>
      <c r="B916" s="6" t="s">
        <v>21</v>
      </c>
      <c r="C916" s="9">
        <v>0.3</v>
      </c>
      <c r="D916" s="9">
        <v>0.9</v>
      </c>
      <c r="E916" s="9">
        <v>1</v>
      </c>
      <c r="F916" s="9">
        <v>1</v>
      </c>
      <c r="G916" s="9">
        <v>0.6</v>
      </c>
      <c r="H916" s="6" t="e">
        <v>#N/A</v>
      </c>
      <c r="J916" s="6"/>
      <c r="K916" t="str">
        <f>VLOOKUP(A916,MonthlyMetricFullData!A:D,2,FALSE)</f>
        <v>Distinguished</v>
      </c>
      <c r="L916" t="str">
        <f>IF(VLOOKUP(A916,MonthlyMetricFullData!A:E,5,FALSE)&lt;30,"Adjunct","Professional")</f>
        <v>Adjunct</v>
      </c>
      <c r="M916" t="str">
        <f>VLOOKUP(A916,MonthlyMetricFullData!A:D,3,FALSE)</f>
        <v>Geoff St. Marie</v>
      </c>
    </row>
    <row r="917" spans="1:13" x14ac:dyDescent="0.2">
      <c r="A917" s="6" t="s">
        <v>231</v>
      </c>
      <c r="B917" s="6" t="s">
        <v>22</v>
      </c>
      <c r="C917" s="9">
        <v>0.23</v>
      </c>
      <c r="D917" s="9">
        <v>1.0900000000000001</v>
      </c>
      <c r="E917" s="9">
        <v>1</v>
      </c>
      <c r="F917" s="9">
        <v>1</v>
      </c>
      <c r="G917" s="9">
        <v>0.6</v>
      </c>
      <c r="H917" s="6" t="e">
        <v>#N/A</v>
      </c>
      <c r="J917" s="6"/>
      <c r="K917" t="str">
        <f>VLOOKUP(A917,MonthlyMetricFullData!A:D,2,FALSE)</f>
        <v>Distinguished</v>
      </c>
      <c r="L917" t="str">
        <f>IF(VLOOKUP(A917,MonthlyMetricFullData!A:E,5,FALSE)&lt;30,"Adjunct","Professional")</f>
        <v>Adjunct</v>
      </c>
      <c r="M917" t="str">
        <f>VLOOKUP(A917,MonthlyMetricFullData!A:D,3,FALSE)</f>
        <v>Geoff St. Marie</v>
      </c>
    </row>
    <row r="918" spans="1:13" x14ac:dyDescent="0.2">
      <c r="A918" s="6" t="s">
        <v>231</v>
      </c>
      <c r="B918" s="6" t="s">
        <v>24</v>
      </c>
      <c r="C918" s="9">
        <v>0.4</v>
      </c>
      <c r="D918" s="9">
        <v>1.08</v>
      </c>
      <c r="E918" s="9">
        <v>1</v>
      </c>
      <c r="F918" s="9">
        <v>1</v>
      </c>
      <c r="G918" s="9">
        <v>0.56999999999999995</v>
      </c>
      <c r="H918" s="6" t="e">
        <v>#N/A</v>
      </c>
      <c r="I918" s="7">
        <v>0</v>
      </c>
      <c r="J918" s="9">
        <f>I918</f>
        <v>0</v>
      </c>
      <c r="K918" t="str">
        <f>VLOOKUP(A918,MonthlyMetricFullData!A:D,2,FALSE)</f>
        <v>Distinguished</v>
      </c>
      <c r="L918" t="str">
        <f>IF(VLOOKUP(A918,MonthlyMetricFullData!A:E,5,FALSE)&lt;30,"Adjunct","Professional")</f>
        <v>Adjunct</v>
      </c>
      <c r="M918" t="str">
        <f>VLOOKUP(A918,MonthlyMetricFullData!A:D,3,FALSE)</f>
        <v>Geoff St. Marie</v>
      </c>
    </row>
    <row r="919" spans="1:13" x14ac:dyDescent="0.2">
      <c r="A919" s="6" t="s">
        <v>231</v>
      </c>
      <c r="B919" s="6" t="s">
        <v>25</v>
      </c>
      <c r="C919" s="9">
        <v>0.82</v>
      </c>
      <c r="D919" s="9">
        <v>1.0900000000000001</v>
      </c>
      <c r="E919" s="9">
        <v>1</v>
      </c>
      <c r="F919" s="9">
        <v>1</v>
      </c>
      <c r="G919" s="9">
        <v>0.67</v>
      </c>
      <c r="H919" s="6">
        <v>0</v>
      </c>
      <c r="I919" s="8"/>
      <c r="J919" s="6"/>
      <c r="K919" t="str">
        <f>VLOOKUP(A919,MonthlyMetricFullData!A:D,2,FALSE)</f>
        <v>Distinguished</v>
      </c>
      <c r="L919" t="str">
        <f>IF(VLOOKUP(A919,MonthlyMetricFullData!A:E,5,FALSE)&lt;30,"Adjunct","Professional")</f>
        <v>Adjunct</v>
      </c>
      <c r="M919" t="str">
        <f>VLOOKUP(A919,MonthlyMetricFullData!A:D,3,FALSE)</f>
        <v>Geoff St. Marie</v>
      </c>
    </row>
    <row r="920" spans="1:13" x14ac:dyDescent="0.2">
      <c r="A920" s="6" t="s">
        <v>231</v>
      </c>
      <c r="B920" s="6" t="s">
        <v>26</v>
      </c>
      <c r="C920" s="9">
        <v>0.94</v>
      </c>
      <c r="D920" s="9">
        <v>1.1499999999999999</v>
      </c>
      <c r="E920" s="9">
        <v>1</v>
      </c>
      <c r="F920" s="9">
        <v>1</v>
      </c>
      <c r="G920" s="9">
        <v>0.5</v>
      </c>
      <c r="H920" s="6">
        <v>1</v>
      </c>
      <c r="I920" s="7" t="s">
        <v>46</v>
      </c>
      <c r="J920" s="9">
        <v>1</v>
      </c>
      <c r="K920" t="str">
        <f>VLOOKUP(A920,MonthlyMetricFullData!A:D,2,FALSE)</f>
        <v>Distinguished</v>
      </c>
      <c r="L920" t="str">
        <f>IF(VLOOKUP(A920,MonthlyMetricFullData!A:E,5,FALSE)&lt;30,"Adjunct","Professional")</f>
        <v>Adjunct</v>
      </c>
      <c r="M920" t="str">
        <f>VLOOKUP(A920,MonthlyMetricFullData!A:D,3,FALSE)</f>
        <v>Geoff St. Marie</v>
      </c>
    </row>
    <row r="921" spans="1:13" x14ac:dyDescent="0.2">
      <c r="A921" s="6" t="s">
        <v>232</v>
      </c>
      <c r="B921" s="6" t="s">
        <v>29</v>
      </c>
      <c r="C921" s="9">
        <v>0.76249999999999996</v>
      </c>
      <c r="D921" s="9">
        <v>1.5732999999999999</v>
      </c>
      <c r="E921" s="9">
        <v>1</v>
      </c>
      <c r="F921" s="9">
        <v>0.96491228070175405</v>
      </c>
      <c r="G921" s="9">
        <v>0.64285714285714202</v>
      </c>
      <c r="H921" s="6">
        <v>1</v>
      </c>
      <c r="I921" s="7" t="s">
        <v>33</v>
      </c>
      <c r="J921" s="45">
        <v>0</v>
      </c>
      <c r="K921" t="str">
        <f>VLOOKUP(A921,MonthlyMetricFullData!A:D,2,FALSE)</f>
        <v>Premium</v>
      </c>
      <c r="L921" t="str">
        <f>IF(VLOOKUP(A921,MonthlyMetricFullData!A:E,5,FALSE)&lt;30,"Adjunct","Professional")</f>
        <v>Professional</v>
      </c>
      <c r="M921" t="str">
        <f>VLOOKUP(A921,MonthlyMetricFullData!A:D,3,FALSE)</f>
        <v>Ian Plamondon</v>
      </c>
    </row>
    <row r="922" spans="1:13" x14ac:dyDescent="0.2">
      <c r="A922" s="6" t="s">
        <v>232</v>
      </c>
      <c r="B922" s="6" t="s">
        <v>14</v>
      </c>
      <c r="C922" s="9">
        <v>0.82499999999999996</v>
      </c>
      <c r="D922" s="9">
        <v>1.3009999999999999</v>
      </c>
      <c r="E922" s="9">
        <v>0.98989898989898895</v>
      </c>
      <c r="F922" s="9">
        <v>0.97101449275362295</v>
      </c>
      <c r="G922" s="9">
        <v>0.90476190476190399</v>
      </c>
      <c r="H922" s="6">
        <v>2</v>
      </c>
      <c r="I922" s="7" t="s">
        <v>51</v>
      </c>
      <c r="J922" s="9">
        <v>0</v>
      </c>
      <c r="K922" t="str">
        <f>VLOOKUP(A922,MonthlyMetricFullData!A:D,2,FALSE)</f>
        <v>Premium</v>
      </c>
      <c r="L922" t="str">
        <f>IF(VLOOKUP(A922,MonthlyMetricFullData!A:E,5,FALSE)&lt;30,"Adjunct","Professional")</f>
        <v>Professional</v>
      </c>
      <c r="M922" t="str">
        <f>VLOOKUP(A922,MonthlyMetricFullData!A:D,3,FALSE)</f>
        <v>Ian Plamondon</v>
      </c>
    </row>
    <row r="923" spans="1:13" x14ac:dyDescent="0.2">
      <c r="A923" s="6" t="s">
        <v>232</v>
      </c>
      <c r="B923" s="6" t="s">
        <v>16</v>
      </c>
      <c r="C923" s="9">
        <v>0.74</v>
      </c>
      <c r="D923" s="9">
        <v>1.29</v>
      </c>
      <c r="E923" s="9">
        <v>1</v>
      </c>
      <c r="F923" s="9">
        <v>0.95</v>
      </c>
      <c r="G923" s="9">
        <v>0.81</v>
      </c>
      <c r="H923" s="6">
        <v>2</v>
      </c>
      <c r="I923" s="10" t="s">
        <v>83</v>
      </c>
      <c r="J923" s="9">
        <v>0</v>
      </c>
      <c r="K923" t="str">
        <f>VLOOKUP(A923,MonthlyMetricFullData!A:D,2,FALSE)</f>
        <v>Premium</v>
      </c>
      <c r="L923" t="str">
        <f>IF(VLOOKUP(A923,MonthlyMetricFullData!A:E,5,FALSE)&lt;30,"Adjunct","Professional")</f>
        <v>Professional</v>
      </c>
      <c r="M923" t="str">
        <f>VLOOKUP(A923,MonthlyMetricFullData!A:D,3,FALSE)</f>
        <v>Ian Plamondon</v>
      </c>
    </row>
    <row r="924" spans="1:13" x14ac:dyDescent="0.2">
      <c r="A924" s="6" t="s">
        <v>232</v>
      </c>
      <c r="B924" s="6" t="s">
        <v>31</v>
      </c>
      <c r="C924" s="9">
        <v>0.53</v>
      </c>
      <c r="D924" s="9">
        <v>0.96</v>
      </c>
      <c r="E924" s="9">
        <v>0.97</v>
      </c>
      <c r="F924" s="9">
        <v>0.89</v>
      </c>
      <c r="G924" s="9">
        <v>0.86</v>
      </c>
      <c r="H924" s="6">
        <v>3</v>
      </c>
      <c r="I924" s="7" t="s">
        <v>33</v>
      </c>
      <c r="J924" s="9">
        <v>0</v>
      </c>
      <c r="K924" t="str">
        <f>VLOOKUP(A924,MonthlyMetricFullData!A:D,2,FALSE)</f>
        <v>Premium</v>
      </c>
      <c r="L924" t="str">
        <f>IF(VLOOKUP(A924,MonthlyMetricFullData!A:E,5,FALSE)&lt;30,"Adjunct","Professional")</f>
        <v>Professional</v>
      </c>
      <c r="M924" t="str">
        <f>VLOOKUP(A924,MonthlyMetricFullData!A:D,3,FALSE)</f>
        <v>Ian Plamondon</v>
      </c>
    </row>
    <row r="925" spans="1:13" x14ac:dyDescent="0.2">
      <c r="A925" s="6" t="s">
        <v>232</v>
      </c>
      <c r="B925" s="6" t="s">
        <v>32</v>
      </c>
      <c r="C925" s="9">
        <v>0.52500000000000002</v>
      </c>
      <c r="D925" s="9">
        <v>1.2138</v>
      </c>
      <c r="E925" s="9">
        <v>1</v>
      </c>
      <c r="F925" s="9">
        <v>0.95121951199999999</v>
      </c>
      <c r="G925" s="9">
        <v>0.71428571399999996</v>
      </c>
      <c r="H925" s="6">
        <v>3</v>
      </c>
      <c r="I925" s="7" t="s">
        <v>60</v>
      </c>
      <c r="J925" s="9">
        <v>0</v>
      </c>
      <c r="K925" t="str">
        <f>VLOOKUP(A925,MonthlyMetricFullData!A:D,2,FALSE)</f>
        <v>Premium</v>
      </c>
      <c r="L925" t="str">
        <f>IF(VLOOKUP(A925,MonthlyMetricFullData!A:E,5,FALSE)&lt;30,"Adjunct","Professional")</f>
        <v>Professional</v>
      </c>
      <c r="M925" t="str">
        <f>VLOOKUP(A925,MonthlyMetricFullData!A:D,3,FALSE)</f>
        <v>Ian Plamondon</v>
      </c>
    </row>
    <row r="926" spans="1:13" x14ac:dyDescent="0.2">
      <c r="A926" s="6" t="s">
        <v>232</v>
      </c>
      <c r="B926" s="6" t="s">
        <v>17</v>
      </c>
      <c r="C926" s="9">
        <v>0.85</v>
      </c>
      <c r="D926" s="9">
        <v>1.34</v>
      </c>
      <c r="E926" s="9">
        <v>1</v>
      </c>
      <c r="F926" s="9">
        <v>0.92</v>
      </c>
      <c r="G926" s="9">
        <v>0.87</v>
      </c>
      <c r="H926" s="6">
        <v>2</v>
      </c>
      <c r="I926" s="46" t="s">
        <v>18</v>
      </c>
      <c r="J926" s="11">
        <v>0</v>
      </c>
      <c r="K926" t="str">
        <f>VLOOKUP(A926,MonthlyMetricFullData!A:D,2,FALSE)</f>
        <v>Premium</v>
      </c>
      <c r="L926" t="str">
        <f>IF(VLOOKUP(A926,MonthlyMetricFullData!A:E,5,FALSE)&lt;30,"Adjunct","Professional")</f>
        <v>Professional</v>
      </c>
      <c r="M926" t="str">
        <f>VLOOKUP(A926,MonthlyMetricFullData!A:D,3,FALSE)</f>
        <v>Ian Plamondon</v>
      </c>
    </row>
    <row r="927" spans="1:13" x14ac:dyDescent="0.2">
      <c r="A927" s="6" t="s">
        <v>232</v>
      </c>
      <c r="B927" s="6" t="s">
        <v>19</v>
      </c>
      <c r="C927" s="6">
        <v>0.75</v>
      </c>
      <c r="D927" s="6">
        <v>1.4354</v>
      </c>
      <c r="E927" s="6">
        <v>1</v>
      </c>
      <c r="F927" s="6">
        <v>0.65200000000000002</v>
      </c>
      <c r="G927" s="6">
        <v>0.875</v>
      </c>
      <c r="H927" s="6">
        <v>10</v>
      </c>
      <c r="J927" s="53"/>
      <c r="K927" t="str">
        <f>VLOOKUP(A927,MonthlyMetricFullData!A:D,2,FALSE)</f>
        <v>Premium</v>
      </c>
      <c r="L927" t="str">
        <f>IF(VLOOKUP(A927,MonthlyMetricFullData!A:E,5,FALSE)&lt;30,"Adjunct","Professional")</f>
        <v>Professional</v>
      </c>
      <c r="M927" t="str">
        <f>VLOOKUP(A927,MonthlyMetricFullData!A:D,3,FALSE)</f>
        <v>Ian Plamondon</v>
      </c>
    </row>
    <row r="928" spans="1:13" x14ac:dyDescent="0.2">
      <c r="A928" s="6" t="s">
        <v>232</v>
      </c>
      <c r="B928" s="6" t="s">
        <v>21</v>
      </c>
      <c r="C928" s="9">
        <v>0.56000000000000005</v>
      </c>
      <c r="D928" s="9">
        <v>0.95</v>
      </c>
      <c r="E928" s="9">
        <v>0.99</v>
      </c>
      <c r="F928" s="9">
        <v>0.93</v>
      </c>
      <c r="G928" s="9">
        <v>0.78</v>
      </c>
      <c r="H928" s="6" t="e">
        <v>#N/A</v>
      </c>
      <c r="I928" s="7">
        <v>0</v>
      </c>
      <c r="J928" s="9">
        <f>I928</f>
        <v>0</v>
      </c>
      <c r="K928" t="str">
        <f>VLOOKUP(A928,MonthlyMetricFullData!A:D,2,FALSE)</f>
        <v>Premium</v>
      </c>
      <c r="L928" t="str">
        <f>IF(VLOOKUP(A928,MonthlyMetricFullData!A:E,5,FALSE)&lt;30,"Adjunct","Professional")</f>
        <v>Professional</v>
      </c>
      <c r="M928" t="str">
        <f>VLOOKUP(A928,MonthlyMetricFullData!A:D,3,FALSE)</f>
        <v>Ian Plamondon</v>
      </c>
    </row>
    <row r="929" spans="1:13" x14ac:dyDescent="0.2">
      <c r="A929" s="6" t="s">
        <v>232</v>
      </c>
      <c r="B929" s="6" t="s">
        <v>22</v>
      </c>
      <c r="C929" s="9">
        <v>0.41</v>
      </c>
      <c r="D929" s="9">
        <v>1.1499999999999999</v>
      </c>
      <c r="E929" s="9">
        <v>0.98</v>
      </c>
      <c r="F929" s="9">
        <v>0.89</v>
      </c>
      <c r="G929" s="9">
        <v>0.8</v>
      </c>
      <c r="H929" s="6">
        <v>1</v>
      </c>
      <c r="I929" s="7">
        <v>0</v>
      </c>
      <c r="J929" s="9">
        <f>I929</f>
        <v>0</v>
      </c>
      <c r="K929" t="str">
        <f>VLOOKUP(A929,MonthlyMetricFullData!A:D,2,FALSE)</f>
        <v>Premium</v>
      </c>
      <c r="L929" t="str">
        <f>IF(VLOOKUP(A929,MonthlyMetricFullData!A:E,5,FALSE)&lt;30,"Adjunct","Professional")</f>
        <v>Professional</v>
      </c>
      <c r="M929" t="str">
        <f>VLOOKUP(A929,MonthlyMetricFullData!A:D,3,FALSE)</f>
        <v>Ian Plamondon</v>
      </c>
    </row>
    <row r="930" spans="1:13" x14ac:dyDescent="0.2">
      <c r="A930" s="6" t="s">
        <v>232</v>
      </c>
      <c r="B930" s="6" t="s">
        <v>24</v>
      </c>
      <c r="C930" s="9">
        <v>0.23</v>
      </c>
      <c r="D930" s="9">
        <v>1.1200000000000001</v>
      </c>
      <c r="E930" s="9">
        <v>1</v>
      </c>
      <c r="F930" s="9">
        <v>1</v>
      </c>
      <c r="G930" s="9">
        <v>0.72</v>
      </c>
      <c r="H930" s="6">
        <v>1</v>
      </c>
      <c r="J930" s="6"/>
      <c r="K930" t="str">
        <f>VLOOKUP(A930,MonthlyMetricFullData!A:D,2,FALSE)</f>
        <v>Premium</v>
      </c>
      <c r="L930" t="str">
        <f>IF(VLOOKUP(A930,MonthlyMetricFullData!A:E,5,FALSE)&lt;30,"Adjunct","Professional")</f>
        <v>Professional</v>
      </c>
      <c r="M930" t="str">
        <f>VLOOKUP(A930,MonthlyMetricFullData!A:D,3,FALSE)</f>
        <v>Ian Plamondon</v>
      </c>
    </row>
    <row r="931" spans="1:13" x14ac:dyDescent="0.2">
      <c r="A931" s="6" t="s">
        <v>232</v>
      </c>
      <c r="B931" s="6" t="s">
        <v>25</v>
      </c>
      <c r="C931" s="9">
        <v>0.87</v>
      </c>
      <c r="D931" s="9">
        <v>1.31</v>
      </c>
      <c r="E931" s="9">
        <v>1</v>
      </c>
      <c r="F931" s="9">
        <v>1</v>
      </c>
      <c r="G931" s="9">
        <v>0.56999999999999995</v>
      </c>
      <c r="H931" s="6">
        <v>3</v>
      </c>
      <c r="I931" s="7" t="s">
        <v>233</v>
      </c>
      <c r="J931" s="9">
        <v>0</v>
      </c>
      <c r="K931" t="str">
        <f>VLOOKUP(A931,MonthlyMetricFullData!A:D,2,FALSE)</f>
        <v>Premium</v>
      </c>
      <c r="L931" t="str">
        <f>IF(VLOOKUP(A931,MonthlyMetricFullData!A:E,5,FALSE)&lt;30,"Adjunct","Professional")</f>
        <v>Professional</v>
      </c>
      <c r="M931" t="str">
        <f>VLOOKUP(A931,MonthlyMetricFullData!A:D,3,FALSE)</f>
        <v>Ian Plamondon</v>
      </c>
    </row>
    <row r="932" spans="1:13" x14ac:dyDescent="0.2">
      <c r="A932" s="6" t="s">
        <v>232</v>
      </c>
      <c r="B932" s="6" t="s">
        <v>26</v>
      </c>
      <c r="C932" s="9">
        <v>0.92</v>
      </c>
      <c r="D932" s="9">
        <v>1.32</v>
      </c>
      <c r="E932" s="9">
        <v>0.99</v>
      </c>
      <c r="F932" s="9">
        <v>0.97</v>
      </c>
      <c r="G932" s="9">
        <v>0.88</v>
      </c>
      <c r="H932" s="6">
        <v>2</v>
      </c>
      <c r="I932" s="7" t="s">
        <v>83</v>
      </c>
      <c r="J932" s="9">
        <v>0</v>
      </c>
      <c r="K932" t="str">
        <f>VLOOKUP(A932,MonthlyMetricFullData!A:D,2,FALSE)</f>
        <v>Premium</v>
      </c>
      <c r="L932" t="str">
        <f>IF(VLOOKUP(A932,MonthlyMetricFullData!A:E,5,FALSE)&lt;30,"Adjunct","Professional")</f>
        <v>Professional</v>
      </c>
      <c r="M932" t="str">
        <f>VLOOKUP(A932,MonthlyMetricFullData!A:D,3,FALSE)</f>
        <v>Ian Plamondon</v>
      </c>
    </row>
    <row r="933" spans="1:13" x14ac:dyDescent="0.2">
      <c r="A933" s="6" t="s">
        <v>234</v>
      </c>
      <c r="B933" s="6" t="s">
        <v>26</v>
      </c>
      <c r="C933" s="9">
        <v>0.66</v>
      </c>
      <c r="D933" s="9">
        <v>1.03</v>
      </c>
      <c r="E933" s="9">
        <v>0.94</v>
      </c>
      <c r="F933" s="9">
        <v>0.89</v>
      </c>
      <c r="G933" s="9">
        <v>0</v>
      </c>
      <c r="H933" s="6">
        <v>2</v>
      </c>
      <c r="I933" s="7" t="s">
        <v>153</v>
      </c>
      <c r="J933" s="9">
        <v>0</v>
      </c>
      <c r="K933" t="e">
        <f>VLOOKUP(A933,MonthlyMetricFullData!A:D,2,FALSE)</f>
        <v>#N/A</v>
      </c>
      <c r="L933" t="e">
        <f>IF(VLOOKUP(A933,MonthlyMetricFullData!A:E,5,FALSE)&lt;30,"Adjunct","Professional")</f>
        <v>#N/A</v>
      </c>
      <c r="M933" t="e">
        <f>VLOOKUP(A933,MonthlyMetricFullData!A:D,3,FALSE)</f>
        <v>#N/A</v>
      </c>
    </row>
    <row r="934" spans="1:13" x14ac:dyDescent="0.2">
      <c r="A934" s="6" t="s">
        <v>235</v>
      </c>
      <c r="B934" s="6" t="s">
        <v>19</v>
      </c>
      <c r="C934" s="6">
        <v>0.105599999999999</v>
      </c>
      <c r="D934" s="6">
        <v>0.55700000000000005</v>
      </c>
      <c r="E934" s="6"/>
      <c r="F934" s="6">
        <v>1</v>
      </c>
      <c r="G934" s="6"/>
      <c r="I934" s="6" t="s">
        <v>46</v>
      </c>
      <c r="J934" s="53">
        <v>1</v>
      </c>
      <c r="K934" t="str">
        <f>VLOOKUP(A934,MonthlyMetricFullData!A:D,2,FALSE)</f>
        <v>Distinguished</v>
      </c>
      <c r="L934" t="str">
        <f>IF(VLOOKUP(A934,MonthlyMetricFullData!A:E,5,FALSE)&lt;30,"Adjunct","Professional")</f>
        <v>Professional</v>
      </c>
      <c r="M934" t="str">
        <f>VLOOKUP(A934,MonthlyMetricFullData!A:D,3,FALSE)</f>
        <v>Katherine Marino</v>
      </c>
    </row>
    <row r="935" spans="1:13" x14ac:dyDescent="0.2">
      <c r="A935" s="6" t="s">
        <v>236</v>
      </c>
      <c r="B935" s="6" t="s">
        <v>21</v>
      </c>
      <c r="C935" s="9">
        <v>0.32</v>
      </c>
      <c r="D935" s="9">
        <v>0.81</v>
      </c>
      <c r="E935" s="9">
        <v>1</v>
      </c>
      <c r="F935" s="9">
        <v>0.92</v>
      </c>
      <c r="G935" s="9">
        <v>0.5</v>
      </c>
      <c r="H935" s="6" t="e">
        <v>#N/A</v>
      </c>
      <c r="I935" s="7" t="s">
        <v>35</v>
      </c>
      <c r="J935" s="9">
        <v>0.5</v>
      </c>
      <c r="K935" t="e">
        <f>VLOOKUP(A935,MonthlyMetricFullData!A:D,2,FALSE)</f>
        <v>#N/A</v>
      </c>
      <c r="L935" t="e">
        <f>IF(VLOOKUP(A935,MonthlyMetricFullData!A:E,5,FALSE)&lt;30,"Adjunct","Professional")</f>
        <v>#N/A</v>
      </c>
      <c r="M935" t="e">
        <f>VLOOKUP(A935,MonthlyMetricFullData!A:D,3,FALSE)</f>
        <v>#N/A</v>
      </c>
    </row>
    <row r="936" spans="1:13" x14ac:dyDescent="0.2">
      <c r="A936" s="6" t="s">
        <v>237</v>
      </c>
      <c r="B936" s="6" t="s">
        <v>29</v>
      </c>
      <c r="C936" s="9">
        <v>0.85419999999999996</v>
      </c>
      <c r="D936" s="9">
        <v>1.2582</v>
      </c>
      <c r="E936" s="9">
        <v>0.9375</v>
      </c>
      <c r="F936" s="9">
        <v>0.96875</v>
      </c>
      <c r="G936" s="9">
        <v>0.75</v>
      </c>
      <c r="H936" s="6">
        <v>3</v>
      </c>
      <c r="I936" s="6" t="s">
        <v>43</v>
      </c>
      <c r="J936" s="45">
        <v>0.6</v>
      </c>
      <c r="K936" t="str">
        <f>VLOOKUP(A936,MonthlyMetricFullData!A:D,2,FALSE)</f>
        <v>Distinguished</v>
      </c>
      <c r="L936" t="str">
        <f>IF(VLOOKUP(A936,MonthlyMetricFullData!A:E,5,FALSE)&lt;30,"Adjunct","Professional")</f>
        <v>Professional</v>
      </c>
      <c r="M936" t="str">
        <f>VLOOKUP(A936,MonthlyMetricFullData!A:D,3,FALSE)</f>
        <v>Ian Plamondon</v>
      </c>
    </row>
    <row r="937" spans="1:13" x14ac:dyDescent="0.2">
      <c r="A937" s="6" t="s">
        <v>237</v>
      </c>
      <c r="B937" s="6" t="s">
        <v>14</v>
      </c>
      <c r="C937" s="9">
        <v>0.9738</v>
      </c>
      <c r="D937" s="9">
        <v>1.2466999999999999</v>
      </c>
      <c r="E937" s="9">
        <v>0.99145299145299104</v>
      </c>
      <c r="F937" s="9">
        <v>0.95890410958904104</v>
      </c>
      <c r="G937" s="9">
        <v>0.72727272727272696</v>
      </c>
      <c r="H937" s="6">
        <v>0</v>
      </c>
      <c r="I937" s="7" t="s">
        <v>71</v>
      </c>
      <c r="J937" s="9">
        <v>0</v>
      </c>
      <c r="K937" t="str">
        <f>VLOOKUP(A937,MonthlyMetricFullData!A:D,2,FALSE)</f>
        <v>Distinguished</v>
      </c>
      <c r="L937" t="str">
        <f>IF(VLOOKUP(A937,MonthlyMetricFullData!A:E,5,FALSE)&lt;30,"Adjunct","Professional")</f>
        <v>Professional</v>
      </c>
      <c r="M937" t="str">
        <f>VLOOKUP(A937,MonthlyMetricFullData!A:D,3,FALSE)</f>
        <v>Ian Plamondon</v>
      </c>
    </row>
    <row r="938" spans="1:13" x14ac:dyDescent="0.2">
      <c r="A938" s="6" t="s">
        <v>237</v>
      </c>
      <c r="B938" s="6" t="s">
        <v>16</v>
      </c>
      <c r="C938" s="9">
        <v>0.84</v>
      </c>
      <c r="D938" s="9">
        <v>1.01</v>
      </c>
      <c r="E938" s="9">
        <v>0.96</v>
      </c>
      <c r="F938" s="9">
        <v>0.98</v>
      </c>
      <c r="G938" s="9">
        <v>0.44</v>
      </c>
      <c r="H938" s="6">
        <v>2</v>
      </c>
      <c r="I938" s="10">
        <v>45658</v>
      </c>
      <c r="J938" s="9">
        <v>1</v>
      </c>
      <c r="K938" t="str">
        <f>VLOOKUP(A938,MonthlyMetricFullData!A:D,2,FALSE)</f>
        <v>Distinguished</v>
      </c>
      <c r="L938" t="str">
        <f>IF(VLOOKUP(A938,MonthlyMetricFullData!A:E,5,FALSE)&lt;30,"Adjunct","Professional")</f>
        <v>Professional</v>
      </c>
      <c r="M938" t="str">
        <f>VLOOKUP(A938,MonthlyMetricFullData!A:D,3,FALSE)</f>
        <v>Ian Plamondon</v>
      </c>
    </row>
    <row r="939" spans="1:13" x14ac:dyDescent="0.2">
      <c r="A939" s="6" t="s">
        <v>237</v>
      </c>
      <c r="B939" s="6" t="s">
        <v>31</v>
      </c>
      <c r="C939" s="9">
        <v>0.5</v>
      </c>
      <c r="D939" s="9">
        <v>1.07</v>
      </c>
      <c r="E939" s="9">
        <v>0.96</v>
      </c>
      <c r="F939" s="9">
        <v>0.97</v>
      </c>
      <c r="G939" s="9">
        <v>0.85</v>
      </c>
      <c r="H939" s="6">
        <v>2</v>
      </c>
      <c r="I939" s="7" t="s">
        <v>33</v>
      </c>
      <c r="J939" s="9">
        <v>0</v>
      </c>
      <c r="K939" t="str">
        <f>VLOOKUP(A939,MonthlyMetricFullData!A:D,2,FALSE)</f>
        <v>Distinguished</v>
      </c>
      <c r="L939" t="str">
        <f>IF(VLOOKUP(A939,MonthlyMetricFullData!A:E,5,FALSE)&lt;30,"Adjunct","Professional")</f>
        <v>Professional</v>
      </c>
      <c r="M939" t="str">
        <f>VLOOKUP(A939,MonthlyMetricFullData!A:D,3,FALSE)</f>
        <v>Ian Plamondon</v>
      </c>
    </row>
    <row r="940" spans="1:13" x14ac:dyDescent="0.2">
      <c r="A940" s="6" t="s">
        <v>237</v>
      </c>
      <c r="B940" s="6" t="s">
        <v>32</v>
      </c>
      <c r="C940" s="9">
        <v>0.55000000000000004</v>
      </c>
      <c r="D940" s="9">
        <v>1.2022999999999999</v>
      </c>
      <c r="E940" s="9">
        <v>0.982758621</v>
      </c>
      <c r="F940" s="9">
        <v>0.72093023300000003</v>
      </c>
      <c r="G940" s="9">
        <v>0.71428571399999996</v>
      </c>
      <c r="H940" s="6">
        <v>0</v>
      </c>
      <c r="I940" s="7">
        <v>1</v>
      </c>
      <c r="J940" s="9">
        <f>I940</f>
        <v>1</v>
      </c>
      <c r="K940" t="str">
        <f>VLOOKUP(A940,MonthlyMetricFullData!A:D,2,FALSE)</f>
        <v>Distinguished</v>
      </c>
      <c r="L940" t="str">
        <f>IF(VLOOKUP(A940,MonthlyMetricFullData!A:E,5,FALSE)&lt;30,"Adjunct","Professional")</f>
        <v>Professional</v>
      </c>
      <c r="M940" t="str">
        <f>VLOOKUP(A940,MonthlyMetricFullData!A:D,3,FALSE)</f>
        <v>Ian Plamondon</v>
      </c>
    </row>
    <row r="941" spans="1:13" x14ac:dyDescent="0.2">
      <c r="A941" s="6" t="s">
        <v>237</v>
      </c>
      <c r="B941" s="6" t="s">
        <v>17</v>
      </c>
      <c r="C941" s="9">
        <v>1.03</v>
      </c>
      <c r="D941" s="9">
        <v>1.1299999999999999</v>
      </c>
      <c r="E941" s="9">
        <v>0.96</v>
      </c>
      <c r="F941" s="9">
        <v>0.95</v>
      </c>
      <c r="G941" s="9">
        <v>0.53</v>
      </c>
      <c r="H941" s="6">
        <v>0</v>
      </c>
      <c r="I941" s="46" t="s">
        <v>27</v>
      </c>
      <c r="J941" s="11">
        <v>1</v>
      </c>
      <c r="K941" t="str">
        <f>VLOOKUP(A941,MonthlyMetricFullData!A:D,2,FALSE)</f>
        <v>Distinguished</v>
      </c>
      <c r="L941" t="str">
        <f>IF(VLOOKUP(A941,MonthlyMetricFullData!A:E,5,FALSE)&lt;30,"Adjunct","Professional")</f>
        <v>Professional</v>
      </c>
      <c r="M941" t="str">
        <f>VLOOKUP(A941,MonthlyMetricFullData!A:D,3,FALSE)</f>
        <v>Ian Plamondon</v>
      </c>
    </row>
    <row r="942" spans="1:13" x14ac:dyDescent="0.2">
      <c r="A942" s="6" t="s">
        <v>237</v>
      </c>
      <c r="B942" s="6" t="s">
        <v>19</v>
      </c>
      <c r="C942" s="6">
        <v>0.76669999999999905</v>
      </c>
      <c r="D942" s="6">
        <v>1.2992999999999999</v>
      </c>
      <c r="E942" s="6">
        <v>0.92105263157894701</v>
      </c>
      <c r="F942" s="6">
        <v>0.92</v>
      </c>
      <c r="G942" s="6">
        <v>1</v>
      </c>
      <c r="I942" s="6" t="s">
        <v>57</v>
      </c>
      <c r="J942" s="53">
        <v>0.25</v>
      </c>
      <c r="K942" t="str">
        <f>VLOOKUP(A942,MonthlyMetricFullData!A:D,2,FALSE)</f>
        <v>Distinguished</v>
      </c>
      <c r="L942" t="str">
        <f>IF(VLOOKUP(A942,MonthlyMetricFullData!A:E,5,FALSE)&lt;30,"Adjunct","Professional")</f>
        <v>Professional</v>
      </c>
      <c r="M942" t="str">
        <f>VLOOKUP(A942,MonthlyMetricFullData!A:D,3,FALSE)</f>
        <v>Ian Plamondon</v>
      </c>
    </row>
    <row r="943" spans="1:13" x14ac:dyDescent="0.2">
      <c r="A943" s="6" t="s">
        <v>237</v>
      </c>
      <c r="B943" s="6" t="s">
        <v>21</v>
      </c>
      <c r="C943" s="9">
        <v>0.63</v>
      </c>
      <c r="D943" s="9">
        <v>1.2</v>
      </c>
      <c r="E943" s="9">
        <v>0.97</v>
      </c>
      <c r="F943" s="9">
        <v>0.93</v>
      </c>
      <c r="G943" s="9">
        <v>0.75</v>
      </c>
      <c r="H943" s="6">
        <v>1</v>
      </c>
      <c r="I943" s="7">
        <v>1</v>
      </c>
      <c r="J943" s="9">
        <f>I943</f>
        <v>1</v>
      </c>
      <c r="K943" t="str">
        <f>VLOOKUP(A943,MonthlyMetricFullData!A:D,2,FALSE)</f>
        <v>Distinguished</v>
      </c>
      <c r="L943" t="str">
        <f>IF(VLOOKUP(A943,MonthlyMetricFullData!A:E,5,FALSE)&lt;30,"Adjunct","Professional")</f>
        <v>Professional</v>
      </c>
      <c r="M943" t="str">
        <f>VLOOKUP(A943,MonthlyMetricFullData!A:D,3,FALSE)</f>
        <v>Ian Plamondon</v>
      </c>
    </row>
    <row r="944" spans="1:13" x14ac:dyDescent="0.2">
      <c r="A944" s="6" t="s">
        <v>237</v>
      </c>
      <c r="B944" s="6" t="s">
        <v>22</v>
      </c>
      <c r="C944" s="9">
        <v>0.44</v>
      </c>
      <c r="D944" s="9">
        <v>1.31</v>
      </c>
      <c r="E944" s="9">
        <v>1</v>
      </c>
      <c r="F944" s="9">
        <v>1</v>
      </c>
      <c r="G944" s="9">
        <v>0.22</v>
      </c>
      <c r="H944" s="6">
        <v>1</v>
      </c>
      <c r="I944" s="7">
        <v>1</v>
      </c>
      <c r="J944" s="9">
        <f>I944</f>
        <v>1</v>
      </c>
      <c r="K944" t="str">
        <f>VLOOKUP(A944,MonthlyMetricFullData!A:D,2,FALSE)</f>
        <v>Distinguished</v>
      </c>
      <c r="L944" t="str">
        <f>IF(VLOOKUP(A944,MonthlyMetricFullData!A:E,5,FALSE)&lt;30,"Adjunct","Professional")</f>
        <v>Professional</v>
      </c>
      <c r="M944" t="str">
        <f>VLOOKUP(A944,MonthlyMetricFullData!A:D,3,FALSE)</f>
        <v>Ian Plamondon</v>
      </c>
    </row>
    <row r="945" spans="1:13" x14ac:dyDescent="0.2">
      <c r="A945" s="6" t="s">
        <v>237</v>
      </c>
      <c r="B945" s="6" t="s">
        <v>24</v>
      </c>
      <c r="C945" s="9">
        <v>0.65</v>
      </c>
      <c r="D945" s="9">
        <v>1.28</v>
      </c>
      <c r="E945" s="9">
        <v>0.96</v>
      </c>
      <c r="F945" s="9">
        <v>1</v>
      </c>
      <c r="G945" s="9">
        <v>0.73</v>
      </c>
      <c r="H945" s="6">
        <v>3</v>
      </c>
      <c r="I945" s="7">
        <v>1</v>
      </c>
      <c r="J945" s="9">
        <f>I945</f>
        <v>1</v>
      </c>
      <c r="K945" t="str">
        <f>VLOOKUP(A945,MonthlyMetricFullData!A:D,2,FALSE)</f>
        <v>Distinguished</v>
      </c>
      <c r="L945" t="str">
        <f>IF(VLOOKUP(A945,MonthlyMetricFullData!A:E,5,FALSE)&lt;30,"Adjunct","Professional")</f>
        <v>Professional</v>
      </c>
      <c r="M945" t="str">
        <f>VLOOKUP(A945,MonthlyMetricFullData!A:D,3,FALSE)</f>
        <v>Ian Plamondon</v>
      </c>
    </row>
    <row r="946" spans="1:13" x14ac:dyDescent="0.2">
      <c r="A946" s="6" t="s">
        <v>237</v>
      </c>
      <c r="B946" s="6" t="s">
        <v>25</v>
      </c>
      <c r="C946" s="9">
        <v>0.53</v>
      </c>
      <c r="D946" s="9">
        <v>1.1000000000000001</v>
      </c>
      <c r="E946" s="9">
        <v>1</v>
      </c>
      <c r="F946" s="9">
        <v>0.95</v>
      </c>
      <c r="G946" s="9">
        <v>1</v>
      </c>
      <c r="H946" s="6">
        <v>0</v>
      </c>
      <c r="I946" s="8"/>
      <c r="J946" s="6"/>
      <c r="K946" t="str">
        <f>VLOOKUP(A946,MonthlyMetricFullData!A:D,2,FALSE)</f>
        <v>Distinguished</v>
      </c>
      <c r="L946" t="str">
        <f>IF(VLOOKUP(A946,MonthlyMetricFullData!A:E,5,FALSE)&lt;30,"Adjunct","Professional")</f>
        <v>Professional</v>
      </c>
      <c r="M946" t="str">
        <f>VLOOKUP(A946,MonthlyMetricFullData!A:D,3,FALSE)</f>
        <v>Ian Plamondon</v>
      </c>
    </row>
    <row r="947" spans="1:13" x14ac:dyDescent="0.2">
      <c r="A947" s="6" t="s">
        <v>237</v>
      </c>
      <c r="B947" s="6" t="s">
        <v>26</v>
      </c>
      <c r="C947" s="9">
        <v>0.8</v>
      </c>
      <c r="D947" s="9">
        <v>1.43</v>
      </c>
      <c r="E947" s="9">
        <v>1</v>
      </c>
      <c r="F947" s="9">
        <v>0.98</v>
      </c>
      <c r="G947" s="9">
        <v>0.78</v>
      </c>
      <c r="H947" s="6">
        <v>1</v>
      </c>
      <c r="I947" s="7" t="s">
        <v>63</v>
      </c>
      <c r="J947" s="9">
        <v>1</v>
      </c>
      <c r="K947" t="str">
        <f>VLOOKUP(A947,MonthlyMetricFullData!A:D,2,FALSE)</f>
        <v>Distinguished</v>
      </c>
      <c r="L947" t="str">
        <f>IF(VLOOKUP(A947,MonthlyMetricFullData!A:E,5,FALSE)&lt;30,"Adjunct","Professional")</f>
        <v>Professional</v>
      </c>
      <c r="M947" t="str">
        <f>VLOOKUP(A947,MonthlyMetricFullData!A:D,3,FALSE)</f>
        <v>Ian Plamondon</v>
      </c>
    </row>
    <row r="948" spans="1:13" x14ac:dyDescent="0.2">
      <c r="A948" s="6" t="s">
        <v>238</v>
      </c>
      <c r="B948" s="6" t="s">
        <v>29</v>
      </c>
      <c r="C948" s="9">
        <v>0.875</v>
      </c>
      <c r="D948" s="9">
        <v>0.85939999999999905</v>
      </c>
      <c r="E948" s="9">
        <v>1</v>
      </c>
      <c r="F948" s="9">
        <v>1</v>
      </c>
      <c r="G948" s="9">
        <v>0.93333333333333302</v>
      </c>
      <c r="H948" s="6">
        <v>7</v>
      </c>
      <c r="I948" s="7" t="s">
        <v>60</v>
      </c>
      <c r="J948" s="45">
        <v>0</v>
      </c>
      <c r="K948" t="e">
        <f>VLOOKUP(A948,MonthlyMetricFullData!A:D,2,FALSE)</f>
        <v>#N/A</v>
      </c>
      <c r="L948" t="e">
        <f>IF(VLOOKUP(A948,MonthlyMetricFullData!A:E,5,FALSE)&lt;30,"Adjunct","Professional")</f>
        <v>#N/A</v>
      </c>
      <c r="M948" t="e">
        <f>VLOOKUP(A948,MonthlyMetricFullData!A:D,3,FALSE)</f>
        <v>#N/A</v>
      </c>
    </row>
    <row r="949" spans="1:13" x14ac:dyDescent="0.2">
      <c r="A949" s="6" t="s">
        <v>238</v>
      </c>
      <c r="B949" s="6" t="s">
        <v>14</v>
      </c>
      <c r="C949" s="9">
        <v>1.3374999999999999</v>
      </c>
      <c r="D949" s="9">
        <v>1.3515999999999999</v>
      </c>
      <c r="E949" s="9">
        <v>1</v>
      </c>
      <c r="F949" s="9">
        <v>0.98876404494381998</v>
      </c>
      <c r="G949" s="9">
        <v>0.89655172413793105</v>
      </c>
      <c r="H949" s="6">
        <v>16</v>
      </c>
      <c r="I949" s="7" t="s">
        <v>239</v>
      </c>
      <c r="J949" s="9">
        <v>0.33</v>
      </c>
      <c r="K949" t="e">
        <f>VLOOKUP(A949,MonthlyMetricFullData!A:D,2,FALSE)</f>
        <v>#N/A</v>
      </c>
      <c r="L949" t="e">
        <f>IF(VLOOKUP(A949,MonthlyMetricFullData!A:E,5,FALSE)&lt;30,"Adjunct","Professional")</f>
        <v>#N/A</v>
      </c>
      <c r="M949" t="e">
        <f>VLOOKUP(A949,MonthlyMetricFullData!A:D,3,FALSE)</f>
        <v>#N/A</v>
      </c>
    </row>
    <row r="950" spans="1:13" x14ac:dyDescent="0.2">
      <c r="A950" s="6" t="s">
        <v>238</v>
      </c>
      <c r="B950" s="6" t="s">
        <v>14</v>
      </c>
      <c r="C950" s="9">
        <v>1.3374999999999999</v>
      </c>
      <c r="D950" s="9">
        <v>1.3515999999999999</v>
      </c>
      <c r="E950" s="9">
        <v>1</v>
      </c>
      <c r="F950" s="9">
        <v>0.98876404494381998</v>
      </c>
      <c r="G950" s="9">
        <v>0.89655172413793105</v>
      </c>
      <c r="H950" s="6">
        <v>16</v>
      </c>
      <c r="I950" s="7" t="s">
        <v>239</v>
      </c>
      <c r="J950" s="9">
        <f>_xlfn.TEXTBEFORE(I950, "/")/_xlfn.TEXTAFTER(I950,"/")</f>
        <v>0.33333333333333331</v>
      </c>
      <c r="K950" t="e">
        <f>VLOOKUP(A950,MonthlyMetricFullData!A:D,2,FALSE)</f>
        <v>#N/A</v>
      </c>
      <c r="L950" t="e">
        <f>IF(VLOOKUP(A950,MonthlyMetricFullData!A:E,5,FALSE)&lt;30,"Adjunct","Professional")</f>
        <v>#N/A</v>
      </c>
      <c r="M950" t="e">
        <f>VLOOKUP(A950,MonthlyMetricFullData!A:D,3,FALSE)</f>
        <v>#N/A</v>
      </c>
    </row>
    <row r="951" spans="1:13" x14ac:dyDescent="0.2">
      <c r="A951" s="6" t="s">
        <v>238</v>
      </c>
      <c r="B951" s="6" t="s">
        <v>16</v>
      </c>
      <c r="C951" s="9">
        <v>1.1100000000000001</v>
      </c>
      <c r="D951" s="9">
        <v>1</v>
      </c>
      <c r="E951" s="9">
        <v>0.98</v>
      </c>
      <c r="F951" s="9">
        <v>1</v>
      </c>
      <c r="G951" s="9">
        <v>0.86</v>
      </c>
      <c r="H951" s="6">
        <v>13</v>
      </c>
      <c r="I951" s="10" t="s">
        <v>60</v>
      </c>
      <c r="J951" s="9">
        <v>0</v>
      </c>
      <c r="K951" t="e">
        <f>VLOOKUP(A951,MonthlyMetricFullData!A:D,2,FALSE)</f>
        <v>#N/A</v>
      </c>
      <c r="L951" t="e">
        <f>IF(VLOOKUP(A951,MonthlyMetricFullData!A:E,5,FALSE)&lt;30,"Adjunct","Professional")</f>
        <v>#N/A</v>
      </c>
      <c r="M951" t="e">
        <f>VLOOKUP(A951,MonthlyMetricFullData!A:D,3,FALSE)</f>
        <v>#N/A</v>
      </c>
    </row>
    <row r="952" spans="1:13" x14ac:dyDescent="0.2">
      <c r="A952" s="6" t="s">
        <v>238</v>
      </c>
      <c r="B952" s="6" t="s">
        <v>31</v>
      </c>
      <c r="C952" s="9">
        <v>0.53</v>
      </c>
      <c r="D952" s="9">
        <v>0.72</v>
      </c>
      <c r="E952" s="9">
        <v>1</v>
      </c>
      <c r="F952" s="9">
        <v>0.72</v>
      </c>
      <c r="G952" s="9">
        <v>0.76</v>
      </c>
      <c r="H952" s="6">
        <v>3</v>
      </c>
      <c r="I952" s="7">
        <v>0.5</v>
      </c>
      <c r="J952" s="9">
        <v>0.5</v>
      </c>
      <c r="K952" t="e">
        <f>VLOOKUP(A952,MonthlyMetricFullData!A:D,2,FALSE)</f>
        <v>#N/A</v>
      </c>
      <c r="L952" t="e">
        <f>IF(VLOOKUP(A952,MonthlyMetricFullData!A:E,5,FALSE)&lt;30,"Adjunct","Professional")</f>
        <v>#N/A</v>
      </c>
      <c r="M952" t="e">
        <f>VLOOKUP(A952,MonthlyMetricFullData!A:D,3,FALSE)</f>
        <v>#N/A</v>
      </c>
    </row>
    <row r="953" spans="1:13" x14ac:dyDescent="0.2">
      <c r="A953" s="6" t="s">
        <v>238</v>
      </c>
      <c r="B953" s="6" t="s">
        <v>32</v>
      </c>
      <c r="C953" s="9">
        <v>0.78749999999999998</v>
      </c>
      <c r="D953" s="9">
        <v>0.93230000000000002</v>
      </c>
      <c r="E953" s="9">
        <v>1</v>
      </c>
      <c r="F953" s="9">
        <v>0.90566037700000002</v>
      </c>
      <c r="G953" s="9">
        <v>0.8125</v>
      </c>
      <c r="H953" s="6">
        <v>17</v>
      </c>
      <c r="I953" s="7" t="s">
        <v>71</v>
      </c>
      <c r="J953" s="9">
        <v>0</v>
      </c>
      <c r="K953" t="e">
        <f>VLOOKUP(A953,MonthlyMetricFullData!A:D,2,FALSE)</f>
        <v>#N/A</v>
      </c>
      <c r="L953" t="e">
        <f>IF(VLOOKUP(A953,MonthlyMetricFullData!A:E,5,FALSE)&lt;30,"Adjunct","Professional")</f>
        <v>#N/A</v>
      </c>
      <c r="M953" t="e">
        <f>VLOOKUP(A953,MonthlyMetricFullData!A:D,3,FALSE)</f>
        <v>#N/A</v>
      </c>
    </row>
    <row r="954" spans="1:13" x14ac:dyDescent="0.2">
      <c r="A954" s="6" t="s">
        <v>238</v>
      </c>
      <c r="B954" s="6" t="s">
        <v>17</v>
      </c>
      <c r="C954" s="9">
        <v>0.83</v>
      </c>
      <c r="D954" s="9">
        <v>0.86</v>
      </c>
      <c r="E954" s="9">
        <v>1</v>
      </c>
      <c r="F954" s="9">
        <v>0.96</v>
      </c>
      <c r="G954" s="9">
        <v>0.74</v>
      </c>
      <c r="H954" s="6">
        <v>15</v>
      </c>
      <c r="I954" s="46" t="s">
        <v>33</v>
      </c>
      <c r="J954" s="11">
        <v>0</v>
      </c>
      <c r="K954" t="e">
        <f>VLOOKUP(A954,MonthlyMetricFullData!A:D,2,FALSE)</f>
        <v>#N/A</v>
      </c>
      <c r="L954" t="e">
        <f>IF(VLOOKUP(A954,MonthlyMetricFullData!A:E,5,FALSE)&lt;30,"Adjunct","Professional")</f>
        <v>#N/A</v>
      </c>
      <c r="M954" t="e">
        <f>VLOOKUP(A954,MonthlyMetricFullData!A:D,3,FALSE)</f>
        <v>#N/A</v>
      </c>
    </row>
    <row r="955" spans="1:13" x14ac:dyDescent="0.2">
      <c r="A955" s="6" t="s">
        <v>238</v>
      </c>
      <c r="B955" s="6" t="s">
        <v>21</v>
      </c>
      <c r="C955" s="9">
        <v>0.69</v>
      </c>
      <c r="D955" s="9">
        <v>1.07</v>
      </c>
      <c r="E955" s="9">
        <v>1</v>
      </c>
      <c r="F955" s="9">
        <v>0.69</v>
      </c>
      <c r="G955" s="9">
        <v>0.95</v>
      </c>
      <c r="H955" s="6">
        <v>16</v>
      </c>
      <c r="I955" s="7" t="s">
        <v>209</v>
      </c>
      <c r="J955" s="9">
        <v>0.14000000000000001</v>
      </c>
      <c r="K955" t="e">
        <f>VLOOKUP(A955,MonthlyMetricFullData!A:D,2,FALSE)</f>
        <v>#N/A</v>
      </c>
      <c r="L955" t="e">
        <f>IF(VLOOKUP(A955,MonthlyMetricFullData!A:E,5,FALSE)&lt;30,"Adjunct","Professional")</f>
        <v>#N/A</v>
      </c>
      <c r="M955" t="e">
        <f>VLOOKUP(A955,MonthlyMetricFullData!A:D,3,FALSE)</f>
        <v>#N/A</v>
      </c>
    </row>
    <row r="956" spans="1:13" x14ac:dyDescent="0.2">
      <c r="A956" s="6" t="s">
        <v>238</v>
      </c>
      <c r="B956" s="6" t="s">
        <v>22</v>
      </c>
      <c r="C956" s="9">
        <v>0.66</v>
      </c>
      <c r="D956" s="9">
        <v>0.96</v>
      </c>
      <c r="E956" s="9">
        <v>0.99</v>
      </c>
      <c r="F956" s="9">
        <v>1</v>
      </c>
      <c r="G956" s="9">
        <v>0.77</v>
      </c>
      <c r="H956" s="6">
        <v>6</v>
      </c>
      <c r="I956" s="7" t="s">
        <v>122</v>
      </c>
      <c r="J956" s="9">
        <v>0.6</v>
      </c>
      <c r="K956" t="e">
        <f>VLOOKUP(A956,MonthlyMetricFullData!A:D,2,FALSE)</f>
        <v>#N/A</v>
      </c>
      <c r="L956" t="e">
        <f>IF(VLOOKUP(A956,MonthlyMetricFullData!A:E,5,FALSE)&lt;30,"Adjunct","Professional")</f>
        <v>#N/A</v>
      </c>
      <c r="M956" t="e">
        <f>VLOOKUP(A956,MonthlyMetricFullData!A:D,3,FALSE)</f>
        <v>#N/A</v>
      </c>
    </row>
    <row r="957" spans="1:13" x14ac:dyDescent="0.2">
      <c r="A957" s="6" t="s">
        <v>238</v>
      </c>
      <c r="B957" s="6" t="s">
        <v>24</v>
      </c>
      <c r="C957" s="9">
        <v>0.88</v>
      </c>
      <c r="D957" s="9">
        <v>1.05</v>
      </c>
      <c r="E957" s="9">
        <v>1</v>
      </c>
      <c r="F957" s="9">
        <v>0.98</v>
      </c>
      <c r="G957" s="9">
        <v>0.89</v>
      </c>
      <c r="H957" s="6">
        <v>14</v>
      </c>
      <c r="I957" s="7" t="s">
        <v>141</v>
      </c>
      <c r="J957" s="9">
        <v>0.44</v>
      </c>
      <c r="K957" t="e">
        <f>VLOOKUP(A957,MonthlyMetricFullData!A:D,2,FALSE)</f>
        <v>#N/A</v>
      </c>
      <c r="L957" t="e">
        <f>IF(VLOOKUP(A957,MonthlyMetricFullData!A:E,5,FALSE)&lt;30,"Adjunct","Professional")</f>
        <v>#N/A</v>
      </c>
      <c r="M957" t="e">
        <f>VLOOKUP(A957,MonthlyMetricFullData!A:D,3,FALSE)</f>
        <v>#N/A</v>
      </c>
    </row>
    <row r="958" spans="1:13" x14ac:dyDescent="0.2">
      <c r="A958" s="6" t="s">
        <v>238</v>
      </c>
      <c r="B958" s="6" t="s">
        <v>25</v>
      </c>
      <c r="C958" s="9">
        <v>0.86</v>
      </c>
      <c r="D958" s="9">
        <v>0.97</v>
      </c>
      <c r="E958" s="9">
        <v>0.99</v>
      </c>
      <c r="F958" s="9">
        <v>0.98</v>
      </c>
      <c r="G958" s="9">
        <v>0.9</v>
      </c>
      <c r="H958" s="6">
        <v>13</v>
      </c>
      <c r="I958" s="7" t="s">
        <v>83</v>
      </c>
      <c r="J958" s="9">
        <v>0</v>
      </c>
      <c r="K958" t="e">
        <f>VLOOKUP(A958,MonthlyMetricFullData!A:D,2,FALSE)</f>
        <v>#N/A</v>
      </c>
      <c r="L958" t="e">
        <f>IF(VLOOKUP(A958,MonthlyMetricFullData!A:E,5,FALSE)&lt;30,"Adjunct","Professional")</f>
        <v>#N/A</v>
      </c>
      <c r="M958" t="e">
        <f>VLOOKUP(A958,MonthlyMetricFullData!A:D,3,FALSE)</f>
        <v>#N/A</v>
      </c>
    </row>
    <row r="959" spans="1:13" x14ac:dyDescent="0.2">
      <c r="A959" s="6" t="s">
        <v>238</v>
      </c>
      <c r="B959" s="6" t="s">
        <v>26</v>
      </c>
      <c r="C959" s="9">
        <v>0.94</v>
      </c>
      <c r="D959" s="9">
        <v>0.96</v>
      </c>
      <c r="E959" s="9">
        <v>1</v>
      </c>
      <c r="F959" s="9">
        <v>0.98</v>
      </c>
      <c r="G959" s="9">
        <v>0.96</v>
      </c>
      <c r="H959" s="6">
        <v>13</v>
      </c>
      <c r="I959" s="7" t="s">
        <v>83</v>
      </c>
      <c r="J959" s="9">
        <v>0</v>
      </c>
      <c r="K959" t="e">
        <f>VLOOKUP(A959,MonthlyMetricFullData!A:D,2,FALSE)</f>
        <v>#N/A</v>
      </c>
      <c r="L959" t="e">
        <f>IF(VLOOKUP(A959,MonthlyMetricFullData!A:E,5,FALSE)&lt;30,"Adjunct","Professional")</f>
        <v>#N/A</v>
      </c>
      <c r="M959" t="e">
        <f>VLOOKUP(A959,MonthlyMetricFullData!A:D,3,FALSE)</f>
        <v>#N/A</v>
      </c>
    </row>
    <row r="960" spans="1:13" x14ac:dyDescent="0.2">
      <c r="A960" s="6" t="s">
        <v>240</v>
      </c>
      <c r="B960" s="6" t="s">
        <v>21</v>
      </c>
      <c r="C960" s="9">
        <v>0.76</v>
      </c>
      <c r="D960" s="9">
        <v>0.85</v>
      </c>
      <c r="E960" s="9">
        <v>1</v>
      </c>
      <c r="F960" s="9">
        <v>0.94</v>
      </c>
      <c r="G960" s="9">
        <v>0.67</v>
      </c>
      <c r="H960" s="6">
        <v>10</v>
      </c>
      <c r="J960" s="6"/>
      <c r="K960" t="e">
        <f>VLOOKUP(A960,MonthlyMetricFullData!A:D,2,FALSE)</f>
        <v>#N/A</v>
      </c>
      <c r="L960" t="e">
        <f>IF(VLOOKUP(A960,MonthlyMetricFullData!A:E,5,FALSE)&lt;30,"Adjunct","Professional")</f>
        <v>#N/A</v>
      </c>
      <c r="M960" t="e">
        <f>VLOOKUP(A960,MonthlyMetricFullData!A:D,3,FALSE)</f>
        <v>#N/A</v>
      </c>
    </row>
    <row r="961" spans="1:13" x14ac:dyDescent="0.2">
      <c r="A961" s="6" t="s">
        <v>240</v>
      </c>
      <c r="B961" s="6" t="s">
        <v>22</v>
      </c>
      <c r="C961" s="9">
        <v>0.55000000000000004</v>
      </c>
      <c r="D961" s="9">
        <v>0.74</v>
      </c>
      <c r="E961" s="9">
        <v>1</v>
      </c>
      <c r="F961" s="9">
        <v>0.93</v>
      </c>
      <c r="G961" s="9">
        <v>0.55000000000000004</v>
      </c>
      <c r="H961" s="6">
        <v>8</v>
      </c>
      <c r="I961" s="7" t="s">
        <v>137</v>
      </c>
      <c r="J961" s="9">
        <v>0.83</v>
      </c>
      <c r="K961" t="e">
        <f>VLOOKUP(A961,MonthlyMetricFullData!A:D,2,FALSE)</f>
        <v>#N/A</v>
      </c>
      <c r="L961" t="e">
        <f>IF(VLOOKUP(A961,MonthlyMetricFullData!A:E,5,FALSE)&lt;30,"Adjunct","Professional")</f>
        <v>#N/A</v>
      </c>
      <c r="M961" t="e">
        <f>VLOOKUP(A961,MonthlyMetricFullData!A:D,3,FALSE)</f>
        <v>#N/A</v>
      </c>
    </row>
    <row r="962" spans="1:13" x14ac:dyDescent="0.2">
      <c r="A962" s="6" t="s">
        <v>241</v>
      </c>
      <c r="B962" s="6" t="s">
        <v>14</v>
      </c>
      <c r="C962" s="9">
        <v>1.0913999999999999</v>
      </c>
      <c r="D962" s="9">
        <v>0.93420000000000003</v>
      </c>
      <c r="E962" s="9">
        <v>0.75423728813559299</v>
      </c>
      <c r="F962" s="9">
        <v>0.51041666666666596</v>
      </c>
      <c r="G962" s="9">
        <v>0.38461538461538403</v>
      </c>
      <c r="H962" s="6">
        <v>9</v>
      </c>
      <c r="I962" s="7" t="s">
        <v>34</v>
      </c>
      <c r="J962" s="9">
        <v>0.5</v>
      </c>
      <c r="K962" t="e">
        <f>VLOOKUP(A962,MonthlyMetricFullData!A:D,2,FALSE)</f>
        <v>#N/A</v>
      </c>
      <c r="L962" t="e">
        <f>IF(VLOOKUP(A962,MonthlyMetricFullData!A:E,5,FALSE)&lt;30,"Adjunct","Professional")</f>
        <v>#N/A</v>
      </c>
      <c r="M962" t="e">
        <f>VLOOKUP(A962,MonthlyMetricFullData!A:D,3,FALSE)</f>
        <v>#N/A</v>
      </c>
    </row>
    <row r="963" spans="1:13" x14ac:dyDescent="0.2">
      <c r="A963" s="6" t="s">
        <v>241</v>
      </c>
      <c r="B963" s="6" t="s">
        <v>21</v>
      </c>
      <c r="C963" s="9">
        <v>0.38</v>
      </c>
      <c r="D963" s="9">
        <v>0.96</v>
      </c>
      <c r="E963" s="9">
        <v>1</v>
      </c>
      <c r="F963" s="9">
        <v>0.93</v>
      </c>
      <c r="G963" s="9">
        <v>0.82</v>
      </c>
      <c r="H963" s="6">
        <v>1</v>
      </c>
      <c r="I963" s="7" t="s">
        <v>141</v>
      </c>
      <c r="J963" s="9">
        <v>0.44</v>
      </c>
      <c r="K963" t="e">
        <f>VLOOKUP(A963,MonthlyMetricFullData!A:D,2,FALSE)</f>
        <v>#N/A</v>
      </c>
      <c r="L963" t="e">
        <f>IF(VLOOKUP(A963,MonthlyMetricFullData!A:E,5,FALSE)&lt;30,"Adjunct","Professional")</f>
        <v>#N/A</v>
      </c>
      <c r="M963" t="e">
        <f>VLOOKUP(A963,MonthlyMetricFullData!A:D,3,FALSE)</f>
        <v>#N/A</v>
      </c>
    </row>
    <row r="964" spans="1:13" x14ac:dyDescent="0.2">
      <c r="A964" s="6" t="s">
        <v>241</v>
      </c>
      <c r="B964" s="6" t="s">
        <v>22</v>
      </c>
      <c r="C964" s="9">
        <v>0.49</v>
      </c>
      <c r="D964" s="9">
        <v>1.1200000000000001</v>
      </c>
      <c r="E964" s="9">
        <v>0.86</v>
      </c>
      <c r="F964" s="9">
        <v>0.78</v>
      </c>
      <c r="G964" s="9">
        <v>0.68</v>
      </c>
      <c r="H964" s="6">
        <v>1</v>
      </c>
      <c r="I964" s="7" t="s">
        <v>23</v>
      </c>
      <c r="J964" s="9">
        <v>0.67</v>
      </c>
      <c r="K964" t="e">
        <f>VLOOKUP(A964,MonthlyMetricFullData!A:D,2,FALSE)</f>
        <v>#N/A</v>
      </c>
      <c r="L964" t="e">
        <f>IF(VLOOKUP(A964,MonthlyMetricFullData!A:E,5,FALSE)&lt;30,"Adjunct","Professional")</f>
        <v>#N/A</v>
      </c>
      <c r="M964" t="e">
        <f>VLOOKUP(A964,MonthlyMetricFullData!A:D,3,FALSE)</f>
        <v>#N/A</v>
      </c>
    </row>
    <row r="965" spans="1:13" x14ac:dyDescent="0.2">
      <c r="A965" s="6" t="s">
        <v>241</v>
      </c>
      <c r="B965" s="6" t="s">
        <v>24</v>
      </c>
      <c r="C965" s="9">
        <v>1.1299999999999999</v>
      </c>
      <c r="D965" s="9">
        <v>1.24</v>
      </c>
      <c r="E965" s="9">
        <v>0.79</v>
      </c>
      <c r="F965" s="9">
        <v>1</v>
      </c>
      <c r="G965" s="9">
        <v>0.71</v>
      </c>
      <c r="H965" s="6">
        <v>5</v>
      </c>
      <c r="I965" s="7" t="s">
        <v>35</v>
      </c>
      <c r="J965" s="9">
        <v>0.5</v>
      </c>
      <c r="K965" t="e">
        <f>VLOOKUP(A965,MonthlyMetricFullData!A:D,2,FALSE)</f>
        <v>#N/A</v>
      </c>
      <c r="L965" t="e">
        <f>IF(VLOOKUP(A965,MonthlyMetricFullData!A:E,5,FALSE)&lt;30,"Adjunct","Professional")</f>
        <v>#N/A</v>
      </c>
      <c r="M965" t="e">
        <f>VLOOKUP(A965,MonthlyMetricFullData!A:D,3,FALSE)</f>
        <v>#N/A</v>
      </c>
    </row>
    <row r="966" spans="1:13" x14ac:dyDescent="0.2">
      <c r="A966" s="6" t="s">
        <v>241</v>
      </c>
      <c r="B966" s="6" t="s">
        <v>25</v>
      </c>
      <c r="C966" s="9">
        <v>1.08</v>
      </c>
      <c r="D966" s="9">
        <v>1.1100000000000001</v>
      </c>
      <c r="E966" s="9">
        <v>0.9</v>
      </c>
      <c r="F966" s="9">
        <v>0.96</v>
      </c>
      <c r="G966" s="9">
        <v>0.94</v>
      </c>
      <c r="H966" s="6">
        <v>9</v>
      </c>
      <c r="I966" s="7" t="s">
        <v>111</v>
      </c>
      <c r="J966" s="9">
        <v>0.8</v>
      </c>
      <c r="K966" t="e">
        <f>VLOOKUP(A966,MonthlyMetricFullData!A:D,2,FALSE)</f>
        <v>#N/A</v>
      </c>
      <c r="L966" t="e">
        <f>IF(VLOOKUP(A966,MonthlyMetricFullData!A:E,5,FALSE)&lt;30,"Adjunct","Professional")</f>
        <v>#N/A</v>
      </c>
      <c r="M966" t="e">
        <f>VLOOKUP(A966,MonthlyMetricFullData!A:D,3,FALSE)</f>
        <v>#N/A</v>
      </c>
    </row>
    <row r="967" spans="1:13" x14ac:dyDescent="0.2">
      <c r="A967" s="6" t="s">
        <v>241</v>
      </c>
      <c r="B967" s="6" t="s">
        <v>26</v>
      </c>
      <c r="C967" s="9">
        <v>1.01</v>
      </c>
      <c r="D967" s="9">
        <v>1.05</v>
      </c>
      <c r="E967" s="9">
        <v>0.82</v>
      </c>
      <c r="F967" s="9">
        <v>0.7</v>
      </c>
      <c r="G967" s="9">
        <v>0.62</v>
      </c>
      <c r="H967" s="6">
        <v>5</v>
      </c>
      <c r="I967" s="7" t="s">
        <v>45</v>
      </c>
      <c r="J967" s="9">
        <v>0.66</v>
      </c>
      <c r="K967" t="e">
        <f>VLOOKUP(A967,MonthlyMetricFullData!A:D,2,FALSE)</f>
        <v>#N/A</v>
      </c>
      <c r="L967" t="e">
        <f>IF(VLOOKUP(A967,MonthlyMetricFullData!A:E,5,FALSE)&lt;30,"Adjunct","Professional")</f>
        <v>#N/A</v>
      </c>
      <c r="M967" t="e">
        <f>VLOOKUP(A967,MonthlyMetricFullData!A:D,3,FALSE)</f>
        <v>#N/A</v>
      </c>
    </row>
    <row r="968" spans="1:13" x14ac:dyDescent="0.2">
      <c r="A968" s="6" t="s">
        <v>242</v>
      </c>
      <c r="B968" s="6" t="s">
        <v>14</v>
      </c>
      <c r="C968" s="9">
        <v>0</v>
      </c>
      <c r="D968" s="9">
        <v>0</v>
      </c>
      <c r="E968" s="9">
        <v>0</v>
      </c>
      <c r="F968" s="9">
        <v>0</v>
      </c>
      <c r="G968" s="9">
        <v>0</v>
      </c>
      <c r="H968" s="6">
        <v>0</v>
      </c>
      <c r="I968" s="7"/>
      <c r="J968" s="9"/>
      <c r="K968" t="e">
        <f>VLOOKUP(A968,MonthlyMetricFullData!A:D,2,FALSE)</f>
        <v>#N/A</v>
      </c>
      <c r="L968" t="e">
        <f>IF(VLOOKUP(A968,MonthlyMetricFullData!A:E,5,FALSE)&lt;30,"Adjunct","Professional")</f>
        <v>#N/A</v>
      </c>
      <c r="M968" t="e">
        <f>VLOOKUP(A968,MonthlyMetricFullData!A:D,3,FALSE)</f>
        <v>#N/A</v>
      </c>
    </row>
    <row r="969" spans="1:13" x14ac:dyDescent="0.2">
      <c r="A969" s="6" t="s">
        <v>242</v>
      </c>
      <c r="B969" s="6" t="s">
        <v>16</v>
      </c>
      <c r="C969" s="9">
        <v>0.13</v>
      </c>
      <c r="D969" s="9">
        <v>0.84</v>
      </c>
      <c r="E969" s="9">
        <v>1</v>
      </c>
      <c r="F969" s="9">
        <v>0.5</v>
      </c>
      <c r="G969" s="9">
        <v>0</v>
      </c>
      <c r="H969" s="6">
        <v>0</v>
      </c>
      <c r="I969" s="10" t="s">
        <v>33</v>
      </c>
      <c r="J969" s="9">
        <v>0</v>
      </c>
      <c r="K969" t="e">
        <f>VLOOKUP(A969,MonthlyMetricFullData!A:D,2,FALSE)</f>
        <v>#N/A</v>
      </c>
      <c r="L969" t="e">
        <f>IF(VLOOKUP(A969,MonthlyMetricFullData!A:E,5,FALSE)&lt;30,"Adjunct","Professional")</f>
        <v>#N/A</v>
      </c>
      <c r="M969" t="e">
        <f>VLOOKUP(A969,MonthlyMetricFullData!A:D,3,FALSE)</f>
        <v>#N/A</v>
      </c>
    </row>
    <row r="970" spans="1:13" x14ac:dyDescent="0.2">
      <c r="A970" s="6" t="s">
        <v>243</v>
      </c>
      <c r="B970" s="6" t="s">
        <v>17</v>
      </c>
      <c r="C970" s="9">
        <v>0.03</v>
      </c>
      <c r="D970" s="9">
        <v>0.72</v>
      </c>
      <c r="E970" s="9">
        <v>1</v>
      </c>
      <c r="F970" s="9">
        <v>1</v>
      </c>
      <c r="G970" s="9">
        <v>0</v>
      </c>
      <c r="H970" s="6">
        <v>0</v>
      </c>
      <c r="I970" s="46" t="s">
        <v>33</v>
      </c>
      <c r="J970" s="11">
        <v>0</v>
      </c>
      <c r="K970" t="str">
        <f>VLOOKUP(A970,MonthlyMetricFullData!A:D,2,FALSE)</f>
        <v>Advanced</v>
      </c>
      <c r="L970" t="str">
        <f>IF(VLOOKUP(A970,MonthlyMetricFullData!A:E,5,FALSE)&lt;30,"Adjunct","Professional")</f>
        <v>Adjunct</v>
      </c>
      <c r="M970" t="str">
        <f>VLOOKUP(A970,MonthlyMetricFullData!A:D,3,FALSE)</f>
        <v>Annelies de Groot</v>
      </c>
    </row>
    <row r="971" spans="1:13" x14ac:dyDescent="0.2">
      <c r="A971" s="6" t="s">
        <v>243</v>
      </c>
      <c r="B971" s="6" t="s">
        <v>19</v>
      </c>
      <c r="C971" s="6">
        <v>0.5625</v>
      </c>
      <c r="D971" s="6">
        <v>1.0039</v>
      </c>
      <c r="E971" s="6">
        <v>0.8</v>
      </c>
      <c r="F971" s="6">
        <v>0.73299999999999998</v>
      </c>
      <c r="G971" s="6"/>
      <c r="H971" s="6">
        <v>1</v>
      </c>
      <c r="I971" s="6" t="s">
        <v>71</v>
      </c>
      <c r="J971" s="53">
        <v>0</v>
      </c>
      <c r="K971" t="str">
        <f>VLOOKUP(A971,MonthlyMetricFullData!A:D,2,FALSE)</f>
        <v>Advanced</v>
      </c>
      <c r="L971" t="str">
        <f>IF(VLOOKUP(A971,MonthlyMetricFullData!A:E,5,FALSE)&lt;30,"Adjunct","Professional")</f>
        <v>Adjunct</v>
      </c>
      <c r="M971" t="str">
        <f>VLOOKUP(A971,MonthlyMetricFullData!A:D,3,FALSE)</f>
        <v>Annelies de Groot</v>
      </c>
    </row>
    <row r="972" spans="1:13" x14ac:dyDescent="0.2">
      <c r="A972" s="6" t="s">
        <v>244</v>
      </c>
      <c r="B972" s="6" t="s">
        <v>14</v>
      </c>
      <c r="C972" s="9">
        <v>0.63539999999999996</v>
      </c>
      <c r="D972" s="9">
        <v>1.1758</v>
      </c>
      <c r="E972" s="9">
        <v>1</v>
      </c>
      <c r="F972" s="9">
        <v>1</v>
      </c>
      <c r="G972" s="9">
        <v>1</v>
      </c>
      <c r="H972" s="6">
        <v>1</v>
      </c>
      <c r="I972" s="7" t="s">
        <v>27</v>
      </c>
      <c r="J972" s="9">
        <v>1</v>
      </c>
      <c r="K972" t="e">
        <f>VLOOKUP(A972,MonthlyMetricFullData!A:D,2,FALSE)</f>
        <v>#N/A</v>
      </c>
      <c r="L972" t="e">
        <f>IF(VLOOKUP(A972,MonthlyMetricFullData!A:E,5,FALSE)&lt;30,"Adjunct","Professional")</f>
        <v>#N/A</v>
      </c>
      <c r="M972" t="e">
        <f>VLOOKUP(A972,MonthlyMetricFullData!A:D,3,FALSE)</f>
        <v>#N/A</v>
      </c>
    </row>
    <row r="973" spans="1:13" x14ac:dyDescent="0.2">
      <c r="A973" s="6" t="s">
        <v>244</v>
      </c>
      <c r="B973" s="6" t="s">
        <v>16</v>
      </c>
      <c r="C973" s="9">
        <v>0.5</v>
      </c>
      <c r="D973" s="9">
        <v>1.03</v>
      </c>
      <c r="E973" s="9">
        <v>1</v>
      </c>
      <c r="F973" s="9">
        <v>1</v>
      </c>
      <c r="G973" s="9">
        <v>1</v>
      </c>
      <c r="H973" s="6">
        <v>1</v>
      </c>
      <c r="I973" s="10"/>
      <c r="J973" s="6"/>
      <c r="K973" t="e">
        <f>VLOOKUP(A973,MonthlyMetricFullData!A:D,2,FALSE)</f>
        <v>#N/A</v>
      </c>
      <c r="L973" t="e">
        <f>IF(VLOOKUP(A973,MonthlyMetricFullData!A:E,5,FALSE)&lt;30,"Adjunct","Professional")</f>
        <v>#N/A</v>
      </c>
      <c r="M973" t="e">
        <f>VLOOKUP(A973,MonthlyMetricFullData!A:D,3,FALSE)</f>
        <v>#N/A</v>
      </c>
    </row>
    <row r="974" spans="1:13" x14ac:dyDescent="0.2">
      <c r="A974" s="6" t="s">
        <v>244</v>
      </c>
      <c r="B974" s="6" t="s">
        <v>21</v>
      </c>
      <c r="C974" s="9">
        <v>0.52</v>
      </c>
      <c r="D974" s="9">
        <v>1.2</v>
      </c>
      <c r="E974" s="9">
        <v>1</v>
      </c>
      <c r="F974" s="9">
        <v>1</v>
      </c>
      <c r="G974" s="9">
        <v>1</v>
      </c>
      <c r="H974" s="6">
        <v>1</v>
      </c>
      <c r="I974" s="7">
        <v>1</v>
      </c>
      <c r="J974" s="9">
        <f>I974</f>
        <v>1</v>
      </c>
      <c r="K974" t="e">
        <f>VLOOKUP(A974,MonthlyMetricFullData!A:D,2,FALSE)</f>
        <v>#N/A</v>
      </c>
      <c r="L974" t="e">
        <f>IF(VLOOKUP(A974,MonthlyMetricFullData!A:E,5,FALSE)&lt;30,"Adjunct","Professional")</f>
        <v>#N/A</v>
      </c>
      <c r="M974" t="e">
        <f>VLOOKUP(A974,MonthlyMetricFullData!A:D,3,FALSE)</f>
        <v>#N/A</v>
      </c>
    </row>
    <row r="975" spans="1:13" x14ac:dyDescent="0.2">
      <c r="A975" s="6" t="s">
        <v>244</v>
      </c>
      <c r="B975" s="6" t="s">
        <v>22</v>
      </c>
      <c r="C975" s="9">
        <v>0.44</v>
      </c>
      <c r="D975" s="9">
        <v>0.92</v>
      </c>
      <c r="E975" s="9">
        <v>1</v>
      </c>
      <c r="F975" s="9">
        <v>0.97</v>
      </c>
      <c r="G975" s="9">
        <v>1</v>
      </c>
      <c r="H975" s="6">
        <v>3</v>
      </c>
      <c r="I975" s="7">
        <v>1</v>
      </c>
      <c r="J975" s="9">
        <f>I975</f>
        <v>1</v>
      </c>
      <c r="K975" t="e">
        <f>VLOOKUP(A975,MonthlyMetricFullData!A:D,2,FALSE)</f>
        <v>#N/A</v>
      </c>
      <c r="L975" t="e">
        <f>IF(VLOOKUP(A975,MonthlyMetricFullData!A:E,5,FALSE)&lt;30,"Adjunct","Professional")</f>
        <v>#N/A</v>
      </c>
      <c r="M975" t="e">
        <f>VLOOKUP(A975,MonthlyMetricFullData!A:D,3,FALSE)</f>
        <v>#N/A</v>
      </c>
    </row>
    <row r="976" spans="1:13" x14ac:dyDescent="0.2">
      <c r="A976" s="6" t="s">
        <v>244</v>
      </c>
      <c r="B976" s="6" t="s">
        <v>24</v>
      </c>
      <c r="C976" s="9">
        <v>1.32</v>
      </c>
      <c r="D976" s="9">
        <v>2.48</v>
      </c>
      <c r="E976" s="9">
        <v>1</v>
      </c>
      <c r="F976" s="9">
        <v>1</v>
      </c>
      <c r="G976" s="9">
        <v>0.94</v>
      </c>
      <c r="H976" s="6">
        <v>1</v>
      </c>
      <c r="I976" s="7">
        <v>1</v>
      </c>
      <c r="J976" s="9">
        <f>I976</f>
        <v>1</v>
      </c>
      <c r="K976" t="e">
        <f>VLOOKUP(A976,MonthlyMetricFullData!A:D,2,FALSE)</f>
        <v>#N/A</v>
      </c>
      <c r="L976" t="e">
        <f>IF(VLOOKUP(A976,MonthlyMetricFullData!A:E,5,FALSE)&lt;30,"Adjunct","Professional")</f>
        <v>#N/A</v>
      </c>
      <c r="M976" t="e">
        <f>VLOOKUP(A976,MonthlyMetricFullData!A:D,3,FALSE)</f>
        <v>#N/A</v>
      </c>
    </row>
    <row r="977" spans="1:13" x14ac:dyDescent="0.2">
      <c r="A977" s="6" t="s">
        <v>244</v>
      </c>
      <c r="B977" s="6" t="s">
        <v>25</v>
      </c>
      <c r="C977" s="9">
        <v>1.5</v>
      </c>
      <c r="D977" s="9">
        <v>1.58</v>
      </c>
      <c r="E977" s="9">
        <v>1</v>
      </c>
      <c r="F977" s="9">
        <v>1</v>
      </c>
      <c r="G977" s="9">
        <v>0.94</v>
      </c>
      <c r="H977" s="6">
        <v>2</v>
      </c>
      <c r="I977" s="8"/>
      <c r="J977" s="6"/>
      <c r="K977" t="e">
        <f>VLOOKUP(A977,MonthlyMetricFullData!A:D,2,FALSE)</f>
        <v>#N/A</v>
      </c>
      <c r="L977" t="e">
        <f>IF(VLOOKUP(A977,MonthlyMetricFullData!A:E,5,FALSE)&lt;30,"Adjunct","Professional")</f>
        <v>#N/A</v>
      </c>
      <c r="M977" t="e">
        <f>VLOOKUP(A977,MonthlyMetricFullData!A:D,3,FALSE)</f>
        <v>#N/A</v>
      </c>
    </row>
    <row r="978" spans="1:13" x14ac:dyDescent="0.2">
      <c r="A978" s="6" t="s">
        <v>244</v>
      </c>
      <c r="B978" s="6" t="s">
        <v>26</v>
      </c>
      <c r="C978" s="9">
        <v>0.71</v>
      </c>
      <c r="D978" s="9">
        <v>1.1200000000000001</v>
      </c>
      <c r="E978" s="9">
        <v>1</v>
      </c>
      <c r="F978" s="9">
        <v>1</v>
      </c>
      <c r="G978" s="9">
        <v>1</v>
      </c>
      <c r="H978" s="6">
        <v>0</v>
      </c>
      <c r="I978" s="8"/>
      <c r="J978" s="6"/>
      <c r="K978" t="e">
        <f>VLOOKUP(A978,MonthlyMetricFullData!A:D,2,FALSE)</f>
        <v>#N/A</v>
      </c>
      <c r="L978" t="e">
        <f>IF(VLOOKUP(A978,MonthlyMetricFullData!A:E,5,FALSE)&lt;30,"Adjunct","Professional")</f>
        <v>#N/A</v>
      </c>
      <c r="M978" t="e">
        <f>VLOOKUP(A978,MonthlyMetricFullData!A:D,3,FALSE)</f>
        <v>#N/A</v>
      </c>
    </row>
    <row r="979" spans="1:13" x14ac:dyDescent="0.2">
      <c r="A979" s="6" t="s">
        <v>245</v>
      </c>
      <c r="B979" s="6" t="s">
        <v>29</v>
      </c>
      <c r="C979" s="9">
        <v>1.175</v>
      </c>
      <c r="D979" s="9">
        <v>1.5207999999999999</v>
      </c>
      <c r="E979" s="9">
        <v>1</v>
      </c>
      <c r="F979" s="9">
        <v>0.97647058823529398</v>
      </c>
      <c r="G979" s="9">
        <v>0.77777777777777701</v>
      </c>
      <c r="H979" s="6">
        <v>4</v>
      </c>
      <c r="I979" s="7" t="s">
        <v>18</v>
      </c>
      <c r="J979" s="45">
        <v>0</v>
      </c>
      <c r="K979" t="str">
        <f>VLOOKUP(A979,MonthlyMetricFullData!A:D,2,FALSE)</f>
        <v>Premium</v>
      </c>
      <c r="L979" t="str">
        <f>IF(VLOOKUP(A979,MonthlyMetricFullData!A:E,5,FALSE)&lt;30,"Adjunct","Professional")</f>
        <v>Professional</v>
      </c>
      <c r="M979" t="str">
        <f>VLOOKUP(A979,MonthlyMetricFullData!A:D,3,FALSE)</f>
        <v>Ela Cross</v>
      </c>
    </row>
    <row r="980" spans="1:13" x14ac:dyDescent="0.2">
      <c r="A980" s="6" t="s">
        <v>245</v>
      </c>
      <c r="B980" s="6" t="s">
        <v>14</v>
      </c>
      <c r="C980" s="9">
        <v>1.0519000000000001</v>
      </c>
      <c r="D980" s="9">
        <v>1.4474</v>
      </c>
      <c r="E980" s="9">
        <v>1</v>
      </c>
      <c r="F980" s="9">
        <v>0.98630136986301298</v>
      </c>
      <c r="G980" s="9">
        <v>0.78571428571428503</v>
      </c>
      <c r="H980" s="6">
        <v>6</v>
      </c>
      <c r="I980" s="7"/>
      <c r="J980" s="9"/>
      <c r="K980" t="str">
        <f>VLOOKUP(A980,MonthlyMetricFullData!A:D,2,FALSE)</f>
        <v>Premium</v>
      </c>
      <c r="L980" t="str">
        <f>IF(VLOOKUP(A980,MonthlyMetricFullData!A:E,5,FALSE)&lt;30,"Adjunct","Professional")</f>
        <v>Professional</v>
      </c>
      <c r="M980" t="str">
        <f>VLOOKUP(A980,MonthlyMetricFullData!A:D,3,FALSE)</f>
        <v>Ela Cross</v>
      </c>
    </row>
    <row r="981" spans="1:13" x14ac:dyDescent="0.2">
      <c r="A981" s="6" t="s">
        <v>245</v>
      </c>
      <c r="B981" s="6" t="s">
        <v>16</v>
      </c>
      <c r="C981" s="9">
        <v>0.95</v>
      </c>
      <c r="D981" s="9">
        <v>1.28</v>
      </c>
      <c r="E981" s="9">
        <v>0.99</v>
      </c>
      <c r="F981" s="9">
        <v>0.95</v>
      </c>
      <c r="G981" s="9">
        <v>0.81</v>
      </c>
      <c r="H981" s="6">
        <v>4</v>
      </c>
      <c r="I981" s="10"/>
      <c r="J981" s="6"/>
      <c r="K981" t="str">
        <f>VLOOKUP(A981,MonthlyMetricFullData!A:D,2,FALSE)</f>
        <v>Premium</v>
      </c>
      <c r="L981" t="str">
        <f>IF(VLOOKUP(A981,MonthlyMetricFullData!A:E,5,FALSE)&lt;30,"Adjunct","Professional")</f>
        <v>Professional</v>
      </c>
      <c r="M981" t="str">
        <f>VLOOKUP(A981,MonthlyMetricFullData!A:D,3,FALSE)</f>
        <v>Ela Cross</v>
      </c>
    </row>
    <row r="982" spans="1:13" x14ac:dyDescent="0.2">
      <c r="A982" s="6" t="s">
        <v>245</v>
      </c>
      <c r="B982" s="6" t="s">
        <v>31</v>
      </c>
      <c r="C982" s="9">
        <v>0.69</v>
      </c>
      <c r="D982" s="9">
        <v>1.54</v>
      </c>
      <c r="E982" s="9">
        <v>1</v>
      </c>
      <c r="F982" s="9">
        <v>0.95</v>
      </c>
      <c r="G982" s="9">
        <v>0.92</v>
      </c>
      <c r="H982" s="6">
        <v>3</v>
      </c>
      <c r="I982" s="7" t="s">
        <v>33</v>
      </c>
      <c r="J982" s="9">
        <v>0</v>
      </c>
      <c r="K982" t="str">
        <f>VLOOKUP(A982,MonthlyMetricFullData!A:D,2,FALSE)</f>
        <v>Premium</v>
      </c>
      <c r="L982" t="str">
        <f>IF(VLOOKUP(A982,MonthlyMetricFullData!A:E,5,FALSE)&lt;30,"Adjunct","Professional")</f>
        <v>Professional</v>
      </c>
      <c r="M982" t="str">
        <f>VLOOKUP(A982,MonthlyMetricFullData!A:D,3,FALSE)</f>
        <v>Ela Cross</v>
      </c>
    </row>
    <row r="983" spans="1:13" x14ac:dyDescent="0.2">
      <c r="A983" s="6" t="s">
        <v>245</v>
      </c>
      <c r="B983" s="6" t="s">
        <v>32</v>
      </c>
      <c r="C983" s="9">
        <v>0.6</v>
      </c>
      <c r="D983" s="9">
        <v>1.4242999999999999</v>
      </c>
      <c r="E983" s="9">
        <v>1</v>
      </c>
      <c r="F983" s="9">
        <v>0.869565217</v>
      </c>
      <c r="G983" s="9">
        <v>0.88888888899999996</v>
      </c>
      <c r="H983" s="6">
        <v>0</v>
      </c>
      <c r="I983" s="7">
        <v>1</v>
      </c>
      <c r="J983" s="9">
        <f>I983</f>
        <v>1</v>
      </c>
      <c r="K983" t="str">
        <f>VLOOKUP(A983,MonthlyMetricFullData!A:D,2,FALSE)</f>
        <v>Premium</v>
      </c>
      <c r="L983" t="str">
        <f>IF(VLOOKUP(A983,MonthlyMetricFullData!A:E,5,FALSE)&lt;30,"Adjunct","Professional")</f>
        <v>Professional</v>
      </c>
      <c r="M983" t="str">
        <f>VLOOKUP(A983,MonthlyMetricFullData!A:D,3,FALSE)</f>
        <v>Ela Cross</v>
      </c>
    </row>
    <row r="984" spans="1:13" x14ac:dyDescent="0.2">
      <c r="A984" s="6" t="s">
        <v>245</v>
      </c>
      <c r="B984" s="6" t="s">
        <v>17</v>
      </c>
      <c r="C984" s="9">
        <v>1.1100000000000001</v>
      </c>
      <c r="D984" s="9">
        <v>1.5</v>
      </c>
      <c r="E984" s="9">
        <v>1</v>
      </c>
      <c r="F984" s="9">
        <v>0.99</v>
      </c>
      <c r="G984" s="9">
        <v>0.86</v>
      </c>
      <c r="H984" s="6">
        <v>6</v>
      </c>
      <c r="I984" s="46" t="s">
        <v>18</v>
      </c>
      <c r="J984" s="11">
        <v>0</v>
      </c>
      <c r="K984" t="str">
        <f>VLOOKUP(A984,MonthlyMetricFullData!A:D,2,FALSE)</f>
        <v>Premium</v>
      </c>
      <c r="L984" t="str">
        <f>IF(VLOOKUP(A984,MonthlyMetricFullData!A:E,5,FALSE)&lt;30,"Adjunct","Professional")</f>
        <v>Professional</v>
      </c>
      <c r="M984" t="str">
        <f>VLOOKUP(A984,MonthlyMetricFullData!A:D,3,FALSE)</f>
        <v>Ela Cross</v>
      </c>
    </row>
    <row r="985" spans="1:13" x14ac:dyDescent="0.2">
      <c r="A985" s="6" t="s">
        <v>245</v>
      </c>
      <c r="B985" s="6" t="s">
        <v>19</v>
      </c>
      <c r="C985" s="6">
        <v>0.98329999999999995</v>
      </c>
      <c r="D985" s="6">
        <v>1.7166999999999999</v>
      </c>
      <c r="E985" s="6">
        <v>0.97222222222222199</v>
      </c>
      <c r="F985" s="6">
        <v>0.76600000000000001</v>
      </c>
      <c r="G985" s="6">
        <v>0.94117647058823495</v>
      </c>
      <c r="H985" s="6">
        <v>3</v>
      </c>
      <c r="J985" s="53"/>
      <c r="K985" t="str">
        <f>VLOOKUP(A985,MonthlyMetricFullData!A:D,2,FALSE)</f>
        <v>Premium</v>
      </c>
      <c r="L985" t="str">
        <f>IF(VLOOKUP(A985,MonthlyMetricFullData!A:E,5,FALSE)&lt;30,"Adjunct","Professional")</f>
        <v>Professional</v>
      </c>
      <c r="M985" t="str">
        <f>VLOOKUP(A985,MonthlyMetricFullData!A:D,3,FALSE)</f>
        <v>Ela Cross</v>
      </c>
    </row>
    <row r="986" spans="1:13" x14ac:dyDescent="0.2">
      <c r="A986" s="6" t="s">
        <v>245</v>
      </c>
      <c r="B986" s="6" t="s">
        <v>21</v>
      </c>
      <c r="C986" s="9">
        <v>0.77</v>
      </c>
      <c r="D986" s="9">
        <v>1.5</v>
      </c>
      <c r="E986" s="9">
        <v>0.95</v>
      </c>
      <c r="F986" s="9">
        <v>1</v>
      </c>
      <c r="G986" s="9">
        <v>0.6</v>
      </c>
      <c r="H986" s="6" t="e">
        <v>#N/A</v>
      </c>
      <c r="I986" s="7" t="s">
        <v>151</v>
      </c>
      <c r="J986" s="9">
        <v>0.4</v>
      </c>
      <c r="K986" t="str">
        <f>VLOOKUP(A986,MonthlyMetricFullData!A:D,2,FALSE)</f>
        <v>Premium</v>
      </c>
      <c r="L986" t="str">
        <f>IF(VLOOKUP(A986,MonthlyMetricFullData!A:E,5,FALSE)&lt;30,"Adjunct","Professional")</f>
        <v>Professional</v>
      </c>
      <c r="M986" t="str">
        <f>VLOOKUP(A986,MonthlyMetricFullData!A:D,3,FALSE)</f>
        <v>Ela Cross</v>
      </c>
    </row>
    <row r="987" spans="1:13" x14ac:dyDescent="0.2">
      <c r="A987" s="6" t="s">
        <v>245</v>
      </c>
      <c r="B987" s="6" t="s">
        <v>22</v>
      </c>
      <c r="C987" s="9">
        <v>0.56999999999999995</v>
      </c>
      <c r="D987" s="9">
        <v>1.53</v>
      </c>
      <c r="E987" s="9">
        <v>1</v>
      </c>
      <c r="F987" s="9">
        <v>0.98</v>
      </c>
      <c r="G987" s="9">
        <v>0.95</v>
      </c>
      <c r="H987" s="6">
        <v>1</v>
      </c>
      <c r="I987" s="7" t="s">
        <v>35</v>
      </c>
      <c r="J987" s="9">
        <v>0.5</v>
      </c>
      <c r="K987" t="str">
        <f>VLOOKUP(A987,MonthlyMetricFullData!A:D,2,FALSE)</f>
        <v>Premium</v>
      </c>
      <c r="L987" t="str">
        <f>IF(VLOOKUP(A987,MonthlyMetricFullData!A:E,5,FALSE)&lt;30,"Adjunct","Professional")</f>
        <v>Professional</v>
      </c>
      <c r="M987" t="str">
        <f>VLOOKUP(A987,MonthlyMetricFullData!A:D,3,FALSE)</f>
        <v>Ela Cross</v>
      </c>
    </row>
    <row r="988" spans="1:13" x14ac:dyDescent="0.2">
      <c r="A988" s="6" t="s">
        <v>245</v>
      </c>
      <c r="B988" s="6" t="s">
        <v>24</v>
      </c>
      <c r="C988" s="9">
        <v>0.93</v>
      </c>
      <c r="D988" s="9">
        <v>1.36</v>
      </c>
      <c r="E988" s="9">
        <v>1</v>
      </c>
      <c r="F988" s="9">
        <v>0.95</v>
      </c>
      <c r="G988" s="9">
        <v>0.69</v>
      </c>
      <c r="H988" s="6">
        <v>2</v>
      </c>
      <c r="I988" s="7" t="s">
        <v>175</v>
      </c>
      <c r="J988" s="9">
        <f>1/3</f>
        <v>0.33333333333333331</v>
      </c>
      <c r="K988" t="str">
        <f>VLOOKUP(A988,MonthlyMetricFullData!A:D,2,FALSE)</f>
        <v>Premium</v>
      </c>
      <c r="L988" t="str">
        <f>IF(VLOOKUP(A988,MonthlyMetricFullData!A:E,5,FALSE)&lt;30,"Adjunct","Professional")</f>
        <v>Professional</v>
      </c>
      <c r="M988" t="str">
        <f>VLOOKUP(A988,MonthlyMetricFullData!A:D,3,FALSE)</f>
        <v>Ela Cross</v>
      </c>
    </row>
    <row r="989" spans="1:13" x14ac:dyDescent="0.2">
      <c r="A989" s="6" t="s">
        <v>245</v>
      </c>
      <c r="B989" s="6" t="s">
        <v>25</v>
      </c>
      <c r="C989" s="9">
        <v>1.1399999999999999</v>
      </c>
      <c r="D989" s="9">
        <v>1.44</v>
      </c>
      <c r="E989" s="9">
        <v>0.98</v>
      </c>
      <c r="F989" s="9">
        <v>0.97</v>
      </c>
      <c r="G989" s="9">
        <v>0.64</v>
      </c>
      <c r="H989" s="6">
        <v>1</v>
      </c>
      <c r="I989" s="7" t="s">
        <v>57</v>
      </c>
      <c r="J989" s="9">
        <v>0.25</v>
      </c>
      <c r="K989" t="str">
        <f>VLOOKUP(A989,MonthlyMetricFullData!A:D,2,FALSE)</f>
        <v>Premium</v>
      </c>
      <c r="L989" t="str">
        <f>IF(VLOOKUP(A989,MonthlyMetricFullData!A:E,5,FALSE)&lt;30,"Adjunct","Professional")</f>
        <v>Professional</v>
      </c>
      <c r="M989" t="str">
        <f>VLOOKUP(A989,MonthlyMetricFullData!A:D,3,FALSE)</f>
        <v>Ela Cross</v>
      </c>
    </row>
    <row r="990" spans="1:13" x14ac:dyDescent="0.2">
      <c r="A990" s="6" t="s">
        <v>245</v>
      </c>
      <c r="B990" s="6" t="s">
        <v>26</v>
      </c>
      <c r="C990" s="9">
        <v>1.1000000000000001</v>
      </c>
      <c r="D990" s="9">
        <v>1.2</v>
      </c>
      <c r="E990" s="9">
        <v>1</v>
      </c>
      <c r="F990" s="9">
        <v>1</v>
      </c>
      <c r="G990" s="9">
        <v>0.68</v>
      </c>
      <c r="H990" s="6">
        <v>7</v>
      </c>
      <c r="I990" s="7" t="s">
        <v>27</v>
      </c>
      <c r="J990" s="9">
        <v>1</v>
      </c>
      <c r="K990" t="str">
        <f>VLOOKUP(A990,MonthlyMetricFullData!A:D,2,FALSE)</f>
        <v>Premium</v>
      </c>
      <c r="L990" t="str">
        <f>IF(VLOOKUP(A990,MonthlyMetricFullData!A:E,5,FALSE)&lt;30,"Adjunct","Professional")</f>
        <v>Professional</v>
      </c>
      <c r="M990" t="str">
        <f>VLOOKUP(A990,MonthlyMetricFullData!A:D,3,FALSE)</f>
        <v>Ela Cross</v>
      </c>
    </row>
    <row r="991" spans="1:13" x14ac:dyDescent="0.2">
      <c r="A991" s="6" t="s">
        <v>246</v>
      </c>
      <c r="B991" s="6" t="s">
        <v>29</v>
      </c>
      <c r="C991" s="9">
        <v>1.0125</v>
      </c>
      <c r="D991" s="9">
        <v>0.91609999999999903</v>
      </c>
      <c r="E991" s="9">
        <v>0.99242424242424199</v>
      </c>
      <c r="F991" s="9">
        <v>0.92957746478873204</v>
      </c>
      <c r="G991" s="9">
        <v>1</v>
      </c>
      <c r="H991" s="6">
        <v>11</v>
      </c>
      <c r="I991" s="7" t="s">
        <v>60</v>
      </c>
      <c r="J991" s="45">
        <v>0</v>
      </c>
      <c r="K991" t="str">
        <f>VLOOKUP(A991,MonthlyMetricFullData!A:D,2,FALSE)</f>
        <v>Distinguished</v>
      </c>
      <c r="L991" t="str">
        <f>IF(VLOOKUP(A991,MonthlyMetricFullData!A:E,5,FALSE)&lt;30,"Adjunct","Professional")</f>
        <v>Adjunct</v>
      </c>
      <c r="M991" t="str">
        <f>VLOOKUP(A991,MonthlyMetricFullData!A:D,3,FALSE)</f>
        <v>Kristin Haase-Alvey</v>
      </c>
    </row>
    <row r="992" spans="1:13" x14ac:dyDescent="0.2">
      <c r="A992" s="6" t="s">
        <v>246</v>
      </c>
      <c r="B992" s="6" t="s">
        <v>14</v>
      </c>
      <c r="C992" s="9">
        <v>0.85</v>
      </c>
      <c r="D992" s="9">
        <v>1</v>
      </c>
      <c r="E992" s="9">
        <v>1</v>
      </c>
      <c r="F992" s="9">
        <v>1</v>
      </c>
      <c r="G992" s="9">
        <v>1</v>
      </c>
      <c r="H992" s="6">
        <v>9</v>
      </c>
      <c r="I992" s="7" t="s">
        <v>27</v>
      </c>
      <c r="J992" s="9">
        <v>1</v>
      </c>
      <c r="K992" t="str">
        <f>VLOOKUP(A992,MonthlyMetricFullData!A:D,2,FALSE)</f>
        <v>Distinguished</v>
      </c>
      <c r="L992" t="str">
        <f>IF(VLOOKUP(A992,MonthlyMetricFullData!A:E,5,FALSE)&lt;30,"Adjunct","Professional")</f>
        <v>Adjunct</v>
      </c>
      <c r="M992" t="str">
        <f>VLOOKUP(A992,MonthlyMetricFullData!A:D,3,FALSE)</f>
        <v>Kristin Haase-Alvey</v>
      </c>
    </row>
    <row r="993" spans="1:13" x14ac:dyDescent="0.2">
      <c r="A993" s="6" t="s">
        <v>246</v>
      </c>
      <c r="B993" s="6" t="s">
        <v>16</v>
      </c>
      <c r="C993" s="9">
        <v>0.85</v>
      </c>
      <c r="D993" s="9">
        <v>1</v>
      </c>
      <c r="E993" s="9">
        <v>1</v>
      </c>
      <c r="F993" s="9">
        <v>0.97</v>
      </c>
      <c r="G993" s="9">
        <v>0.96</v>
      </c>
      <c r="H993" s="6">
        <v>14</v>
      </c>
      <c r="I993" s="10" t="s">
        <v>83</v>
      </c>
      <c r="J993" s="9">
        <v>0</v>
      </c>
      <c r="K993" t="str">
        <f>VLOOKUP(A993,MonthlyMetricFullData!A:D,2,FALSE)</f>
        <v>Distinguished</v>
      </c>
      <c r="L993" t="str">
        <f>IF(VLOOKUP(A993,MonthlyMetricFullData!A:E,5,FALSE)&lt;30,"Adjunct","Professional")</f>
        <v>Adjunct</v>
      </c>
      <c r="M993" t="str">
        <f>VLOOKUP(A993,MonthlyMetricFullData!A:D,3,FALSE)</f>
        <v>Kristin Haase-Alvey</v>
      </c>
    </row>
    <row r="994" spans="1:13" x14ac:dyDescent="0.2">
      <c r="A994" s="6" t="s">
        <v>246</v>
      </c>
      <c r="B994" s="6" t="s">
        <v>31</v>
      </c>
      <c r="C994" s="9">
        <v>0.73</v>
      </c>
      <c r="D994" s="9">
        <v>0.78</v>
      </c>
      <c r="E994" s="9">
        <v>1</v>
      </c>
      <c r="F994" s="9">
        <v>0.97</v>
      </c>
      <c r="G994" s="9">
        <v>1</v>
      </c>
      <c r="H994" s="6">
        <v>7</v>
      </c>
      <c r="I994" s="7">
        <v>0.2</v>
      </c>
      <c r="J994" s="9">
        <f>1/5</f>
        <v>0.2</v>
      </c>
      <c r="K994" t="str">
        <f>VLOOKUP(A994,MonthlyMetricFullData!A:D,2,FALSE)</f>
        <v>Distinguished</v>
      </c>
      <c r="L994" t="str">
        <f>IF(VLOOKUP(A994,MonthlyMetricFullData!A:E,5,FALSE)&lt;30,"Adjunct","Professional")</f>
        <v>Adjunct</v>
      </c>
      <c r="M994" t="str">
        <f>VLOOKUP(A994,MonthlyMetricFullData!A:D,3,FALSE)</f>
        <v>Kristin Haase-Alvey</v>
      </c>
    </row>
    <row r="995" spans="1:13" x14ac:dyDescent="0.2">
      <c r="A995" s="6" t="s">
        <v>246</v>
      </c>
      <c r="B995" s="6" t="s">
        <v>32</v>
      </c>
      <c r="C995" s="9">
        <v>0.66249999999999998</v>
      </c>
      <c r="D995" s="9">
        <v>0.69569999999999999</v>
      </c>
      <c r="E995" s="9">
        <v>0.98701298699999995</v>
      </c>
      <c r="F995" s="9">
        <v>0.94339622599999995</v>
      </c>
      <c r="G995" s="9">
        <v>1</v>
      </c>
      <c r="H995" s="6">
        <v>19</v>
      </c>
      <c r="I995" s="7" t="s">
        <v>83</v>
      </c>
      <c r="J995" s="9">
        <v>0</v>
      </c>
      <c r="K995" t="str">
        <f>VLOOKUP(A995,MonthlyMetricFullData!A:D,2,FALSE)</f>
        <v>Distinguished</v>
      </c>
      <c r="L995" t="str">
        <f>IF(VLOOKUP(A995,MonthlyMetricFullData!A:E,5,FALSE)&lt;30,"Adjunct","Professional")</f>
        <v>Adjunct</v>
      </c>
      <c r="M995" t="str">
        <f>VLOOKUP(A995,MonthlyMetricFullData!A:D,3,FALSE)</f>
        <v>Kristin Haase-Alvey</v>
      </c>
    </row>
    <row r="996" spans="1:13" x14ac:dyDescent="0.2">
      <c r="A996" s="6" t="s">
        <v>246</v>
      </c>
      <c r="B996" s="6" t="s">
        <v>17</v>
      </c>
      <c r="C996" s="9">
        <v>0.88</v>
      </c>
      <c r="D996" s="9">
        <v>0.86</v>
      </c>
      <c r="E996" s="9">
        <v>1</v>
      </c>
      <c r="F996" s="9">
        <v>0.98</v>
      </c>
      <c r="G996" s="9">
        <v>0.86</v>
      </c>
      <c r="H996" s="6">
        <v>8</v>
      </c>
      <c r="I996" s="46" t="s">
        <v>33</v>
      </c>
      <c r="J996" s="11">
        <v>0</v>
      </c>
      <c r="K996" t="str">
        <f>VLOOKUP(A996,MonthlyMetricFullData!A:D,2,FALSE)</f>
        <v>Distinguished</v>
      </c>
      <c r="L996" t="str">
        <f>IF(VLOOKUP(A996,MonthlyMetricFullData!A:E,5,FALSE)&lt;30,"Adjunct","Professional")</f>
        <v>Adjunct</v>
      </c>
      <c r="M996" t="str">
        <f>VLOOKUP(A996,MonthlyMetricFullData!A:D,3,FALSE)</f>
        <v>Kristin Haase-Alvey</v>
      </c>
    </row>
    <row r="997" spans="1:13" x14ac:dyDescent="0.2">
      <c r="A997" s="6" t="s">
        <v>246</v>
      </c>
      <c r="B997" s="6" t="s">
        <v>19</v>
      </c>
      <c r="C997" s="6">
        <v>1.0166999999999999</v>
      </c>
      <c r="D997" s="6">
        <v>0.968799999999999</v>
      </c>
      <c r="E997" s="6">
        <v>0.99107142857142805</v>
      </c>
      <c r="F997" s="6">
        <v>0.94499999999999995</v>
      </c>
      <c r="G997" s="6">
        <v>1</v>
      </c>
      <c r="H997" s="6">
        <v>13</v>
      </c>
      <c r="I997" s="6" t="s">
        <v>60</v>
      </c>
      <c r="J997" s="53">
        <v>0</v>
      </c>
      <c r="K997" t="str">
        <f>VLOOKUP(A997,MonthlyMetricFullData!A:D,2,FALSE)</f>
        <v>Distinguished</v>
      </c>
      <c r="L997" t="str">
        <f>IF(VLOOKUP(A997,MonthlyMetricFullData!A:E,5,FALSE)&lt;30,"Adjunct","Professional")</f>
        <v>Adjunct</v>
      </c>
      <c r="M997" t="str">
        <f>VLOOKUP(A997,MonthlyMetricFullData!A:D,3,FALSE)</f>
        <v>Kristin Haase-Alvey</v>
      </c>
    </row>
    <row r="998" spans="1:13" x14ac:dyDescent="0.2">
      <c r="A998" s="6" t="s">
        <v>246</v>
      </c>
      <c r="B998" s="6" t="s">
        <v>21</v>
      </c>
      <c r="C998" s="9">
        <v>0.78</v>
      </c>
      <c r="D998" s="9">
        <v>0.78</v>
      </c>
      <c r="E998" s="9">
        <v>1</v>
      </c>
      <c r="F998" s="9">
        <v>0.98</v>
      </c>
      <c r="G998" s="9">
        <v>0.86</v>
      </c>
      <c r="H998" s="6">
        <v>10</v>
      </c>
      <c r="I998" s="7">
        <v>1</v>
      </c>
      <c r="J998" s="9">
        <f>I998</f>
        <v>1</v>
      </c>
      <c r="K998" t="str">
        <f>VLOOKUP(A998,MonthlyMetricFullData!A:D,2,FALSE)</f>
        <v>Distinguished</v>
      </c>
      <c r="L998" t="str">
        <f>IF(VLOOKUP(A998,MonthlyMetricFullData!A:E,5,FALSE)&lt;30,"Adjunct","Professional")</f>
        <v>Adjunct</v>
      </c>
      <c r="M998" t="str">
        <f>VLOOKUP(A998,MonthlyMetricFullData!A:D,3,FALSE)</f>
        <v>Kristin Haase-Alvey</v>
      </c>
    </row>
    <row r="999" spans="1:13" x14ac:dyDescent="0.2">
      <c r="A999" s="6" t="s">
        <v>246</v>
      </c>
      <c r="B999" s="6" t="s">
        <v>22</v>
      </c>
      <c r="C999" s="9">
        <v>0.41</v>
      </c>
      <c r="D999" s="9">
        <v>0.7</v>
      </c>
      <c r="E999" s="9">
        <v>1</v>
      </c>
      <c r="F999" s="9">
        <v>0.96</v>
      </c>
      <c r="G999" s="9">
        <v>0.56000000000000005</v>
      </c>
      <c r="H999" s="6">
        <v>3</v>
      </c>
      <c r="I999" s="7" t="s">
        <v>225</v>
      </c>
      <c r="J999" s="9">
        <v>0.25</v>
      </c>
      <c r="K999" t="str">
        <f>VLOOKUP(A999,MonthlyMetricFullData!A:D,2,FALSE)</f>
        <v>Distinguished</v>
      </c>
      <c r="L999" t="str">
        <f>IF(VLOOKUP(A999,MonthlyMetricFullData!A:E,5,FALSE)&lt;30,"Adjunct","Professional")</f>
        <v>Adjunct</v>
      </c>
      <c r="M999" t="str">
        <f>VLOOKUP(A999,MonthlyMetricFullData!A:D,3,FALSE)</f>
        <v>Kristin Haase-Alvey</v>
      </c>
    </row>
    <row r="1000" spans="1:13" x14ac:dyDescent="0.2">
      <c r="A1000" s="6" t="s">
        <v>246</v>
      </c>
      <c r="B1000" s="6" t="s">
        <v>24</v>
      </c>
      <c r="C1000" s="9">
        <v>0.81</v>
      </c>
      <c r="D1000" s="9">
        <v>0.98</v>
      </c>
      <c r="E1000" s="9">
        <v>1</v>
      </c>
      <c r="F1000" s="9">
        <v>0.94</v>
      </c>
      <c r="G1000" s="9">
        <v>0.68</v>
      </c>
      <c r="H1000" s="6">
        <v>4</v>
      </c>
      <c r="I1000" s="7" t="s">
        <v>210</v>
      </c>
      <c r="J1000" s="9">
        <v>0.2</v>
      </c>
      <c r="K1000" t="str">
        <f>VLOOKUP(A1000,MonthlyMetricFullData!A:D,2,FALSE)</f>
        <v>Distinguished</v>
      </c>
      <c r="L1000" t="str">
        <f>IF(VLOOKUP(A1000,MonthlyMetricFullData!A:E,5,FALSE)&lt;30,"Adjunct","Professional")</f>
        <v>Adjunct</v>
      </c>
      <c r="M1000" t="str">
        <f>VLOOKUP(A1000,MonthlyMetricFullData!A:D,3,FALSE)</f>
        <v>Kristin Haase-Alvey</v>
      </c>
    </row>
    <row r="1001" spans="1:13" x14ac:dyDescent="0.2">
      <c r="A1001" s="6" t="s">
        <v>246</v>
      </c>
      <c r="B1001" s="6" t="s">
        <v>25</v>
      </c>
      <c r="C1001" s="9">
        <v>0.73</v>
      </c>
      <c r="D1001" s="9">
        <v>1.01</v>
      </c>
      <c r="E1001" s="9">
        <v>1</v>
      </c>
      <c r="F1001" s="9">
        <v>1</v>
      </c>
      <c r="G1001" s="9">
        <v>1</v>
      </c>
      <c r="H1001" s="6">
        <v>7</v>
      </c>
      <c r="I1001" s="7" t="s">
        <v>83</v>
      </c>
      <c r="J1001" s="9">
        <v>0</v>
      </c>
      <c r="K1001" t="str">
        <f>VLOOKUP(A1001,MonthlyMetricFullData!A:D,2,FALSE)</f>
        <v>Distinguished</v>
      </c>
      <c r="L1001" t="str">
        <f>IF(VLOOKUP(A1001,MonthlyMetricFullData!A:E,5,FALSE)&lt;30,"Adjunct","Professional")</f>
        <v>Adjunct</v>
      </c>
      <c r="M1001" t="str">
        <f>VLOOKUP(A1001,MonthlyMetricFullData!A:D,3,FALSE)</f>
        <v>Kristin Haase-Alvey</v>
      </c>
    </row>
    <row r="1002" spans="1:13" x14ac:dyDescent="0.2">
      <c r="A1002" s="6" t="s">
        <v>246</v>
      </c>
      <c r="B1002" s="6" t="s">
        <v>26</v>
      </c>
      <c r="C1002" s="9">
        <v>0.84</v>
      </c>
      <c r="D1002" s="9">
        <v>1.02</v>
      </c>
      <c r="E1002" s="9">
        <v>1</v>
      </c>
      <c r="F1002" s="9">
        <v>0.97</v>
      </c>
      <c r="G1002" s="9">
        <v>1</v>
      </c>
      <c r="H1002" s="6">
        <v>14</v>
      </c>
      <c r="I1002" s="7" t="s">
        <v>153</v>
      </c>
      <c r="J1002" s="9">
        <v>0</v>
      </c>
      <c r="K1002" t="str">
        <f>VLOOKUP(A1002,MonthlyMetricFullData!A:D,2,FALSE)</f>
        <v>Distinguished</v>
      </c>
      <c r="L1002" t="str">
        <f>IF(VLOOKUP(A1002,MonthlyMetricFullData!A:E,5,FALSE)&lt;30,"Adjunct","Professional")</f>
        <v>Adjunct</v>
      </c>
      <c r="M1002" t="str">
        <f>VLOOKUP(A1002,MonthlyMetricFullData!A:D,3,FALSE)</f>
        <v>Kristin Haase-Alvey</v>
      </c>
    </row>
    <row r="1003" spans="1:13" x14ac:dyDescent="0.2">
      <c r="A1003" s="6" t="s">
        <v>247</v>
      </c>
      <c r="B1003" s="6" t="s">
        <v>29</v>
      </c>
      <c r="C1003" s="9">
        <v>1.1644000000000001</v>
      </c>
      <c r="D1003" s="9">
        <v>1.3766</v>
      </c>
      <c r="E1003" s="9">
        <v>1</v>
      </c>
      <c r="F1003" s="9">
        <v>0.96629213483146004</v>
      </c>
      <c r="G1003" s="9">
        <v>0.875</v>
      </c>
      <c r="H1003" s="6">
        <v>2</v>
      </c>
      <c r="I1003" s="7" t="s">
        <v>34</v>
      </c>
      <c r="J1003" s="45">
        <v>0.5</v>
      </c>
      <c r="K1003" t="str">
        <f>VLOOKUP(A1003,MonthlyMetricFullData!A:D,2,FALSE)</f>
        <v>Premium</v>
      </c>
      <c r="L1003" t="str">
        <f>IF(VLOOKUP(A1003,MonthlyMetricFullData!A:E,5,FALSE)&lt;30,"Adjunct","Professional")</f>
        <v>Professional</v>
      </c>
      <c r="M1003" t="str">
        <f>VLOOKUP(A1003,MonthlyMetricFullData!A:D,3,FALSE)</f>
        <v>Ian Plamondon</v>
      </c>
    </row>
    <row r="1004" spans="1:13" x14ac:dyDescent="0.2">
      <c r="A1004" s="6" t="s">
        <v>247</v>
      </c>
      <c r="B1004" s="6" t="s">
        <v>14</v>
      </c>
      <c r="C1004" s="9">
        <v>1.0958000000000001</v>
      </c>
      <c r="D1004" s="9">
        <v>1.4785999999999899</v>
      </c>
      <c r="E1004" s="9">
        <v>0.9921875</v>
      </c>
      <c r="F1004" s="9">
        <v>0.96153846153846101</v>
      </c>
      <c r="G1004" s="9">
        <v>0.91304347826086896</v>
      </c>
      <c r="H1004" s="6">
        <v>1</v>
      </c>
      <c r="I1004" s="7" t="s">
        <v>15</v>
      </c>
      <c r="J1004" s="9">
        <v>0.5</v>
      </c>
      <c r="K1004" t="str">
        <f>VLOOKUP(A1004,MonthlyMetricFullData!A:D,2,FALSE)</f>
        <v>Premium</v>
      </c>
      <c r="L1004" t="str">
        <f>IF(VLOOKUP(A1004,MonthlyMetricFullData!A:E,5,FALSE)&lt;30,"Adjunct","Professional")</f>
        <v>Professional</v>
      </c>
      <c r="M1004" t="str">
        <f>VLOOKUP(A1004,MonthlyMetricFullData!A:D,3,FALSE)</f>
        <v>Ian Plamondon</v>
      </c>
    </row>
    <row r="1005" spans="1:13" x14ac:dyDescent="0.2">
      <c r="A1005" s="6" t="s">
        <v>247</v>
      </c>
      <c r="B1005" s="6" t="s">
        <v>16</v>
      </c>
      <c r="C1005" s="9">
        <v>0.93</v>
      </c>
      <c r="D1005" s="9">
        <v>1.1499999999999999</v>
      </c>
      <c r="E1005" s="9">
        <v>0.99</v>
      </c>
      <c r="F1005" s="9">
        <v>0.96</v>
      </c>
      <c r="G1005" s="9">
        <v>1</v>
      </c>
      <c r="H1005" s="6">
        <v>3</v>
      </c>
      <c r="I1005" s="10">
        <v>45719</v>
      </c>
      <c r="J1005" s="9">
        <v>1</v>
      </c>
      <c r="K1005" t="str">
        <f>VLOOKUP(A1005,MonthlyMetricFullData!A:D,2,FALSE)</f>
        <v>Premium</v>
      </c>
      <c r="L1005" t="str">
        <f>IF(VLOOKUP(A1005,MonthlyMetricFullData!A:E,5,FALSE)&lt;30,"Adjunct","Professional")</f>
        <v>Professional</v>
      </c>
      <c r="M1005" t="str">
        <f>VLOOKUP(A1005,MonthlyMetricFullData!A:D,3,FALSE)</f>
        <v>Ian Plamondon</v>
      </c>
    </row>
    <row r="1006" spans="1:13" x14ac:dyDescent="0.2">
      <c r="A1006" s="6" t="s">
        <v>247</v>
      </c>
      <c r="B1006" s="6" t="s">
        <v>31</v>
      </c>
      <c r="C1006" s="9">
        <v>0.59</v>
      </c>
      <c r="D1006" s="9">
        <v>1.57</v>
      </c>
      <c r="E1006" s="9">
        <v>0.98</v>
      </c>
      <c r="F1006" s="9">
        <v>0.93</v>
      </c>
      <c r="G1006" s="9">
        <v>0.93</v>
      </c>
      <c r="H1006" s="6">
        <v>1</v>
      </c>
      <c r="I1006" s="7" t="s">
        <v>33</v>
      </c>
      <c r="J1006" s="9">
        <v>0</v>
      </c>
      <c r="K1006" t="str">
        <f>VLOOKUP(A1006,MonthlyMetricFullData!A:D,2,FALSE)</f>
        <v>Premium</v>
      </c>
      <c r="L1006" t="str">
        <f>IF(VLOOKUP(A1006,MonthlyMetricFullData!A:E,5,FALSE)&lt;30,"Adjunct","Professional")</f>
        <v>Professional</v>
      </c>
      <c r="M1006" t="str">
        <f>VLOOKUP(A1006,MonthlyMetricFullData!A:D,3,FALSE)</f>
        <v>Ian Plamondon</v>
      </c>
    </row>
    <row r="1007" spans="1:13" x14ac:dyDescent="0.2">
      <c r="A1007" s="6" t="s">
        <v>247</v>
      </c>
      <c r="B1007" s="6" t="s">
        <v>32</v>
      </c>
      <c r="C1007" s="9">
        <v>0.67500000000000004</v>
      </c>
      <c r="D1007" s="9">
        <v>1.6035999999999999</v>
      </c>
      <c r="E1007" s="9">
        <v>0.98717948700000002</v>
      </c>
      <c r="F1007" s="9">
        <v>0.89795918399999997</v>
      </c>
      <c r="G1007" s="9">
        <v>0.69230769199999997</v>
      </c>
      <c r="H1007" s="6">
        <v>1</v>
      </c>
      <c r="I1007" s="7">
        <v>1</v>
      </c>
      <c r="J1007" s="9">
        <f>I1007</f>
        <v>1</v>
      </c>
      <c r="K1007" t="str">
        <f>VLOOKUP(A1007,MonthlyMetricFullData!A:D,2,FALSE)</f>
        <v>Premium</v>
      </c>
      <c r="L1007" t="str">
        <f>IF(VLOOKUP(A1007,MonthlyMetricFullData!A:E,5,FALSE)&lt;30,"Adjunct","Professional")</f>
        <v>Professional</v>
      </c>
      <c r="M1007" t="str">
        <f>VLOOKUP(A1007,MonthlyMetricFullData!A:D,3,FALSE)</f>
        <v>Ian Plamondon</v>
      </c>
    </row>
    <row r="1008" spans="1:13" x14ac:dyDescent="0.2">
      <c r="A1008" s="6" t="s">
        <v>247</v>
      </c>
      <c r="B1008" s="6" t="s">
        <v>17</v>
      </c>
      <c r="C1008" s="9">
        <v>1.1200000000000001</v>
      </c>
      <c r="D1008" s="9">
        <v>1.37</v>
      </c>
      <c r="E1008" s="9">
        <v>0.99</v>
      </c>
      <c r="F1008" s="9">
        <v>0.88</v>
      </c>
      <c r="G1008" s="9">
        <v>0.83</v>
      </c>
      <c r="H1008" s="6">
        <v>3</v>
      </c>
      <c r="I1008" s="46" t="s">
        <v>45</v>
      </c>
      <c r="J1008" s="11">
        <v>0.66</v>
      </c>
      <c r="K1008" t="str">
        <f>VLOOKUP(A1008,MonthlyMetricFullData!A:D,2,FALSE)</f>
        <v>Premium</v>
      </c>
      <c r="L1008" t="str">
        <f>IF(VLOOKUP(A1008,MonthlyMetricFullData!A:E,5,FALSE)&lt;30,"Adjunct","Professional")</f>
        <v>Professional</v>
      </c>
      <c r="M1008" t="str">
        <f>VLOOKUP(A1008,MonthlyMetricFullData!A:D,3,FALSE)</f>
        <v>Ian Plamondon</v>
      </c>
    </row>
    <row r="1009" spans="1:13" x14ac:dyDescent="0.2">
      <c r="A1009" s="6" t="s">
        <v>247</v>
      </c>
      <c r="B1009" s="6" t="s">
        <v>19</v>
      </c>
      <c r="C1009" s="6">
        <v>1.004</v>
      </c>
      <c r="D1009" s="6">
        <v>1.4440999999999999</v>
      </c>
      <c r="E1009" s="6">
        <v>0.99159663865546199</v>
      </c>
      <c r="F1009" s="6">
        <v>0.71599999999999997</v>
      </c>
      <c r="G1009" s="6">
        <v>0.875</v>
      </c>
      <c r="H1009" s="6">
        <v>1</v>
      </c>
      <c r="I1009" s="6" t="s">
        <v>34</v>
      </c>
      <c r="J1009" s="53">
        <v>0.5</v>
      </c>
      <c r="K1009" t="str">
        <f>VLOOKUP(A1009,MonthlyMetricFullData!A:D,2,FALSE)</f>
        <v>Premium</v>
      </c>
      <c r="L1009" t="str">
        <f>IF(VLOOKUP(A1009,MonthlyMetricFullData!A:E,5,FALSE)&lt;30,"Adjunct","Professional")</f>
        <v>Professional</v>
      </c>
      <c r="M1009" t="str">
        <f>VLOOKUP(A1009,MonthlyMetricFullData!A:D,3,FALSE)</f>
        <v>Ian Plamondon</v>
      </c>
    </row>
    <row r="1010" spans="1:13" x14ac:dyDescent="0.2">
      <c r="A1010" s="6" t="s">
        <v>247</v>
      </c>
      <c r="B1010" s="6" t="s">
        <v>21</v>
      </c>
      <c r="C1010" s="9">
        <v>0.97</v>
      </c>
      <c r="D1010" s="9">
        <v>1.6</v>
      </c>
      <c r="E1010" s="9">
        <v>0.99</v>
      </c>
      <c r="F1010" s="9">
        <v>0.85</v>
      </c>
      <c r="G1010" s="9">
        <v>0.95</v>
      </c>
      <c r="H1010" s="6">
        <v>1</v>
      </c>
      <c r="I1010" s="7" t="s">
        <v>68</v>
      </c>
      <c r="J1010" s="9">
        <v>0.71</v>
      </c>
      <c r="K1010" t="str">
        <f>VLOOKUP(A1010,MonthlyMetricFullData!A:D,2,FALSE)</f>
        <v>Premium</v>
      </c>
      <c r="L1010" t="str">
        <f>IF(VLOOKUP(A1010,MonthlyMetricFullData!A:E,5,FALSE)&lt;30,"Adjunct","Professional")</f>
        <v>Professional</v>
      </c>
      <c r="M1010" t="str">
        <f>VLOOKUP(A1010,MonthlyMetricFullData!A:D,3,FALSE)</f>
        <v>Ian Plamondon</v>
      </c>
    </row>
    <row r="1011" spans="1:13" x14ac:dyDescent="0.2">
      <c r="A1011" s="6" t="s">
        <v>247</v>
      </c>
      <c r="B1011" s="6" t="s">
        <v>22</v>
      </c>
      <c r="C1011" s="9">
        <v>0.86</v>
      </c>
      <c r="D1011" s="9">
        <v>1.74</v>
      </c>
      <c r="E1011" s="9">
        <v>1</v>
      </c>
      <c r="F1011" s="9">
        <v>0.96</v>
      </c>
      <c r="G1011" s="9">
        <v>0.85</v>
      </c>
      <c r="H1011" s="6">
        <v>5</v>
      </c>
      <c r="I1011" s="7">
        <v>1</v>
      </c>
      <c r="J1011" s="9">
        <f>I1011</f>
        <v>1</v>
      </c>
      <c r="K1011" t="str">
        <f>VLOOKUP(A1011,MonthlyMetricFullData!A:D,2,FALSE)</f>
        <v>Premium</v>
      </c>
      <c r="L1011" t="str">
        <f>IF(VLOOKUP(A1011,MonthlyMetricFullData!A:E,5,FALSE)&lt;30,"Adjunct","Professional")</f>
        <v>Professional</v>
      </c>
      <c r="M1011" t="str">
        <f>VLOOKUP(A1011,MonthlyMetricFullData!A:D,3,FALSE)</f>
        <v>Ian Plamondon</v>
      </c>
    </row>
    <row r="1012" spans="1:13" x14ac:dyDescent="0.2">
      <c r="A1012" s="6" t="s">
        <v>247</v>
      </c>
      <c r="B1012" s="6" t="s">
        <v>24</v>
      </c>
      <c r="C1012" s="9">
        <v>1.04</v>
      </c>
      <c r="D1012" s="9">
        <v>1.62</v>
      </c>
      <c r="E1012" s="9">
        <v>1</v>
      </c>
      <c r="F1012" s="9">
        <v>1</v>
      </c>
      <c r="G1012" s="9">
        <v>0.79</v>
      </c>
      <c r="H1012" s="6">
        <v>1</v>
      </c>
      <c r="I1012" s="7">
        <v>1</v>
      </c>
      <c r="J1012" s="9">
        <f>I1012</f>
        <v>1</v>
      </c>
      <c r="K1012" t="str">
        <f>VLOOKUP(A1012,MonthlyMetricFullData!A:D,2,FALSE)</f>
        <v>Premium</v>
      </c>
      <c r="L1012" t="str">
        <f>IF(VLOOKUP(A1012,MonthlyMetricFullData!A:E,5,FALSE)&lt;30,"Adjunct","Professional")</f>
        <v>Professional</v>
      </c>
      <c r="M1012" t="str">
        <f>VLOOKUP(A1012,MonthlyMetricFullData!A:D,3,FALSE)</f>
        <v>Ian Plamondon</v>
      </c>
    </row>
    <row r="1013" spans="1:13" x14ac:dyDescent="0.2">
      <c r="A1013" s="6" t="s">
        <v>247</v>
      </c>
      <c r="B1013" s="6" t="s">
        <v>25</v>
      </c>
      <c r="C1013" s="9">
        <v>1.2</v>
      </c>
      <c r="D1013" s="9">
        <v>1.69</v>
      </c>
      <c r="E1013" s="9">
        <v>0.99</v>
      </c>
      <c r="F1013" s="9">
        <v>0.98</v>
      </c>
      <c r="G1013" s="9">
        <v>1</v>
      </c>
      <c r="H1013" s="6">
        <v>0</v>
      </c>
      <c r="I1013" s="7" t="s">
        <v>57</v>
      </c>
      <c r="J1013" s="9">
        <v>0.25</v>
      </c>
      <c r="K1013" t="str">
        <f>VLOOKUP(A1013,MonthlyMetricFullData!A:D,2,FALSE)</f>
        <v>Premium</v>
      </c>
      <c r="L1013" t="str">
        <f>IF(VLOOKUP(A1013,MonthlyMetricFullData!A:E,5,FALSE)&lt;30,"Adjunct","Professional")</f>
        <v>Professional</v>
      </c>
      <c r="M1013" t="str">
        <f>VLOOKUP(A1013,MonthlyMetricFullData!A:D,3,FALSE)</f>
        <v>Ian Plamondon</v>
      </c>
    </row>
    <row r="1014" spans="1:13" x14ac:dyDescent="0.2">
      <c r="A1014" s="6" t="s">
        <v>247</v>
      </c>
      <c r="B1014" s="6" t="s">
        <v>26</v>
      </c>
      <c r="C1014" s="9">
        <v>1.1599999999999999</v>
      </c>
      <c r="D1014" s="9">
        <v>1.36</v>
      </c>
      <c r="E1014" s="9">
        <v>0.99</v>
      </c>
      <c r="F1014" s="9">
        <v>0.96</v>
      </c>
      <c r="G1014" s="9">
        <v>1</v>
      </c>
      <c r="H1014" s="6">
        <v>2</v>
      </c>
      <c r="I1014" s="7" t="s">
        <v>27</v>
      </c>
      <c r="J1014" s="9">
        <v>1</v>
      </c>
      <c r="K1014" t="str">
        <f>VLOOKUP(A1014,MonthlyMetricFullData!A:D,2,FALSE)</f>
        <v>Premium</v>
      </c>
      <c r="L1014" t="str">
        <f>IF(VLOOKUP(A1014,MonthlyMetricFullData!A:E,5,FALSE)&lt;30,"Adjunct","Professional")</f>
        <v>Professional</v>
      </c>
      <c r="M1014" t="str">
        <f>VLOOKUP(A1014,MonthlyMetricFullData!A:D,3,FALSE)</f>
        <v>Ian Plamondon</v>
      </c>
    </row>
    <row r="1015" spans="1:13" x14ac:dyDescent="0.2">
      <c r="A1015" s="6" t="s">
        <v>248</v>
      </c>
      <c r="B1015" s="6" t="s">
        <v>29</v>
      </c>
      <c r="C1015" s="9">
        <v>0</v>
      </c>
      <c r="D1015" s="9">
        <v>0.5625</v>
      </c>
      <c r="E1015" s="9">
        <v>0</v>
      </c>
      <c r="F1015" s="9">
        <v>0</v>
      </c>
      <c r="G1015" s="9">
        <v>0</v>
      </c>
      <c r="H1015" s="6">
        <v>0</v>
      </c>
      <c r="I1015" s="7" t="s">
        <v>18</v>
      </c>
      <c r="J1015" s="45">
        <v>0</v>
      </c>
      <c r="K1015" t="e">
        <f>VLOOKUP(A1015,MonthlyMetricFullData!A:D,2,FALSE)</f>
        <v>#N/A</v>
      </c>
      <c r="L1015" t="e">
        <f>IF(VLOOKUP(A1015,MonthlyMetricFullData!A:E,5,FALSE)&lt;30,"Adjunct","Professional")</f>
        <v>#N/A</v>
      </c>
      <c r="M1015" t="e">
        <f>VLOOKUP(A1015,MonthlyMetricFullData!A:D,3,FALSE)</f>
        <v>#N/A</v>
      </c>
    </row>
    <row r="1016" spans="1:13" x14ac:dyDescent="0.2">
      <c r="A1016" s="6" t="s">
        <v>248</v>
      </c>
      <c r="B1016" s="6" t="s">
        <v>17</v>
      </c>
      <c r="C1016" s="9">
        <v>1.08</v>
      </c>
      <c r="D1016" s="9">
        <v>1.08</v>
      </c>
      <c r="E1016" s="9">
        <v>1</v>
      </c>
      <c r="F1016" s="9">
        <v>1</v>
      </c>
      <c r="G1016" s="9">
        <v>0</v>
      </c>
      <c r="H1016" s="6">
        <v>4</v>
      </c>
      <c r="I1016" s="46" t="s">
        <v>249</v>
      </c>
      <c r="J1016" s="11">
        <f>_xlfn.TEXTBEFORE(I1016,"/")/_xlfn.TEXTAFTER(I1016,"/")</f>
        <v>0.38461538461538464</v>
      </c>
      <c r="K1016" t="e">
        <f>VLOOKUP(A1016,MonthlyMetricFullData!A:D,2,FALSE)</f>
        <v>#N/A</v>
      </c>
      <c r="L1016" t="e">
        <f>IF(VLOOKUP(A1016,MonthlyMetricFullData!A:E,5,FALSE)&lt;30,"Adjunct","Professional")</f>
        <v>#N/A</v>
      </c>
      <c r="M1016" t="e">
        <f>VLOOKUP(A1016,MonthlyMetricFullData!A:D,3,FALSE)</f>
        <v>#N/A</v>
      </c>
    </row>
    <row r="1017" spans="1:13" x14ac:dyDescent="0.2">
      <c r="A1017" s="6" t="s">
        <v>248</v>
      </c>
      <c r="B1017" s="6" t="s">
        <v>19</v>
      </c>
      <c r="C1017" s="6">
        <v>0.75</v>
      </c>
      <c r="D1017" s="6">
        <v>0.85939999999999905</v>
      </c>
      <c r="E1017" s="6">
        <v>0.939393939393939</v>
      </c>
      <c r="F1017" s="6">
        <v>0.85199999999999998</v>
      </c>
      <c r="G1017" s="6">
        <v>0.75</v>
      </c>
      <c r="H1017" s="6">
        <v>5</v>
      </c>
      <c r="J1017" s="53"/>
      <c r="K1017" t="e">
        <f>VLOOKUP(A1017,MonthlyMetricFullData!A:D,2,FALSE)</f>
        <v>#N/A</v>
      </c>
      <c r="L1017" t="e">
        <f>IF(VLOOKUP(A1017,MonthlyMetricFullData!A:E,5,FALSE)&lt;30,"Adjunct","Professional")</f>
        <v>#N/A</v>
      </c>
      <c r="M1017" t="e">
        <f>VLOOKUP(A1017,MonthlyMetricFullData!A:D,3,FALSE)</f>
        <v>#N/A</v>
      </c>
    </row>
    <row r="1018" spans="1:13" x14ac:dyDescent="0.2">
      <c r="A1018" s="6" t="s">
        <v>250</v>
      </c>
      <c r="B1018" s="6" t="s">
        <v>21</v>
      </c>
      <c r="C1018" s="9">
        <v>0.76</v>
      </c>
      <c r="D1018" s="9">
        <v>0.96</v>
      </c>
      <c r="E1018" s="9">
        <v>0.85</v>
      </c>
      <c r="F1018" s="9">
        <v>1</v>
      </c>
      <c r="G1018" s="9">
        <v>0</v>
      </c>
      <c r="H1018" s="6" t="e">
        <v>#N/A</v>
      </c>
      <c r="J1018" s="6"/>
      <c r="K1018" t="e">
        <f>VLOOKUP(A1018,MonthlyMetricFullData!A:D,2,FALSE)</f>
        <v>#N/A</v>
      </c>
      <c r="L1018" t="e">
        <f>IF(VLOOKUP(A1018,MonthlyMetricFullData!A:E,5,FALSE)&lt;30,"Adjunct","Professional")</f>
        <v>#N/A</v>
      </c>
      <c r="M1018" t="e">
        <f>VLOOKUP(A1018,MonthlyMetricFullData!A:D,3,FALSE)</f>
        <v>#N/A</v>
      </c>
    </row>
    <row r="1019" spans="1:13" x14ac:dyDescent="0.2">
      <c r="A1019" s="6" t="s">
        <v>250</v>
      </c>
      <c r="B1019" s="6" t="s">
        <v>22</v>
      </c>
      <c r="C1019" s="9">
        <v>0.19</v>
      </c>
      <c r="D1019" s="9">
        <v>1.0900000000000001</v>
      </c>
      <c r="E1019" s="9">
        <v>0.83</v>
      </c>
      <c r="F1019" s="9">
        <v>0</v>
      </c>
      <c r="G1019" s="9">
        <v>0</v>
      </c>
      <c r="H1019" s="6" t="e">
        <v>#N/A</v>
      </c>
      <c r="J1019" s="6"/>
      <c r="K1019" t="e">
        <f>VLOOKUP(A1019,MonthlyMetricFullData!A:D,2,FALSE)</f>
        <v>#N/A</v>
      </c>
      <c r="L1019" t="e">
        <f>IF(VLOOKUP(A1019,MonthlyMetricFullData!A:E,5,FALSE)&lt;30,"Adjunct","Professional")</f>
        <v>#N/A</v>
      </c>
      <c r="M1019" t="e">
        <f>VLOOKUP(A1019,MonthlyMetricFullData!A:D,3,FALSE)</f>
        <v>#N/A</v>
      </c>
    </row>
    <row r="1020" spans="1:13" x14ac:dyDescent="0.2">
      <c r="A1020" s="6" t="s">
        <v>251</v>
      </c>
      <c r="B1020" s="6" t="s">
        <v>29</v>
      </c>
      <c r="C1020" s="9">
        <v>0</v>
      </c>
      <c r="D1020" s="9">
        <v>0.52189999999999903</v>
      </c>
      <c r="E1020" s="9">
        <v>0</v>
      </c>
      <c r="F1020" s="9">
        <v>0</v>
      </c>
      <c r="G1020" s="9">
        <v>0</v>
      </c>
      <c r="H1020" s="6">
        <v>0</v>
      </c>
      <c r="I1020" s="7" t="s">
        <v>18</v>
      </c>
      <c r="J1020" s="45">
        <v>0</v>
      </c>
      <c r="K1020" t="e">
        <f>VLOOKUP(A1020,MonthlyMetricFullData!A:D,2,FALSE)</f>
        <v>#N/A</v>
      </c>
      <c r="L1020" t="e">
        <f>IF(VLOOKUP(A1020,MonthlyMetricFullData!A:E,5,FALSE)&lt;30,"Adjunct","Professional")</f>
        <v>#N/A</v>
      </c>
      <c r="M1020" t="e">
        <f>VLOOKUP(A1020,MonthlyMetricFullData!A:D,3,FALSE)</f>
        <v>#N/A</v>
      </c>
    </row>
    <row r="1021" spans="1:13" x14ac:dyDescent="0.2">
      <c r="A1021" s="6" t="s">
        <v>252</v>
      </c>
      <c r="B1021" s="6" t="s">
        <v>32</v>
      </c>
      <c r="C1021" s="9">
        <v>8.1000000000000003E-2</v>
      </c>
      <c r="D1021" s="9">
        <v>0.626</v>
      </c>
      <c r="E1021" s="9">
        <v>0.83333333300000001</v>
      </c>
      <c r="F1021" s="9">
        <v>1</v>
      </c>
      <c r="G1021" s="9">
        <v>0</v>
      </c>
      <c r="H1021" s="6">
        <v>0</v>
      </c>
      <c r="I1021" s="7">
        <v>1</v>
      </c>
      <c r="J1021" s="9">
        <f>I1021</f>
        <v>1</v>
      </c>
      <c r="K1021" t="e">
        <f>VLOOKUP(A1021,MonthlyMetricFullData!A:D,2,FALSE)</f>
        <v>#N/A</v>
      </c>
      <c r="L1021" t="e">
        <f>IF(VLOOKUP(A1021,MonthlyMetricFullData!A:E,5,FALSE)&lt;30,"Adjunct","Professional")</f>
        <v>#N/A</v>
      </c>
      <c r="M1021" t="e">
        <f>VLOOKUP(A1021,MonthlyMetricFullData!A:D,3,FALSE)</f>
        <v>#N/A</v>
      </c>
    </row>
    <row r="1022" spans="1:13" x14ac:dyDescent="0.2">
      <c r="A1022" s="6" t="s">
        <v>253</v>
      </c>
      <c r="B1022" s="6" t="s">
        <v>29</v>
      </c>
      <c r="C1022" s="9">
        <v>1.2082999999999999</v>
      </c>
      <c r="D1022" s="9">
        <v>1.0742</v>
      </c>
      <c r="E1022" s="9">
        <v>1</v>
      </c>
      <c r="F1022" s="9">
        <v>1</v>
      </c>
      <c r="G1022" s="9">
        <v>0.38461538461538403</v>
      </c>
      <c r="H1022" s="6">
        <v>11</v>
      </c>
      <c r="I1022" s="6" t="s">
        <v>27</v>
      </c>
      <c r="J1022" s="45">
        <v>1</v>
      </c>
      <c r="K1022" t="str">
        <f>VLOOKUP(A1022,MonthlyMetricFullData!A:D,2,FALSE)</f>
        <v>Distinguished</v>
      </c>
      <c r="L1022" t="str">
        <f>IF(VLOOKUP(A1022,MonthlyMetricFullData!A:E,5,FALSE)&lt;30,"Adjunct","Professional")</f>
        <v>Adjunct</v>
      </c>
      <c r="M1022" t="str">
        <f>VLOOKUP(A1022,MonthlyMetricFullData!A:D,3,FALSE)</f>
        <v>Ela Cross</v>
      </c>
    </row>
    <row r="1023" spans="1:13" x14ac:dyDescent="0.2">
      <c r="A1023" s="6" t="s">
        <v>253</v>
      </c>
      <c r="B1023" s="6" t="s">
        <v>14</v>
      </c>
      <c r="C1023" s="9">
        <v>1.5625</v>
      </c>
      <c r="D1023" s="9">
        <v>1.3633</v>
      </c>
      <c r="E1023" s="9">
        <v>0.98888888888888804</v>
      </c>
      <c r="F1023" s="9">
        <v>0.929824561403508</v>
      </c>
      <c r="G1023" s="9">
        <v>0.72727272727272696</v>
      </c>
      <c r="H1023" s="6">
        <v>7</v>
      </c>
      <c r="I1023" s="7" t="s">
        <v>33</v>
      </c>
      <c r="J1023" s="9">
        <v>0</v>
      </c>
      <c r="K1023" t="str">
        <f>VLOOKUP(A1023,MonthlyMetricFullData!A:D,2,FALSE)</f>
        <v>Distinguished</v>
      </c>
      <c r="L1023" t="str">
        <f>IF(VLOOKUP(A1023,MonthlyMetricFullData!A:E,5,FALSE)&lt;30,"Adjunct","Professional")</f>
        <v>Adjunct</v>
      </c>
      <c r="M1023" t="str">
        <f>VLOOKUP(A1023,MonthlyMetricFullData!A:D,3,FALSE)</f>
        <v>Ela Cross</v>
      </c>
    </row>
    <row r="1024" spans="1:13" x14ac:dyDescent="0.2">
      <c r="A1024" s="6" t="s">
        <v>253</v>
      </c>
      <c r="B1024" s="6" t="s">
        <v>16</v>
      </c>
      <c r="C1024" s="9">
        <v>1.27</v>
      </c>
      <c r="D1024" s="9">
        <v>1.1200000000000001</v>
      </c>
      <c r="E1024" s="9">
        <v>1</v>
      </c>
      <c r="F1024" s="9">
        <v>0.95</v>
      </c>
      <c r="G1024" s="9">
        <v>0.81</v>
      </c>
      <c r="H1024" s="6">
        <v>12</v>
      </c>
      <c r="I1024" s="10"/>
      <c r="J1024" s="6"/>
      <c r="K1024" t="str">
        <f>VLOOKUP(A1024,MonthlyMetricFullData!A:D,2,FALSE)</f>
        <v>Distinguished</v>
      </c>
      <c r="L1024" t="str">
        <f>IF(VLOOKUP(A1024,MonthlyMetricFullData!A:E,5,FALSE)&lt;30,"Adjunct","Professional")</f>
        <v>Adjunct</v>
      </c>
      <c r="M1024" t="str">
        <f>VLOOKUP(A1024,MonthlyMetricFullData!A:D,3,FALSE)</f>
        <v>Ela Cross</v>
      </c>
    </row>
    <row r="1025" spans="1:13" x14ac:dyDescent="0.2">
      <c r="A1025" s="6" t="s">
        <v>253</v>
      </c>
      <c r="B1025" s="6" t="s">
        <v>31</v>
      </c>
      <c r="C1025" s="9">
        <v>0.88</v>
      </c>
      <c r="D1025" s="9">
        <v>0.8</v>
      </c>
      <c r="E1025" s="9">
        <v>1</v>
      </c>
      <c r="F1025" s="9">
        <v>0.95</v>
      </c>
      <c r="G1025" s="9">
        <v>0.67</v>
      </c>
      <c r="H1025" s="6">
        <v>5</v>
      </c>
      <c r="I1025" s="7"/>
      <c r="J1025" s="9"/>
      <c r="K1025" t="str">
        <f>VLOOKUP(A1025,MonthlyMetricFullData!A:D,2,FALSE)</f>
        <v>Distinguished</v>
      </c>
      <c r="L1025" t="str">
        <f>IF(VLOOKUP(A1025,MonthlyMetricFullData!A:E,5,FALSE)&lt;30,"Adjunct","Professional")</f>
        <v>Adjunct</v>
      </c>
      <c r="M1025" t="str">
        <f>VLOOKUP(A1025,MonthlyMetricFullData!A:D,3,FALSE)</f>
        <v>Ela Cross</v>
      </c>
    </row>
    <row r="1026" spans="1:13" x14ac:dyDescent="0.2">
      <c r="A1026" s="6" t="s">
        <v>253</v>
      </c>
      <c r="B1026" s="6" t="s">
        <v>32</v>
      </c>
      <c r="C1026" s="9">
        <v>1.1457999999999999</v>
      </c>
      <c r="D1026" s="9">
        <v>0.99219999999999997</v>
      </c>
      <c r="E1026" s="9">
        <v>1</v>
      </c>
      <c r="F1026" s="9">
        <v>0.95744680900000001</v>
      </c>
      <c r="G1026" s="9">
        <v>0.71428571399999996</v>
      </c>
      <c r="H1026" s="6">
        <v>8</v>
      </c>
      <c r="I1026" s="7">
        <v>1</v>
      </c>
      <c r="J1026" s="9">
        <f>I1026</f>
        <v>1</v>
      </c>
      <c r="K1026" t="str">
        <f>VLOOKUP(A1026,MonthlyMetricFullData!A:D,2,FALSE)</f>
        <v>Distinguished</v>
      </c>
      <c r="L1026" t="str">
        <f>IF(VLOOKUP(A1026,MonthlyMetricFullData!A:E,5,FALSE)&lt;30,"Adjunct","Professional")</f>
        <v>Adjunct</v>
      </c>
      <c r="M1026" t="str">
        <f>VLOOKUP(A1026,MonthlyMetricFullData!A:D,3,FALSE)</f>
        <v>Ela Cross</v>
      </c>
    </row>
    <row r="1027" spans="1:13" x14ac:dyDescent="0.2">
      <c r="A1027" s="6" t="s">
        <v>253</v>
      </c>
      <c r="B1027" s="6" t="s">
        <v>17</v>
      </c>
      <c r="C1027" s="9">
        <v>1.1499999999999999</v>
      </c>
      <c r="D1027" s="9">
        <v>0.99</v>
      </c>
      <c r="E1027" s="9">
        <v>1</v>
      </c>
      <c r="F1027" s="9">
        <v>0.96</v>
      </c>
      <c r="G1027" s="9">
        <v>0.81</v>
      </c>
      <c r="H1027" s="6">
        <v>5</v>
      </c>
      <c r="I1027" s="46" t="s">
        <v>60</v>
      </c>
      <c r="J1027" s="11">
        <v>0</v>
      </c>
      <c r="K1027" t="str">
        <f>VLOOKUP(A1027,MonthlyMetricFullData!A:D,2,FALSE)</f>
        <v>Distinguished</v>
      </c>
      <c r="L1027" t="str">
        <f>IF(VLOOKUP(A1027,MonthlyMetricFullData!A:E,5,FALSE)&lt;30,"Adjunct","Professional")</f>
        <v>Adjunct</v>
      </c>
      <c r="M1027" t="str">
        <f>VLOOKUP(A1027,MonthlyMetricFullData!A:D,3,FALSE)</f>
        <v>Ela Cross</v>
      </c>
    </row>
    <row r="1028" spans="1:13" x14ac:dyDescent="0.2">
      <c r="A1028" s="6" t="s">
        <v>253</v>
      </c>
      <c r="B1028" s="6" t="s">
        <v>19</v>
      </c>
      <c r="C1028" s="6">
        <v>0.86460000000000004</v>
      </c>
      <c r="D1028" s="6">
        <v>0.85549999999999904</v>
      </c>
      <c r="E1028" s="6">
        <v>1</v>
      </c>
      <c r="F1028" s="6">
        <v>0.8</v>
      </c>
      <c r="G1028" s="6">
        <v>0.72727272727272696</v>
      </c>
      <c r="H1028" s="6">
        <v>6</v>
      </c>
      <c r="J1028" s="53"/>
      <c r="K1028" t="str">
        <f>VLOOKUP(A1028,MonthlyMetricFullData!A:D,2,FALSE)</f>
        <v>Distinguished</v>
      </c>
      <c r="L1028" t="str">
        <f>IF(VLOOKUP(A1028,MonthlyMetricFullData!A:E,5,FALSE)&lt;30,"Adjunct","Professional")</f>
        <v>Adjunct</v>
      </c>
      <c r="M1028" t="str">
        <f>VLOOKUP(A1028,MonthlyMetricFullData!A:D,3,FALSE)</f>
        <v>Ela Cross</v>
      </c>
    </row>
    <row r="1029" spans="1:13" x14ac:dyDescent="0.2">
      <c r="A1029" s="6" t="s">
        <v>253</v>
      </c>
      <c r="B1029" s="6" t="s">
        <v>21</v>
      </c>
      <c r="C1029" s="9">
        <v>0.73</v>
      </c>
      <c r="D1029" s="9">
        <v>1.04</v>
      </c>
      <c r="E1029" s="9">
        <v>1</v>
      </c>
      <c r="F1029" s="9">
        <v>0.73</v>
      </c>
      <c r="G1029" s="9">
        <v>1</v>
      </c>
      <c r="H1029" s="6">
        <v>8</v>
      </c>
      <c r="I1029" s="7">
        <v>1</v>
      </c>
      <c r="J1029" s="9">
        <f>I1029</f>
        <v>1</v>
      </c>
      <c r="K1029" t="str">
        <f>VLOOKUP(A1029,MonthlyMetricFullData!A:D,2,FALSE)</f>
        <v>Distinguished</v>
      </c>
      <c r="L1029" t="str">
        <f>IF(VLOOKUP(A1029,MonthlyMetricFullData!A:E,5,FALSE)&lt;30,"Adjunct","Professional")</f>
        <v>Adjunct</v>
      </c>
      <c r="M1029" t="str">
        <f>VLOOKUP(A1029,MonthlyMetricFullData!A:D,3,FALSE)</f>
        <v>Ela Cross</v>
      </c>
    </row>
    <row r="1030" spans="1:13" x14ac:dyDescent="0.2">
      <c r="A1030" s="6" t="s">
        <v>253</v>
      </c>
      <c r="B1030" s="6" t="s">
        <v>22</v>
      </c>
      <c r="C1030" s="9">
        <v>0.59</v>
      </c>
      <c r="D1030" s="9">
        <v>1.02</v>
      </c>
      <c r="E1030" s="9">
        <v>1</v>
      </c>
      <c r="F1030" s="9">
        <v>1</v>
      </c>
      <c r="G1030" s="9">
        <v>0.88</v>
      </c>
      <c r="H1030" s="6">
        <v>8</v>
      </c>
      <c r="I1030" s="7" t="s">
        <v>122</v>
      </c>
      <c r="J1030" s="9">
        <v>0.6</v>
      </c>
      <c r="K1030" t="str">
        <f>VLOOKUP(A1030,MonthlyMetricFullData!A:D,2,FALSE)</f>
        <v>Distinguished</v>
      </c>
      <c r="L1030" t="str">
        <f>IF(VLOOKUP(A1030,MonthlyMetricFullData!A:E,5,FALSE)&lt;30,"Adjunct","Professional")</f>
        <v>Adjunct</v>
      </c>
      <c r="M1030" t="str">
        <f>VLOOKUP(A1030,MonthlyMetricFullData!A:D,3,FALSE)</f>
        <v>Ela Cross</v>
      </c>
    </row>
    <row r="1031" spans="1:13" x14ac:dyDescent="0.2">
      <c r="A1031" s="6" t="s">
        <v>253</v>
      </c>
      <c r="B1031" s="6" t="s">
        <v>24</v>
      </c>
      <c r="C1031" s="9">
        <v>0.69</v>
      </c>
      <c r="D1031" s="9">
        <v>0.95</v>
      </c>
      <c r="E1031" s="9">
        <v>1</v>
      </c>
      <c r="F1031" s="9">
        <v>1</v>
      </c>
      <c r="G1031" s="9">
        <v>0.21</v>
      </c>
      <c r="H1031" s="6">
        <v>6</v>
      </c>
      <c r="I1031" s="7">
        <v>1</v>
      </c>
      <c r="J1031" s="9">
        <f>I1031</f>
        <v>1</v>
      </c>
      <c r="K1031" t="str">
        <f>VLOOKUP(A1031,MonthlyMetricFullData!A:D,2,FALSE)</f>
        <v>Distinguished</v>
      </c>
      <c r="L1031" t="str">
        <f>IF(VLOOKUP(A1031,MonthlyMetricFullData!A:E,5,FALSE)&lt;30,"Adjunct","Professional")</f>
        <v>Adjunct</v>
      </c>
      <c r="M1031" t="str">
        <f>VLOOKUP(A1031,MonthlyMetricFullData!A:D,3,FALSE)</f>
        <v>Ela Cross</v>
      </c>
    </row>
    <row r="1032" spans="1:13" x14ac:dyDescent="0.2">
      <c r="A1032" s="6" t="s">
        <v>253</v>
      </c>
      <c r="B1032" s="6" t="s">
        <v>25</v>
      </c>
      <c r="C1032" s="9">
        <v>0.92</v>
      </c>
      <c r="D1032" s="9">
        <v>1.01</v>
      </c>
      <c r="E1032" s="9">
        <v>0.99</v>
      </c>
      <c r="F1032" s="9">
        <v>1</v>
      </c>
      <c r="G1032" s="9">
        <v>0.82</v>
      </c>
      <c r="H1032" s="6">
        <v>7</v>
      </c>
      <c r="I1032" s="7" t="s">
        <v>63</v>
      </c>
      <c r="J1032" s="9">
        <v>1</v>
      </c>
      <c r="K1032" t="str">
        <f>VLOOKUP(A1032,MonthlyMetricFullData!A:D,2,FALSE)</f>
        <v>Distinguished</v>
      </c>
      <c r="L1032" t="str">
        <f>IF(VLOOKUP(A1032,MonthlyMetricFullData!A:E,5,FALSE)&lt;30,"Adjunct","Professional")</f>
        <v>Adjunct</v>
      </c>
      <c r="M1032" t="str">
        <f>VLOOKUP(A1032,MonthlyMetricFullData!A:D,3,FALSE)</f>
        <v>Ela Cross</v>
      </c>
    </row>
    <row r="1033" spans="1:13" x14ac:dyDescent="0.2">
      <c r="A1033" s="6" t="s">
        <v>253</v>
      </c>
      <c r="B1033" s="6" t="s">
        <v>26</v>
      </c>
      <c r="C1033" s="9">
        <v>0.96</v>
      </c>
      <c r="D1033" s="9">
        <v>1.03</v>
      </c>
      <c r="E1033" s="9">
        <v>0.98</v>
      </c>
      <c r="F1033" s="9">
        <v>0.97</v>
      </c>
      <c r="G1033" s="9">
        <v>0.83</v>
      </c>
      <c r="H1033" s="6">
        <v>7</v>
      </c>
      <c r="I1033" s="7" t="s">
        <v>254</v>
      </c>
      <c r="J1033" s="9">
        <v>0.5</v>
      </c>
      <c r="K1033" t="str">
        <f>VLOOKUP(A1033,MonthlyMetricFullData!A:D,2,FALSE)</f>
        <v>Distinguished</v>
      </c>
      <c r="L1033" t="str">
        <f>IF(VLOOKUP(A1033,MonthlyMetricFullData!A:E,5,FALSE)&lt;30,"Adjunct","Professional")</f>
        <v>Adjunct</v>
      </c>
      <c r="M1033" t="str">
        <f>VLOOKUP(A1033,MonthlyMetricFullData!A:D,3,FALSE)</f>
        <v>Ela Cross</v>
      </c>
    </row>
    <row r="1034" spans="1:13" x14ac:dyDescent="0.2">
      <c r="A1034" s="6" t="s">
        <v>255</v>
      </c>
      <c r="B1034" s="6" t="s">
        <v>29</v>
      </c>
      <c r="C1034" s="9">
        <v>0.87289999999999901</v>
      </c>
      <c r="D1034" s="9">
        <v>1.2812999999999899</v>
      </c>
      <c r="E1034" s="9">
        <v>1</v>
      </c>
      <c r="F1034" s="9">
        <v>0.96103896103896103</v>
      </c>
      <c r="G1034" s="9">
        <v>0.79166666666666596</v>
      </c>
      <c r="H1034" s="6">
        <v>4</v>
      </c>
      <c r="I1034" s="6" t="s">
        <v>60</v>
      </c>
      <c r="J1034" s="45">
        <v>0</v>
      </c>
      <c r="K1034" t="e">
        <f>VLOOKUP(A1034,MonthlyMetricFullData!A:D,2,FALSE)</f>
        <v>#N/A</v>
      </c>
      <c r="L1034" t="e">
        <f>IF(VLOOKUP(A1034,MonthlyMetricFullData!A:E,5,FALSE)&lt;30,"Adjunct","Professional")</f>
        <v>#N/A</v>
      </c>
      <c r="M1034" t="e">
        <f>VLOOKUP(A1034,MonthlyMetricFullData!A:D,3,FALSE)</f>
        <v>#N/A</v>
      </c>
    </row>
    <row r="1035" spans="1:13" x14ac:dyDescent="0.2">
      <c r="A1035" s="6" t="s">
        <v>255</v>
      </c>
      <c r="B1035" s="6" t="s">
        <v>14</v>
      </c>
      <c r="C1035" s="9">
        <v>0.87450000000000006</v>
      </c>
      <c r="D1035" s="9">
        <v>1.1583999999999901</v>
      </c>
      <c r="E1035" s="9">
        <v>0.99145299145299104</v>
      </c>
      <c r="F1035" s="9">
        <v>0.934782608695652</v>
      </c>
      <c r="G1035" s="9">
        <v>0.71428571428571397</v>
      </c>
      <c r="H1035" s="6">
        <v>1</v>
      </c>
      <c r="I1035" s="7" t="s">
        <v>36</v>
      </c>
      <c r="J1035" s="9">
        <v>0.33</v>
      </c>
      <c r="K1035" t="e">
        <f>VLOOKUP(A1035,MonthlyMetricFullData!A:D,2,FALSE)</f>
        <v>#N/A</v>
      </c>
      <c r="L1035" t="e">
        <f>IF(VLOOKUP(A1035,MonthlyMetricFullData!A:E,5,FALSE)&lt;30,"Adjunct","Professional")</f>
        <v>#N/A</v>
      </c>
      <c r="M1035" t="e">
        <f>VLOOKUP(A1035,MonthlyMetricFullData!A:D,3,FALSE)</f>
        <v>#N/A</v>
      </c>
    </row>
    <row r="1036" spans="1:13" x14ac:dyDescent="0.2">
      <c r="A1036" s="6" t="s">
        <v>255</v>
      </c>
      <c r="B1036" s="6" t="s">
        <v>14</v>
      </c>
      <c r="C1036" s="9">
        <v>0.87450000000000006</v>
      </c>
      <c r="D1036" s="9">
        <v>1.1583999999999901</v>
      </c>
      <c r="E1036" s="9">
        <v>0.99145299145299104</v>
      </c>
      <c r="F1036" s="9">
        <v>0.934782608695652</v>
      </c>
      <c r="G1036" s="9">
        <v>0.71428571428571397</v>
      </c>
      <c r="H1036" s="6">
        <v>1</v>
      </c>
      <c r="I1036" s="7" t="s">
        <v>36</v>
      </c>
      <c r="J1036" s="9">
        <f>_xlfn.TEXTBEFORE(I1036, "/")/_xlfn.TEXTAFTER(I1036,"/")</f>
        <v>0.33333333333333331</v>
      </c>
      <c r="K1036" t="e">
        <f>VLOOKUP(A1036,MonthlyMetricFullData!A:D,2,FALSE)</f>
        <v>#N/A</v>
      </c>
      <c r="L1036" t="e">
        <f>IF(VLOOKUP(A1036,MonthlyMetricFullData!A:E,5,FALSE)&lt;30,"Adjunct","Professional")</f>
        <v>#N/A</v>
      </c>
      <c r="M1036" t="e">
        <f>VLOOKUP(A1036,MonthlyMetricFullData!A:D,3,FALSE)</f>
        <v>#N/A</v>
      </c>
    </row>
    <row r="1037" spans="1:13" x14ac:dyDescent="0.2">
      <c r="A1037" s="6" t="s">
        <v>255</v>
      </c>
      <c r="B1037" s="6" t="s">
        <v>16</v>
      </c>
      <c r="C1037" s="9">
        <v>0.91</v>
      </c>
      <c r="D1037" s="9">
        <v>1.31</v>
      </c>
      <c r="E1037" s="9">
        <v>1</v>
      </c>
      <c r="F1037" s="9">
        <v>0.89</v>
      </c>
      <c r="G1037" s="9">
        <v>1</v>
      </c>
      <c r="H1037" s="6">
        <v>3</v>
      </c>
      <c r="I1037" s="10" t="s">
        <v>60</v>
      </c>
      <c r="J1037" s="9">
        <v>0</v>
      </c>
      <c r="K1037" t="e">
        <f>VLOOKUP(A1037,MonthlyMetricFullData!A:D,2,FALSE)</f>
        <v>#N/A</v>
      </c>
      <c r="L1037" t="e">
        <f>IF(VLOOKUP(A1037,MonthlyMetricFullData!A:E,5,FALSE)&lt;30,"Adjunct","Professional")</f>
        <v>#N/A</v>
      </c>
      <c r="M1037" t="e">
        <f>VLOOKUP(A1037,MonthlyMetricFullData!A:D,3,FALSE)</f>
        <v>#N/A</v>
      </c>
    </row>
    <row r="1038" spans="1:13" x14ac:dyDescent="0.2">
      <c r="A1038" s="6" t="s">
        <v>255</v>
      </c>
      <c r="B1038" s="6" t="s">
        <v>31</v>
      </c>
      <c r="C1038" s="9">
        <v>0.79</v>
      </c>
      <c r="D1038" s="9">
        <v>1.35</v>
      </c>
      <c r="E1038" s="9">
        <v>1</v>
      </c>
      <c r="F1038" s="9">
        <v>0.87</v>
      </c>
      <c r="G1038" s="9">
        <v>0.88</v>
      </c>
      <c r="H1038" s="6">
        <v>4</v>
      </c>
      <c r="I1038" s="7" t="s">
        <v>83</v>
      </c>
      <c r="J1038" s="9">
        <v>0</v>
      </c>
      <c r="K1038" t="e">
        <f>VLOOKUP(A1038,MonthlyMetricFullData!A:D,2,FALSE)</f>
        <v>#N/A</v>
      </c>
      <c r="L1038" t="e">
        <f>IF(VLOOKUP(A1038,MonthlyMetricFullData!A:E,5,FALSE)&lt;30,"Adjunct","Professional")</f>
        <v>#N/A</v>
      </c>
      <c r="M1038" t="e">
        <f>VLOOKUP(A1038,MonthlyMetricFullData!A:D,3,FALSE)</f>
        <v>#N/A</v>
      </c>
    </row>
    <row r="1039" spans="1:13" x14ac:dyDescent="0.2">
      <c r="A1039" s="6" t="s">
        <v>255</v>
      </c>
      <c r="B1039" s="6" t="s">
        <v>32</v>
      </c>
      <c r="C1039" s="9">
        <v>0.73750000000000004</v>
      </c>
      <c r="D1039" s="9">
        <v>1.1020000000000001</v>
      </c>
      <c r="E1039" s="9">
        <v>1</v>
      </c>
      <c r="F1039" s="9">
        <v>0.78461538500000005</v>
      </c>
      <c r="G1039" s="9">
        <v>0.58823529399999996</v>
      </c>
      <c r="H1039" s="6">
        <v>3</v>
      </c>
      <c r="I1039" s="7">
        <v>0.5</v>
      </c>
      <c r="J1039" s="9">
        <f>I1039</f>
        <v>0.5</v>
      </c>
      <c r="K1039" t="e">
        <f>VLOOKUP(A1039,MonthlyMetricFullData!A:D,2,FALSE)</f>
        <v>#N/A</v>
      </c>
      <c r="L1039" t="e">
        <f>IF(VLOOKUP(A1039,MonthlyMetricFullData!A:E,5,FALSE)&lt;30,"Adjunct","Professional")</f>
        <v>#N/A</v>
      </c>
      <c r="M1039" t="e">
        <f>VLOOKUP(A1039,MonthlyMetricFullData!A:D,3,FALSE)</f>
        <v>#N/A</v>
      </c>
    </row>
    <row r="1040" spans="1:13" x14ac:dyDescent="0.2">
      <c r="A1040" s="6" t="s">
        <v>255</v>
      </c>
      <c r="B1040" s="6" t="s">
        <v>17</v>
      </c>
      <c r="C1040" s="9">
        <v>0.84</v>
      </c>
      <c r="D1040" s="9">
        <v>1.08</v>
      </c>
      <c r="E1040" s="9">
        <v>0.99</v>
      </c>
      <c r="F1040" s="9">
        <v>0.85</v>
      </c>
      <c r="G1040" s="9">
        <v>0.71</v>
      </c>
      <c r="H1040" s="6">
        <v>1</v>
      </c>
      <c r="I1040" s="46" t="s">
        <v>33</v>
      </c>
      <c r="J1040" s="11">
        <v>0</v>
      </c>
      <c r="K1040" t="e">
        <f>VLOOKUP(A1040,MonthlyMetricFullData!A:D,2,FALSE)</f>
        <v>#N/A</v>
      </c>
      <c r="L1040" t="e">
        <f>IF(VLOOKUP(A1040,MonthlyMetricFullData!A:E,5,FALSE)&lt;30,"Adjunct","Professional")</f>
        <v>#N/A</v>
      </c>
      <c r="M1040" t="e">
        <f>VLOOKUP(A1040,MonthlyMetricFullData!A:D,3,FALSE)</f>
        <v>#N/A</v>
      </c>
    </row>
    <row r="1041" spans="1:13" x14ac:dyDescent="0.2">
      <c r="A1041" s="6" t="s">
        <v>255</v>
      </c>
      <c r="B1041" s="6" t="s">
        <v>21</v>
      </c>
      <c r="C1041" s="9">
        <v>0.9</v>
      </c>
      <c r="D1041" s="9">
        <v>1.19</v>
      </c>
      <c r="E1041" s="9">
        <v>0.98</v>
      </c>
      <c r="F1041" s="9">
        <v>0.97</v>
      </c>
      <c r="G1041" s="9">
        <v>0.94</v>
      </c>
      <c r="H1041" s="6">
        <v>3</v>
      </c>
      <c r="I1041" s="7" t="s">
        <v>35</v>
      </c>
      <c r="J1041" s="9">
        <v>0.5</v>
      </c>
      <c r="K1041" t="e">
        <f>VLOOKUP(A1041,MonthlyMetricFullData!A:D,2,FALSE)</f>
        <v>#N/A</v>
      </c>
      <c r="L1041" t="e">
        <f>IF(VLOOKUP(A1041,MonthlyMetricFullData!A:E,5,FALSE)&lt;30,"Adjunct","Professional")</f>
        <v>#N/A</v>
      </c>
      <c r="M1041" t="e">
        <f>VLOOKUP(A1041,MonthlyMetricFullData!A:D,3,FALSE)</f>
        <v>#N/A</v>
      </c>
    </row>
    <row r="1042" spans="1:13" x14ac:dyDescent="0.2">
      <c r="A1042" s="6" t="s">
        <v>255</v>
      </c>
      <c r="B1042" s="6" t="s">
        <v>22</v>
      </c>
      <c r="C1042" s="9">
        <v>0.53</v>
      </c>
      <c r="D1042" s="9">
        <v>1.08</v>
      </c>
      <c r="E1042" s="9">
        <v>1</v>
      </c>
      <c r="F1042" s="9">
        <v>1</v>
      </c>
      <c r="G1042" s="9">
        <v>0.75</v>
      </c>
      <c r="H1042" s="6">
        <v>5</v>
      </c>
      <c r="I1042" s="7" t="s">
        <v>47</v>
      </c>
      <c r="J1042" s="9">
        <v>0.75</v>
      </c>
      <c r="K1042" t="e">
        <f>VLOOKUP(A1042,MonthlyMetricFullData!A:D,2,FALSE)</f>
        <v>#N/A</v>
      </c>
      <c r="L1042" t="e">
        <f>IF(VLOOKUP(A1042,MonthlyMetricFullData!A:E,5,FALSE)&lt;30,"Adjunct","Professional")</f>
        <v>#N/A</v>
      </c>
      <c r="M1042" t="e">
        <f>VLOOKUP(A1042,MonthlyMetricFullData!A:D,3,FALSE)</f>
        <v>#N/A</v>
      </c>
    </row>
    <row r="1043" spans="1:13" x14ac:dyDescent="0.2">
      <c r="A1043" s="6" t="s">
        <v>255</v>
      </c>
      <c r="B1043" s="6" t="s">
        <v>24</v>
      </c>
      <c r="C1043" s="9">
        <v>0.65</v>
      </c>
      <c r="D1043" s="9">
        <v>1.1299999999999999</v>
      </c>
      <c r="E1043" s="9">
        <v>1</v>
      </c>
      <c r="F1043" s="9">
        <v>0.96</v>
      </c>
      <c r="G1043" s="9">
        <v>0.95</v>
      </c>
      <c r="H1043" s="6">
        <v>4</v>
      </c>
      <c r="I1043" s="7" t="s">
        <v>225</v>
      </c>
      <c r="J1043" s="9">
        <v>0.25</v>
      </c>
      <c r="K1043" t="e">
        <f>VLOOKUP(A1043,MonthlyMetricFullData!A:D,2,FALSE)</f>
        <v>#N/A</v>
      </c>
      <c r="L1043" t="e">
        <f>IF(VLOOKUP(A1043,MonthlyMetricFullData!A:E,5,FALSE)&lt;30,"Adjunct","Professional")</f>
        <v>#N/A</v>
      </c>
      <c r="M1043" t="e">
        <f>VLOOKUP(A1043,MonthlyMetricFullData!A:D,3,FALSE)</f>
        <v>#N/A</v>
      </c>
    </row>
    <row r="1044" spans="1:13" x14ac:dyDescent="0.2">
      <c r="A1044" s="6" t="s">
        <v>255</v>
      </c>
      <c r="B1044" s="6" t="s">
        <v>25</v>
      </c>
      <c r="C1044" s="9">
        <v>0.71</v>
      </c>
      <c r="D1044" s="9">
        <v>1.22</v>
      </c>
      <c r="E1044" s="9">
        <v>1</v>
      </c>
      <c r="F1044" s="9">
        <v>0.98</v>
      </c>
      <c r="G1044" s="9">
        <v>1</v>
      </c>
      <c r="H1044" s="6">
        <v>2</v>
      </c>
      <c r="I1044" s="7" t="s">
        <v>51</v>
      </c>
      <c r="J1044" s="9">
        <v>0</v>
      </c>
      <c r="K1044" t="e">
        <f>VLOOKUP(A1044,MonthlyMetricFullData!A:D,2,FALSE)</f>
        <v>#N/A</v>
      </c>
      <c r="L1044" t="e">
        <f>IF(VLOOKUP(A1044,MonthlyMetricFullData!A:E,5,FALSE)&lt;30,"Adjunct","Professional")</f>
        <v>#N/A</v>
      </c>
      <c r="M1044" t="e">
        <f>VLOOKUP(A1044,MonthlyMetricFullData!A:D,3,FALSE)</f>
        <v>#N/A</v>
      </c>
    </row>
    <row r="1045" spans="1:13" x14ac:dyDescent="0.2">
      <c r="A1045" s="6" t="s">
        <v>255</v>
      </c>
      <c r="B1045" s="6" t="s">
        <v>26</v>
      </c>
      <c r="C1045" s="9">
        <v>0.87</v>
      </c>
      <c r="D1045" s="9">
        <v>1.24</v>
      </c>
      <c r="E1045" s="9">
        <v>1</v>
      </c>
      <c r="F1045" s="9">
        <v>0.99</v>
      </c>
      <c r="G1045" s="9">
        <v>0.75</v>
      </c>
      <c r="H1045" s="6">
        <v>1</v>
      </c>
      <c r="I1045" s="7" t="s">
        <v>153</v>
      </c>
      <c r="J1045" s="9">
        <v>0</v>
      </c>
      <c r="K1045" t="e">
        <f>VLOOKUP(A1045,MonthlyMetricFullData!A:D,2,FALSE)</f>
        <v>#N/A</v>
      </c>
      <c r="L1045" t="e">
        <f>IF(VLOOKUP(A1045,MonthlyMetricFullData!A:E,5,FALSE)&lt;30,"Adjunct","Professional")</f>
        <v>#N/A</v>
      </c>
      <c r="M1045" t="e">
        <f>VLOOKUP(A1045,MonthlyMetricFullData!A:D,3,FALSE)</f>
        <v>#N/A</v>
      </c>
    </row>
    <row r="1046" spans="1:13" x14ac:dyDescent="0.2">
      <c r="A1046" s="6" t="s">
        <v>256</v>
      </c>
      <c r="B1046" s="6" t="s">
        <v>29</v>
      </c>
      <c r="C1046" s="9">
        <v>0</v>
      </c>
      <c r="D1046" s="9">
        <v>0.65629999999999999</v>
      </c>
      <c r="E1046" s="9">
        <v>0</v>
      </c>
      <c r="F1046" s="9">
        <v>0</v>
      </c>
      <c r="G1046" s="9">
        <v>0</v>
      </c>
      <c r="H1046" s="6">
        <v>0</v>
      </c>
      <c r="I1046" s="7" t="s">
        <v>18</v>
      </c>
      <c r="J1046" s="45">
        <v>0</v>
      </c>
      <c r="K1046" t="str">
        <f>VLOOKUP(A1046,MonthlyMetricFullData!A:D,2,FALSE)</f>
        <v>Distinguished</v>
      </c>
      <c r="L1046" t="str">
        <f>IF(VLOOKUP(A1046,MonthlyMetricFullData!A:E,5,FALSE)&lt;30,"Adjunct","Professional")</f>
        <v>Adjunct</v>
      </c>
      <c r="M1046" t="str">
        <f>VLOOKUP(A1046,MonthlyMetricFullData!A:D,3,FALSE)</f>
        <v>Geoff St. Marie</v>
      </c>
    </row>
    <row r="1047" spans="1:13" x14ac:dyDescent="0.2">
      <c r="A1047" s="6" t="s">
        <v>256</v>
      </c>
      <c r="B1047" s="6" t="s">
        <v>17</v>
      </c>
      <c r="C1047" s="9">
        <v>0</v>
      </c>
      <c r="D1047" s="9">
        <v>0.72</v>
      </c>
      <c r="E1047" s="9">
        <v>0</v>
      </c>
      <c r="F1047" s="9">
        <v>0</v>
      </c>
      <c r="G1047" s="9">
        <v>0</v>
      </c>
      <c r="H1047" s="6">
        <v>0</v>
      </c>
      <c r="I1047" s="46" t="s">
        <v>18</v>
      </c>
      <c r="J1047" s="11">
        <v>0</v>
      </c>
      <c r="K1047" t="str">
        <f>VLOOKUP(A1047,MonthlyMetricFullData!A:D,2,FALSE)</f>
        <v>Distinguished</v>
      </c>
      <c r="L1047" t="str">
        <f>IF(VLOOKUP(A1047,MonthlyMetricFullData!A:E,5,FALSE)&lt;30,"Adjunct","Professional")</f>
        <v>Adjunct</v>
      </c>
      <c r="M1047" t="str">
        <f>VLOOKUP(A1047,MonthlyMetricFullData!A:D,3,FALSE)</f>
        <v>Geoff St. Marie</v>
      </c>
    </row>
    <row r="1048" spans="1:13" x14ac:dyDescent="0.2">
      <c r="A1048" s="6" t="s">
        <v>256</v>
      </c>
      <c r="B1048" s="6" t="s">
        <v>19</v>
      </c>
      <c r="C1048" s="6">
        <v>0.29169999999999902</v>
      </c>
      <c r="D1048" s="6">
        <v>1.1822999999999999</v>
      </c>
      <c r="E1048" s="6">
        <v>1</v>
      </c>
      <c r="F1048" s="6">
        <v>0.9</v>
      </c>
      <c r="G1048" s="6"/>
      <c r="I1048" s="6" t="s">
        <v>153</v>
      </c>
      <c r="J1048" s="53">
        <v>0</v>
      </c>
      <c r="K1048" t="str">
        <f>VLOOKUP(A1048,MonthlyMetricFullData!A:D,2,FALSE)</f>
        <v>Distinguished</v>
      </c>
      <c r="L1048" t="str">
        <f>IF(VLOOKUP(A1048,MonthlyMetricFullData!A:E,5,FALSE)&lt;30,"Adjunct","Professional")</f>
        <v>Adjunct</v>
      </c>
      <c r="M1048" t="str">
        <f>VLOOKUP(A1048,MonthlyMetricFullData!A:D,3,FALSE)</f>
        <v>Geoff St. Marie</v>
      </c>
    </row>
    <row r="1049" spans="1:13" x14ac:dyDescent="0.2">
      <c r="A1049" s="6" t="s">
        <v>257</v>
      </c>
      <c r="B1049" s="6" t="s">
        <v>29</v>
      </c>
      <c r="C1049" s="9">
        <v>1.1833</v>
      </c>
      <c r="D1049" s="9">
        <v>1.0839000000000001</v>
      </c>
      <c r="E1049" s="9">
        <v>0.986206896551724</v>
      </c>
      <c r="F1049" s="9">
        <v>0.99056603773584895</v>
      </c>
      <c r="G1049" s="9">
        <v>0.95454545454545403</v>
      </c>
      <c r="H1049" s="6">
        <v>9</v>
      </c>
      <c r="I1049" s="6" t="s">
        <v>15</v>
      </c>
      <c r="J1049" s="45">
        <v>0.5</v>
      </c>
      <c r="K1049" t="str">
        <f>VLOOKUP(A1049,MonthlyMetricFullData!A:D,2,FALSE)</f>
        <v>Distinguished</v>
      </c>
      <c r="L1049" t="str">
        <f>IF(VLOOKUP(A1049,MonthlyMetricFullData!A:E,5,FALSE)&lt;30,"Adjunct","Professional")</f>
        <v>Professional</v>
      </c>
      <c r="M1049" t="str">
        <f>VLOOKUP(A1049,MonthlyMetricFullData!A:D,3,FALSE)</f>
        <v>Ian Plamondon</v>
      </c>
    </row>
    <row r="1050" spans="1:13" x14ac:dyDescent="0.2">
      <c r="A1050" s="6" t="s">
        <v>257</v>
      </c>
      <c r="B1050" s="6" t="s">
        <v>14</v>
      </c>
      <c r="C1050" s="9">
        <v>1.0249999999999999</v>
      </c>
      <c r="D1050" s="9">
        <v>1.1432</v>
      </c>
      <c r="E1050" s="9">
        <v>0.971830985915492</v>
      </c>
      <c r="F1050" s="9">
        <v>0.96363636363636296</v>
      </c>
      <c r="G1050" s="9">
        <v>0.47058823529411697</v>
      </c>
      <c r="H1050" s="6">
        <v>6</v>
      </c>
      <c r="I1050" s="7" t="s">
        <v>48</v>
      </c>
      <c r="J1050" s="9">
        <v>1</v>
      </c>
      <c r="K1050" t="str">
        <f>VLOOKUP(A1050,MonthlyMetricFullData!A:D,2,FALSE)</f>
        <v>Distinguished</v>
      </c>
      <c r="L1050" t="str">
        <f>IF(VLOOKUP(A1050,MonthlyMetricFullData!A:E,5,FALSE)&lt;30,"Adjunct","Professional")</f>
        <v>Professional</v>
      </c>
      <c r="M1050" t="str">
        <f>VLOOKUP(A1050,MonthlyMetricFullData!A:D,3,FALSE)</f>
        <v>Ian Plamondon</v>
      </c>
    </row>
    <row r="1051" spans="1:13" x14ac:dyDescent="0.2">
      <c r="A1051" s="6" t="s">
        <v>257</v>
      </c>
      <c r="B1051" s="6" t="s">
        <v>16</v>
      </c>
      <c r="C1051" s="9">
        <v>0.63</v>
      </c>
      <c r="D1051" s="9">
        <v>0.62</v>
      </c>
      <c r="E1051" s="9">
        <v>1</v>
      </c>
      <c r="F1051" s="9">
        <v>1</v>
      </c>
      <c r="G1051" s="9">
        <v>0.36</v>
      </c>
      <c r="H1051" s="6">
        <v>9</v>
      </c>
      <c r="I1051" s="10">
        <v>45691</v>
      </c>
      <c r="J1051" s="11">
        <v>0.67</v>
      </c>
      <c r="K1051" t="str">
        <f>VLOOKUP(A1051,MonthlyMetricFullData!A:D,2,FALSE)</f>
        <v>Distinguished</v>
      </c>
      <c r="L1051" t="str">
        <f>IF(VLOOKUP(A1051,MonthlyMetricFullData!A:E,5,FALSE)&lt;30,"Adjunct","Professional")</f>
        <v>Professional</v>
      </c>
      <c r="M1051" t="str">
        <f>VLOOKUP(A1051,MonthlyMetricFullData!A:D,3,FALSE)</f>
        <v>Ian Plamondon</v>
      </c>
    </row>
    <row r="1052" spans="1:13" x14ac:dyDescent="0.2">
      <c r="A1052" s="6" t="s">
        <v>257</v>
      </c>
      <c r="B1052" s="6" t="s">
        <v>31</v>
      </c>
      <c r="C1052" s="9">
        <v>0.89</v>
      </c>
      <c r="D1052" s="9">
        <v>1.07</v>
      </c>
      <c r="E1052" s="9">
        <v>0.99</v>
      </c>
      <c r="F1052" s="9">
        <v>0.99</v>
      </c>
      <c r="G1052" s="9">
        <v>0.2</v>
      </c>
      <c r="H1052" s="6">
        <v>10</v>
      </c>
      <c r="I1052" s="7">
        <v>0.54545454545454541</v>
      </c>
      <c r="J1052" s="9">
        <v>0.5</v>
      </c>
      <c r="K1052" t="str">
        <f>VLOOKUP(A1052,MonthlyMetricFullData!A:D,2,FALSE)</f>
        <v>Distinguished</v>
      </c>
      <c r="L1052" t="str">
        <f>IF(VLOOKUP(A1052,MonthlyMetricFullData!A:E,5,FALSE)&lt;30,"Adjunct","Professional")</f>
        <v>Professional</v>
      </c>
      <c r="M1052" t="str">
        <f>VLOOKUP(A1052,MonthlyMetricFullData!A:D,3,FALSE)</f>
        <v>Ian Plamondon</v>
      </c>
    </row>
    <row r="1053" spans="1:13" x14ac:dyDescent="0.2">
      <c r="A1053" s="6" t="s">
        <v>257</v>
      </c>
      <c r="B1053" s="6" t="s">
        <v>32</v>
      </c>
      <c r="C1053" s="9">
        <v>0.85419999999999996</v>
      </c>
      <c r="D1053" s="9">
        <v>1.1315999999999999</v>
      </c>
      <c r="E1053" s="9">
        <v>0.98989899000000003</v>
      </c>
      <c r="F1053" s="9">
        <v>0.98734177199999995</v>
      </c>
      <c r="G1053" s="9">
        <v>0.428571429</v>
      </c>
      <c r="H1053" s="6">
        <v>13</v>
      </c>
      <c r="I1053" s="7">
        <v>0.8</v>
      </c>
      <c r="J1053" s="9">
        <f>I1053</f>
        <v>0.8</v>
      </c>
      <c r="K1053" t="str">
        <f>VLOOKUP(A1053,MonthlyMetricFullData!A:D,2,FALSE)</f>
        <v>Distinguished</v>
      </c>
      <c r="L1053" t="str">
        <f>IF(VLOOKUP(A1053,MonthlyMetricFullData!A:E,5,FALSE)&lt;30,"Adjunct","Professional")</f>
        <v>Professional</v>
      </c>
      <c r="M1053" t="str">
        <f>VLOOKUP(A1053,MonthlyMetricFullData!A:D,3,FALSE)</f>
        <v>Ian Plamondon</v>
      </c>
    </row>
    <row r="1054" spans="1:13" x14ac:dyDescent="0.2">
      <c r="A1054" s="6" t="s">
        <v>257</v>
      </c>
      <c r="B1054" s="6" t="s">
        <v>17</v>
      </c>
      <c r="C1054" s="9">
        <v>1.1000000000000001</v>
      </c>
      <c r="D1054" s="9">
        <v>1.02</v>
      </c>
      <c r="E1054" s="9">
        <v>0.99</v>
      </c>
      <c r="F1054" s="9">
        <v>0.73</v>
      </c>
      <c r="G1054" s="9">
        <v>0.84</v>
      </c>
      <c r="H1054" s="6">
        <v>14</v>
      </c>
      <c r="I1054" s="46" t="s">
        <v>33</v>
      </c>
      <c r="J1054" s="11">
        <v>0</v>
      </c>
      <c r="K1054" t="str">
        <f>VLOOKUP(A1054,MonthlyMetricFullData!A:D,2,FALSE)</f>
        <v>Distinguished</v>
      </c>
      <c r="L1054" t="str">
        <f>IF(VLOOKUP(A1054,MonthlyMetricFullData!A:E,5,FALSE)&lt;30,"Adjunct","Professional")</f>
        <v>Professional</v>
      </c>
      <c r="M1054" t="str">
        <f>VLOOKUP(A1054,MonthlyMetricFullData!A:D,3,FALSE)</f>
        <v>Ian Plamondon</v>
      </c>
    </row>
    <row r="1055" spans="1:13" x14ac:dyDescent="0.2">
      <c r="A1055" s="6" t="s">
        <v>257</v>
      </c>
      <c r="B1055" s="6" t="s">
        <v>19</v>
      </c>
      <c r="C1055" s="6">
        <v>0.99170000000000003</v>
      </c>
      <c r="D1055" s="6">
        <v>1.0427999999999999</v>
      </c>
      <c r="E1055" s="6">
        <v>0.95689655172413701</v>
      </c>
      <c r="F1055" s="6">
        <v>0.80900000000000005</v>
      </c>
      <c r="G1055" s="6">
        <v>0.83333333333333304</v>
      </c>
      <c r="H1055" s="6">
        <v>7</v>
      </c>
      <c r="I1055" s="6" t="s">
        <v>27</v>
      </c>
      <c r="J1055" s="53">
        <v>1</v>
      </c>
      <c r="K1055" t="str">
        <f>VLOOKUP(A1055,MonthlyMetricFullData!A:D,2,FALSE)</f>
        <v>Distinguished</v>
      </c>
      <c r="L1055" t="str">
        <f>IF(VLOOKUP(A1055,MonthlyMetricFullData!A:E,5,FALSE)&lt;30,"Adjunct","Professional")</f>
        <v>Professional</v>
      </c>
      <c r="M1055" t="str">
        <f>VLOOKUP(A1055,MonthlyMetricFullData!A:D,3,FALSE)</f>
        <v>Ian Plamondon</v>
      </c>
    </row>
    <row r="1056" spans="1:13" x14ac:dyDescent="0.2">
      <c r="A1056" s="6" t="s">
        <v>257</v>
      </c>
      <c r="B1056" s="6" t="s">
        <v>21</v>
      </c>
      <c r="C1056" s="9">
        <v>0.57999999999999996</v>
      </c>
      <c r="D1056" s="9">
        <v>1.08</v>
      </c>
      <c r="E1056" s="9">
        <v>0.89</v>
      </c>
      <c r="F1056" s="9">
        <v>0.97</v>
      </c>
      <c r="G1056" s="9">
        <v>1</v>
      </c>
      <c r="H1056" s="6">
        <v>2</v>
      </c>
      <c r="J1056" s="6"/>
      <c r="K1056" t="str">
        <f>VLOOKUP(A1056,MonthlyMetricFullData!A:D,2,FALSE)</f>
        <v>Distinguished</v>
      </c>
      <c r="L1056" t="str">
        <f>IF(VLOOKUP(A1056,MonthlyMetricFullData!A:E,5,FALSE)&lt;30,"Adjunct","Professional")</f>
        <v>Professional</v>
      </c>
      <c r="M1056" t="str">
        <f>VLOOKUP(A1056,MonthlyMetricFullData!A:D,3,FALSE)</f>
        <v>Ian Plamondon</v>
      </c>
    </row>
    <row r="1057" spans="1:13" x14ac:dyDescent="0.2">
      <c r="A1057" s="6" t="s">
        <v>257</v>
      </c>
      <c r="B1057" s="6" t="s">
        <v>22</v>
      </c>
      <c r="C1057" s="9">
        <v>0.1</v>
      </c>
      <c r="D1057" s="9">
        <v>1.04</v>
      </c>
      <c r="E1057" s="9">
        <v>1</v>
      </c>
      <c r="F1057" s="9">
        <v>0.43</v>
      </c>
      <c r="G1057" s="9">
        <v>0.8</v>
      </c>
      <c r="H1057" s="6">
        <v>1</v>
      </c>
      <c r="I1057" s="7">
        <v>1</v>
      </c>
      <c r="J1057" s="9">
        <f>I1057</f>
        <v>1</v>
      </c>
      <c r="K1057" t="str">
        <f>VLOOKUP(A1057,MonthlyMetricFullData!A:D,2,FALSE)</f>
        <v>Distinguished</v>
      </c>
      <c r="L1057" t="str">
        <f>IF(VLOOKUP(A1057,MonthlyMetricFullData!A:E,5,FALSE)&lt;30,"Adjunct","Professional")</f>
        <v>Professional</v>
      </c>
      <c r="M1057" t="str">
        <f>VLOOKUP(A1057,MonthlyMetricFullData!A:D,3,FALSE)</f>
        <v>Ian Plamondon</v>
      </c>
    </row>
    <row r="1058" spans="1:13" x14ac:dyDescent="0.2">
      <c r="A1058" s="6" t="s">
        <v>257</v>
      </c>
      <c r="B1058" s="6" t="s">
        <v>24</v>
      </c>
      <c r="C1058" s="9">
        <v>0.36</v>
      </c>
      <c r="D1058" s="9">
        <v>1.02</v>
      </c>
      <c r="E1058" s="9">
        <v>0.93</v>
      </c>
      <c r="F1058" s="9">
        <v>1</v>
      </c>
      <c r="G1058" s="9">
        <v>0.56000000000000005</v>
      </c>
      <c r="H1058" s="6">
        <v>2</v>
      </c>
      <c r="I1058" s="7" t="s">
        <v>23</v>
      </c>
      <c r="J1058" s="9">
        <v>0.67</v>
      </c>
      <c r="K1058" t="str">
        <f>VLOOKUP(A1058,MonthlyMetricFullData!A:D,2,FALSE)</f>
        <v>Distinguished</v>
      </c>
      <c r="L1058" t="str">
        <f>IF(VLOOKUP(A1058,MonthlyMetricFullData!A:E,5,FALSE)&lt;30,"Adjunct","Professional")</f>
        <v>Professional</v>
      </c>
      <c r="M1058" t="str">
        <f>VLOOKUP(A1058,MonthlyMetricFullData!A:D,3,FALSE)</f>
        <v>Ian Plamondon</v>
      </c>
    </row>
    <row r="1059" spans="1:13" x14ac:dyDescent="0.2">
      <c r="A1059" s="6" t="s">
        <v>257</v>
      </c>
      <c r="B1059" s="6" t="s">
        <v>25</v>
      </c>
      <c r="C1059" s="9">
        <v>0.59</v>
      </c>
      <c r="D1059" s="9">
        <v>1</v>
      </c>
      <c r="E1059" s="9">
        <v>0.98</v>
      </c>
      <c r="F1059" s="9">
        <v>1</v>
      </c>
      <c r="G1059" s="9">
        <v>0.5</v>
      </c>
      <c r="H1059" s="6">
        <v>5</v>
      </c>
      <c r="I1059" s="7" t="s">
        <v>43</v>
      </c>
      <c r="J1059" s="9">
        <v>0.6</v>
      </c>
      <c r="K1059" t="str">
        <f>VLOOKUP(A1059,MonthlyMetricFullData!A:D,2,FALSE)</f>
        <v>Distinguished</v>
      </c>
      <c r="L1059" t="str">
        <f>IF(VLOOKUP(A1059,MonthlyMetricFullData!A:E,5,FALSE)&lt;30,"Adjunct","Professional")</f>
        <v>Professional</v>
      </c>
      <c r="M1059" t="str">
        <f>VLOOKUP(A1059,MonthlyMetricFullData!A:D,3,FALSE)</f>
        <v>Ian Plamondon</v>
      </c>
    </row>
    <row r="1060" spans="1:13" x14ac:dyDescent="0.2">
      <c r="A1060" s="6" t="s">
        <v>257</v>
      </c>
      <c r="B1060" s="6" t="s">
        <v>26</v>
      </c>
      <c r="C1060" s="9">
        <v>0.89</v>
      </c>
      <c r="D1060" s="9">
        <v>1.1599999999999999</v>
      </c>
      <c r="E1060" s="9">
        <v>1</v>
      </c>
      <c r="F1060" s="9">
        <v>1</v>
      </c>
      <c r="G1060" s="9">
        <v>0.3</v>
      </c>
      <c r="H1060" s="6">
        <v>4</v>
      </c>
      <c r="I1060" s="7" t="s">
        <v>83</v>
      </c>
      <c r="J1060" s="9">
        <v>0</v>
      </c>
      <c r="K1060" t="str">
        <f>VLOOKUP(A1060,MonthlyMetricFullData!A:D,2,FALSE)</f>
        <v>Distinguished</v>
      </c>
      <c r="L1060" t="str">
        <f>IF(VLOOKUP(A1060,MonthlyMetricFullData!A:E,5,FALSE)&lt;30,"Adjunct","Professional")</f>
        <v>Professional</v>
      </c>
      <c r="M1060" t="str">
        <f>VLOOKUP(A1060,MonthlyMetricFullData!A:D,3,FALSE)</f>
        <v>Ian Plamondon</v>
      </c>
    </row>
    <row r="1061" spans="1:13" x14ac:dyDescent="0.2">
      <c r="A1061" s="6" t="s">
        <v>258</v>
      </c>
      <c r="B1061" s="6" t="s">
        <v>21</v>
      </c>
      <c r="C1061" s="9">
        <v>0.86</v>
      </c>
      <c r="D1061" s="9">
        <v>0.77</v>
      </c>
      <c r="E1061" s="9">
        <v>1</v>
      </c>
      <c r="F1061" s="9">
        <v>0.75</v>
      </c>
      <c r="G1061" s="9">
        <v>0.5</v>
      </c>
      <c r="H1061" s="6">
        <v>2</v>
      </c>
      <c r="I1061" s="7">
        <v>1</v>
      </c>
      <c r="J1061" s="9">
        <f>I1061</f>
        <v>1</v>
      </c>
      <c r="K1061" t="e">
        <f>VLOOKUP(A1061,MonthlyMetricFullData!A:D,2,FALSE)</f>
        <v>#N/A</v>
      </c>
      <c r="L1061" t="e">
        <f>IF(VLOOKUP(A1061,MonthlyMetricFullData!A:E,5,FALSE)&lt;30,"Adjunct","Professional")</f>
        <v>#N/A</v>
      </c>
      <c r="M1061" t="e">
        <f>VLOOKUP(A1061,MonthlyMetricFullData!A:D,3,FALSE)</f>
        <v>#N/A</v>
      </c>
    </row>
    <row r="1062" spans="1:13" x14ac:dyDescent="0.2">
      <c r="A1062" s="6" t="s">
        <v>258</v>
      </c>
      <c r="B1062" s="6" t="s">
        <v>22</v>
      </c>
      <c r="C1062" s="9">
        <v>0.41</v>
      </c>
      <c r="D1062" s="9">
        <v>0.38</v>
      </c>
      <c r="E1062" s="9">
        <v>1</v>
      </c>
      <c r="F1062" s="9">
        <v>0.78</v>
      </c>
      <c r="G1062" s="9">
        <v>0.56999999999999995</v>
      </c>
      <c r="H1062" s="6">
        <v>4</v>
      </c>
      <c r="I1062" s="7">
        <v>0</v>
      </c>
      <c r="J1062" s="9">
        <f>I1062</f>
        <v>0</v>
      </c>
      <c r="K1062" t="e">
        <f>VLOOKUP(A1062,MonthlyMetricFullData!A:D,2,FALSE)</f>
        <v>#N/A</v>
      </c>
      <c r="L1062" t="e">
        <f>IF(VLOOKUP(A1062,MonthlyMetricFullData!A:E,5,FALSE)&lt;30,"Adjunct","Professional")</f>
        <v>#N/A</v>
      </c>
      <c r="M1062" t="e">
        <f>VLOOKUP(A1062,MonthlyMetricFullData!A:D,3,FALSE)</f>
        <v>#N/A</v>
      </c>
    </row>
    <row r="1063" spans="1:13" x14ac:dyDescent="0.2">
      <c r="A1063" s="6" t="s">
        <v>258</v>
      </c>
      <c r="B1063" s="6" t="s">
        <v>24</v>
      </c>
      <c r="C1063" s="9">
        <v>0.68</v>
      </c>
      <c r="D1063" s="9">
        <v>0.54</v>
      </c>
      <c r="E1063" s="9">
        <v>0.96</v>
      </c>
      <c r="F1063" s="9">
        <v>0.52</v>
      </c>
      <c r="G1063" s="9">
        <v>0.38</v>
      </c>
      <c r="H1063" s="6">
        <v>1</v>
      </c>
      <c r="J1063" s="6"/>
      <c r="K1063" t="e">
        <f>VLOOKUP(A1063,MonthlyMetricFullData!A:D,2,FALSE)</f>
        <v>#N/A</v>
      </c>
      <c r="L1063" t="e">
        <f>IF(VLOOKUP(A1063,MonthlyMetricFullData!A:E,5,FALSE)&lt;30,"Adjunct","Professional")</f>
        <v>#N/A</v>
      </c>
      <c r="M1063" t="e">
        <f>VLOOKUP(A1063,MonthlyMetricFullData!A:D,3,FALSE)</f>
        <v>#N/A</v>
      </c>
    </row>
    <row r="1064" spans="1:13" x14ac:dyDescent="0.2">
      <c r="A1064" s="6" t="s">
        <v>259</v>
      </c>
      <c r="B1064" s="6" t="s">
        <v>29</v>
      </c>
      <c r="C1064" s="9">
        <v>0.39579999999999999</v>
      </c>
      <c r="D1064" s="9">
        <v>1.0351999999999999</v>
      </c>
      <c r="E1064" s="9">
        <v>0.88888888888888795</v>
      </c>
      <c r="F1064" s="9">
        <v>1</v>
      </c>
      <c r="G1064" s="9">
        <v>0</v>
      </c>
      <c r="H1064" s="6">
        <v>3</v>
      </c>
      <c r="I1064" s="6" t="s">
        <v>18</v>
      </c>
      <c r="J1064" s="45">
        <v>0</v>
      </c>
      <c r="K1064" t="str">
        <f>VLOOKUP(A1064,MonthlyMetricFullData!A:D,2,FALSE)</f>
        <v>Distinguished</v>
      </c>
      <c r="L1064" t="str">
        <f>IF(VLOOKUP(A1064,MonthlyMetricFullData!A:E,5,FALSE)&lt;30,"Adjunct","Professional")</f>
        <v>Adjunct</v>
      </c>
      <c r="M1064" t="str">
        <f>VLOOKUP(A1064,MonthlyMetricFullData!A:D,3,FALSE)</f>
        <v>Ela Cross</v>
      </c>
    </row>
    <row r="1065" spans="1:13" x14ac:dyDescent="0.2">
      <c r="A1065" s="6" t="s">
        <v>259</v>
      </c>
      <c r="B1065" s="6" t="s">
        <v>14</v>
      </c>
      <c r="C1065" s="9">
        <v>0.95830000000000004</v>
      </c>
      <c r="D1065" s="9">
        <v>1.0156000000000001</v>
      </c>
      <c r="E1065" s="9">
        <v>0.97674418604651103</v>
      </c>
      <c r="F1065" s="9">
        <v>1</v>
      </c>
      <c r="G1065" s="9">
        <v>0.73333333333333295</v>
      </c>
      <c r="H1065" s="6">
        <v>3</v>
      </c>
      <c r="I1065" s="7"/>
      <c r="J1065" s="9"/>
      <c r="K1065" t="str">
        <f>VLOOKUP(A1065,MonthlyMetricFullData!A:D,2,FALSE)</f>
        <v>Distinguished</v>
      </c>
      <c r="L1065" t="str">
        <f>IF(VLOOKUP(A1065,MonthlyMetricFullData!A:E,5,FALSE)&lt;30,"Adjunct","Professional")</f>
        <v>Adjunct</v>
      </c>
      <c r="M1065" t="str">
        <f>VLOOKUP(A1065,MonthlyMetricFullData!A:D,3,FALSE)</f>
        <v>Ela Cross</v>
      </c>
    </row>
    <row r="1066" spans="1:13" x14ac:dyDescent="0.2">
      <c r="A1066" s="6" t="s">
        <v>259</v>
      </c>
      <c r="B1066" s="6" t="s">
        <v>16</v>
      </c>
      <c r="C1066" s="9">
        <v>0.09</v>
      </c>
      <c r="D1066" s="9">
        <v>0.31</v>
      </c>
      <c r="E1066" s="9">
        <v>1</v>
      </c>
      <c r="F1066" s="9">
        <v>0</v>
      </c>
      <c r="G1066" s="9">
        <v>0.5</v>
      </c>
      <c r="H1066" s="6">
        <v>3</v>
      </c>
      <c r="I1066" s="10"/>
      <c r="J1066" s="6"/>
      <c r="K1066" t="str">
        <f>VLOOKUP(A1066,MonthlyMetricFullData!A:D,2,FALSE)</f>
        <v>Distinguished</v>
      </c>
      <c r="L1066" t="str">
        <f>IF(VLOOKUP(A1066,MonthlyMetricFullData!A:E,5,FALSE)&lt;30,"Adjunct","Professional")</f>
        <v>Adjunct</v>
      </c>
      <c r="M1066" t="str">
        <f>VLOOKUP(A1066,MonthlyMetricFullData!A:D,3,FALSE)</f>
        <v>Ela Cross</v>
      </c>
    </row>
    <row r="1067" spans="1:13" x14ac:dyDescent="0.2">
      <c r="A1067" s="6" t="s">
        <v>259</v>
      </c>
      <c r="B1067" s="6" t="s">
        <v>31</v>
      </c>
      <c r="C1067" s="9">
        <v>0.57999999999999996</v>
      </c>
      <c r="D1067" s="9">
        <v>1.07</v>
      </c>
      <c r="E1067" s="9">
        <v>0.96</v>
      </c>
      <c r="F1067" s="9">
        <v>1</v>
      </c>
      <c r="G1067" s="9">
        <v>0.18</v>
      </c>
      <c r="H1067" s="6">
        <v>3</v>
      </c>
      <c r="I1067" s="7"/>
      <c r="J1067" s="9"/>
      <c r="K1067" t="str">
        <f>VLOOKUP(A1067,MonthlyMetricFullData!A:D,2,FALSE)</f>
        <v>Distinguished</v>
      </c>
      <c r="L1067" t="str">
        <f>IF(VLOOKUP(A1067,MonthlyMetricFullData!A:E,5,FALSE)&lt;30,"Adjunct","Professional")</f>
        <v>Adjunct</v>
      </c>
      <c r="M1067" t="str">
        <f>VLOOKUP(A1067,MonthlyMetricFullData!A:D,3,FALSE)</f>
        <v>Ela Cross</v>
      </c>
    </row>
    <row r="1068" spans="1:13" x14ac:dyDescent="0.2">
      <c r="A1068" s="6" t="s">
        <v>259</v>
      </c>
      <c r="B1068" s="6" t="s">
        <v>32</v>
      </c>
      <c r="C1068" s="9">
        <v>0.35420000000000001</v>
      </c>
      <c r="D1068" s="9">
        <v>1.1601999999999999</v>
      </c>
      <c r="E1068" s="9">
        <v>0.78571428600000004</v>
      </c>
      <c r="F1068" s="9">
        <v>0.6</v>
      </c>
      <c r="G1068" s="9">
        <v>0</v>
      </c>
      <c r="H1068" s="6">
        <v>2</v>
      </c>
      <c r="I1068" s="7" t="s">
        <v>18</v>
      </c>
      <c r="J1068" s="9">
        <v>0</v>
      </c>
      <c r="K1068" t="str">
        <f>VLOOKUP(A1068,MonthlyMetricFullData!A:D,2,FALSE)</f>
        <v>Distinguished</v>
      </c>
      <c r="L1068" t="str">
        <f>IF(VLOOKUP(A1068,MonthlyMetricFullData!A:E,5,FALSE)&lt;30,"Adjunct","Professional")</f>
        <v>Adjunct</v>
      </c>
      <c r="M1068" t="str">
        <f>VLOOKUP(A1068,MonthlyMetricFullData!A:D,3,FALSE)</f>
        <v>Ela Cross</v>
      </c>
    </row>
    <row r="1069" spans="1:13" x14ac:dyDescent="0.2">
      <c r="A1069" s="6" t="s">
        <v>259</v>
      </c>
      <c r="B1069" s="6" t="s">
        <v>17</v>
      </c>
      <c r="C1069" s="9">
        <v>0.46</v>
      </c>
      <c r="D1069" s="9">
        <v>1.06</v>
      </c>
      <c r="E1069" s="9">
        <v>0.9</v>
      </c>
      <c r="F1069" s="9">
        <v>0.73</v>
      </c>
      <c r="G1069" s="9">
        <v>0</v>
      </c>
      <c r="H1069" s="6">
        <v>0</v>
      </c>
      <c r="I1069" s="46" t="s">
        <v>18</v>
      </c>
      <c r="J1069" s="11">
        <v>0</v>
      </c>
      <c r="K1069" t="str">
        <f>VLOOKUP(A1069,MonthlyMetricFullData!A:D,2,FALSE)</f>
        <v>Distinguished</v>
      </c>
      <c r="L1069" t="str">
        <f>IF(VLOOKUP(A1069,MonthlyMetricFullData!A:E,5,FALSE)&lt;30,"Adjunct","Professional")</f>
        <v>Adjunct</v>
      </c>
      <c r="M1069" t="str">
        <f>VLOOKUP(A1069,MonthlyMetricFullData!A:D,3,FALSE)</f>
        <v>Ela Cross</v>
      </c>
    </row>
    <row r="1070" spans="1:13" x14ac:dyDescent="0.2">
      <c r="A1070" s="6" t="s">
        <v>259</v>
      </c>
      <c r="B1070" s="6" t="s">
        <v>19</v>
      </c>
      <c r="C1070" s="6">
        <v>0.1875</v>
      </c>
      <c r="D1070" s="6">
        <v>0.68359999999999999</v>
      </c>
      <c r="E1070" s="6">
        <v>1</v>
      </c>
      <c r="F1070" s="6">
        <v>0.6</v>
      </c>
      <c r="G1070" s="6">
        <v>0</v>
      </c>
      <c r="H1070" s="6">
        <v>1</v>
      </c>
      <c r="J1070" s="53"/>
      <c r="K1070" t="str">
        <f>VLOOKUP(A1070,MonthlyMetricFullData!A:D,2,FALSE)</f>
        <v>Distinguished</v>
      </c>
      <c r="L1070" t="str">
        <f>IF(VLOOKUP(A1070,MonthlyMetricFullData!A:E,5,FALSE)&lt;30,"Adjunct","Professional")</f>
        <v>Adjunct</v>
      </c>
      <c r="M1070" t="str">
        <f>VLOOKUP(A1070,MonthlyMetricFullData!A:D,3,FALSE)</f>
        <v>Ela Cross</v>
      </c>
    </row>
    <row r="1071" spans="1:13" x14ac:dyDescent="0.2">
      <c r="A1071" s="6" t="s">
        <v>259</v>
      </c>
      <c r="B1071" s="6" t="s">
        <v>21</v>
      </c>
      <c r="C1071" s="9">
        <v>1.02</v>
      </c>
      <c r="D1071" s="9">
        <v>1.38</v>
      </c>
      <c r="E1071" s="9">
        <v>0.98</v>
      </c>
      <c r="F1071" s="9">
        <v>1</v>
      </c>
      <c r="G1071" s="9">
        <v>0.85</v>
      </c>
      <c r="H1071" s="6">
        <v>10</v>
      </c>
      <c r="I1071" s="7">
        <v>0</v>
      </c>
      <c r="J1071" s="9">
        <f>I1071</f>
        <v>0</v>
      </c>
      <c r="K1071" t="str">
        <f>VLOOKUP(A1071,MonthlyMetricFullData!A:D,2,FALSE)</f>
        <v>Distinguished</v>
      </c>
      <c r="L1071" t="str">
        <f>IF(VLOOKUP(A1071,MonthlyMetricFullData!A:E,5,FALSE)&lt;30,"Adjunct","Professional")</f>
        <v>Adjunct</v>
      </c>
      <c r="M1071" t="str">
        <f>VLOOKUP(A1071,MonthlyMetricFullData!A:D,3,FALSE)</f>
        <v>Ela Cross</v>
      </c>
    </row>
    <row r="1072" spans="1:13" x14ac:dyDescent="0.2">
      <c r="A1072" s="6" t="s">
        <v>259</v>
      </c>
      <c r="B1072" s="6" t="s">
        <v>22</v>
      </c>
      <c r="C1072" s="9">
        <v>0.75</v>
      </c>
      <c r="D1072" s="9">
        <v>0.94</v>
      </c>
      <c r="E1072" s="9">
        <v>1</v>
      </c>
      <c r="F1072" s="9">
        <v>0.96</v>
      </c>
      <c r="G1072" s="9">
        <v>0.62</v>
      </c>
      <c r="H1072" s="6">
        <v>5</v>
      </c>
      <c r="I1072" s="7" t="s">
        <v>35</v>
      </c>
      <c r="J1072" s="9">
        <v>0.5</v>
      </c>
      <c r="K1072" t="str">
        <f>VLOOKUP(A1072,MonthlyMetricFullData!A:D,2,FALSE)</f>
        <v>Distinguished</v>
      </c>
      <c r="L1072" t="str">
        <f>IF(VLOOKUP(A1072,MonthlyMetricFullData!A:E,5,FALSE)&lt;30,"Adjunct","Professional")</f>
        <v>Adjunct</v>
      </c>
      <c r="M1072" t="str">
        <f>VLOOKUP(A1072,MonthlyMetricFullData!A:D,3,FALSE)</f>
        <v>Ela Cross</v>
      </c>
    </row>
    <row r="1073" spans="1:13" x14ac:dyDescent="0.2">
      <c r="A1073" s="6" t="s">
        <v>259</v>
      </c>
      <c r="B1073" s="6" t="s">
        <v>24</v>
      </c>
      <c r="C1073" s="9">
        <v>0.95</v>
      </c>
      <c r="D1073" s="9">
        <v>1.2</v>
      </c>
      <c r="E1073" s="9">
        <v>0.98</v>
      </c>
      <c r="F1073" s="9">
        <v>1</v>
      </c>
      <c r="G1073" s="9">
        <v>0.13</v>
      </c>
      <c r="H1073" s="6">
        <v>9</v>
      </c>
      <c r="J1073" s="6"/>
      <c r="K1073" t="str">
        <f>VLOOKUP(A1073,MonthlyMetricFullData!A:D,2,FALSE)</f>
        <v>Distinguished</v>
      </c>
      <c r="L1073" t="str">
        <f>IF(VLOOKUP(A1073,MonthlyMetricFullData!A:E,5,FALSE)&lt;30,"Adjunct","Professional")</f>
        <v>Adjunct</v>
      </c>
      <c r="M1073" t="str">
        <f>VLOOKUP(A1073,MonthlyMetricFullData!A:D,3,FALSE)</f>
        <v>Ela Cross</v>
      </c>
    </row>
    <row r="1074" spans="1:13" x14ac:dyDescent="0.2">
      <c r="A1074" s="6" t="s">
        <v>259</v>
      </c>
      <c r="B1074" s="6" t="s">
        <v>25</v>
      </c>
      <c r="C1074" s="9">
        <v>0.96</v>
      </c>
      <c r="D1074" s="9">
        <v>1.29</v>
      </c>
      <c r="E1074" s="9">
        <v>0.95</v>
      </c>
      <c r="F1074" s="9">
        <v>1</v>
      </c>
      <c r="G1074" s="9">
        <v>0</v>
      </c>
      <c r="H1074" s="6">
        <v>5</v>
      </c>
      <c r="I1074" s="7" t="s">
        <v>27</v>
      </c>
      <c r="J1074" s="9">
        <v>1</v>
      </c>
      <c r="K1074" t="str">
        <f>VLOOKUP(A1074,MonthlyMetricFullData!A:D,2,FALSE)</f>
        <v>Distinguished</v>
      </c>
      <c r="L1074" t="str">
        <f>IF(VLOOKUP(A1074,MonthlyMetricFullData!A:E,5,FALSE)&lt;30,"Adjunct","Professional")</f>
        <v>Adjunct</v>
      </c>
      <c r="M1074" t="str">
        <f>VLOOKUP(A1074,MonthlyMetricFullData!A:D,3,FALSE)</f>
        <v>Ela Cross</v>
      </c>
    </row>
    <row r="1075" spans="1:13" x14ac:dyDescent="0.2">
      <c r="A1075" s="6" t="s">
        <v>259</v>
      </c>
      <c r="B1075" s="6" t="s">
        <v>26</v>
      </c>
      <c r="C1075" s="9">
        <v>1.18</v>
      </c>
      <c r="D1075" s="9">
        <v>1.44</v>
      </c>
      <c r="E1075" s="9">
        <v>0.96</v>
      </c>
      <c r="F1075" s="9">
        <v>0.97</v>
      </c>
      <c r="G1075" s="9">
        <v>0.79</v>
      </c>
      <c r="H1075" s="6">
        <v>3</v>
      </c>
      <c r="I1075" s="8"/>
      <c r="J1075" s="6"/>
      <c r="K1075" t="str">
        <f>VLOOKUP(A1075,MonthlyMetricFullData!A:D,2,FALSE)</f>
        <v>Distinguished</v>
      </c>
      <c r="L1075" t="str">
        <f>IF(VLOOKUP(A1075,MonthlyMetricFullData!A:E,5,FALSE)&lt;30,"Adjunct","Professional")</f>
        <v>Adjunct</v>
      </c>
      <c r="M1075" t="str">
        <f>VLOOKUP(A1075,MonthlyMetricFullData!A:D,3,FALSE)</f>
        <v>Ela Cross</v>
      </c>
    </row>
    <row r="1076" spans="1:13" x14ac:dyDescent="0.2">
      <c r="A1076" s="6" t="s">
        <v>260</v>
      </c>
      <c r="B1076" s="6" t="s">
        <v>29</v>
      </c>
      <c r="C1076" s="9">
        <v>0.7</v>
      </c>
      <c r="D1076" s="9">
        <v>1.0444</v>
      </c>
      <c r="E1076" s="9">
        <v>1</v>
      </c>
      <c r="F1076" s="9">
        <v>0.92156862745098</v>
      </c>
      <c r="G1076" s="9">
        <v>0.66666666666666596</v>
      </c>
      <c r="H1076" s="6">
        <v>2</v>
      </c>
      <c r="I1076" s="7" t="s">
        <v>53</v>
      </c>
      <c r="J1076" s="45">
        <v>0.83</v>
      </c>
      <c r="K1076" t="str">
        <f>VLOOKUP(A1076,MonthlyMetricFullData!A:D,2,FALSE)</f>
        <v>Premium</v>
      </c>
      <c r="L1076" t="str">
        <f>IF(VLOOKUP(A1076,MonthlyMetricFullData!A:E,5,FALSE)&lt;30,"Adjunct","Professional")</f>
        <v>Professional</v>
      </c>
      <c r="M1076" t="str">
        <f>VLOOKUP(A1076,MonthlyMetricFullData!A:D,3,FALSE)</f>
        <v>Ian Plamondon</v>
      </c>
    </row>
    <row r="1077" spans="1:13" x14ac:dyDescent="0.2">
      <c r="A1077" s="6" t="s">
        <v>260</v>
      </c>
      <c r="B1077" s="6" t="s">
        <v>14</v>
      </c>
      <c r="C1077" s="9">
        <v>0.68810000000000004</v>
      </c>
      <c r="D1077" s="9">
        <v>1.2426999999999999</v>
      </c>
      <c r="E1077" s="9">
        <v>1</v>
      </c>
      <c r="F1077" s="9">
        <v>0.95</v>
      </c>
      <c r="G1077" s="9">
        <v>1</v>
      </c>
      <c r="H1077" s="6">
        <v>0</v>
      </c>
      <c r="I1077" s="7" t="s">
        <v>27</v>
      </c>
      <c r="J1077" s="9">
        <v>1</v>
      </c>
      <c r="K1077" t="str">
        <f>VLOOKUP(A1077,MonthlyMetricFullData!A:D,2,FALSE)</f>
        <v>Premium</v>
      </c>
      <c r="L1077" t="str">
        <f>IF(VLOOKUP(A1077,MonthlyMetricFullData!A:E,5,FALSE)&lt;30,"Adjunct","Professional")</f>
        <v>Professional</v>
      </c>
      <c r="M1077" t="str">
        <f>VLOOKUP(A1077,MonthlyMetricFullData!A:D,3,FALSE)</f>
        <v>Ian Plamondon</v>
      </c>
    </row>
    <row r="1078" spans="1:13" x14ac:dyDescent="0.2">
      <c r="A1078" s="6" t="s">
        <v>260</v>
      </c>
      <c r="B1078" s="6" t="s">
        <v>16</v>
      </c>
      <c r="C1078" s="9">
        <v>0.54</v>
      </c>
      <c r="D1078" s="9">
        <v>1.22</v>
      </c>
      <c r="E1078" s="9">
        <v>1</v>
      </c>
      <c r="F1078" s="9">
        <v>0.93</v>
      </c>
      <c r="G1078" s="9">
        <v>1</v>
      </c>
      <c r="H1078" s="6">
        <v>0</v>
      </c>
      <c r="I1078" s="10"/>
      <c r="J1078" s="6"/>
      <c r="K1078" t="str">
        <f>VLOOKUP(A1078,MonthlyMetricFullData!A:D,2,FALSE)</f>
        <v>Premium</v>
      </c>
      <c r="L1078" t="str">
        <f>IF(VLOOKUP(A1078,MonthlyMetricFullData!A:E,5,FALSE)&lt;30,"Adjunct","Professional")</f>
        <v>Professional</v>
      </c>
      <c r="M1078" t="str">
        <f>VLOOKUP(A1078,MonthlyMetricFullData!A:D,3,FALSE)</f>
        <v>Ian Plamondon</v>
      </c>
    </row>
    <row r="1079" spans="1:13" x14ac:dyDescent="0.2">
      <c r="A1079" s="6" t="s">
        <v>260</v>
      </c>
      <c r="B1079" s="6" t="s">
        <v>31</v>
      </c>
      <c r="C1079" s="9">
        <v>0.28999999999999998</v>
      </c>
      <c r="D1079" s="9">
        <v>1.08</v>
      </c>
      <c r="E1079" s="9">
        <v>1</v>
      </c>
      <c r="F1079" s="9">
        <v>0.92</v>
      </c>
      <c r="G1079" s="9">
        <v>0.92</v>
      </c>
      <c r="H1079" s="6">
        <v>0</v>
      </c>
      <c r="I1079" s="7"/>
      <c r="J1079" s="9"/>
      <c r="K1079" t="str">
        <f>VLOOKUP(A1079,MonthlyMetricFullData!A:D,2,FALSE)</f>
        <v>Premium</v>
      </c>
      <c r="L1079" t="str">
        <f>IF(VLOOKUP(A1079,MonthlyMetricFullData!A:E,5,FALSE)&lt;30,"Adjunct","Professional")</f>
        <v>Professional</v>
      </c>
      <c r="M1079" t="str">
        <f>VLOOKUP(A1079,MonthlyMetricFullData!A:D,3,FALSE)</f>
        <v>Ian Plamondon</v>
      </c>
    </row>
    <row r="1080" spans="1:13" x14ac:dyDescent="0.2">
      <c r="A1080" s="6" t="s">
        <v>260</v>
      </c>
      <c r="B1080" s="6" t="s">
        <v>32</v>
      </c>
      <c r="C1080" s="9">
        <v>0.4083</v>
      </c>
      <c r="D1080" s="9">
        <v>1.0526</v>
      </c>
      <c r="E1080" s="9">
        <v>1</v>
      </c>
      <c r="F1080" s="9">
        <v>0.93103448300000002</v>
      </c>
      <c r="G1080" s="9">
        <v>0.71428571399999996</v>
      </c>
      <c r="H1080" s="6">
        <v>1</v>
      </c>
      <c r="I1080" s="7">
        <v>1</v>
      </c>
      <c r="J1080" s="9">
        <f>I1080</f>
        <v>1</v>
      </c>
      <c r="K1080" t="str">
        <f>VLOOKUP(A1080,MonthlyMetricFullData!A:D,2,FALSE)</f>
        <v>Premium</v>
      </c>
      <c r="L1080" t="str">
        <f>IF(VLOOKUP(A1080,MonthlyMetricFullData!A:E,5,FALSE)&lt;30,"Adjunct","Professional")</f>
        <v>Professional</v>
      </c>
      <c r="M1080" t="str">
        <f>VLOOKUP(A1080,MonthlyMetricFullData!A:D,3,FALSE)</f>
        <v>Ian Plamondon</v>
      </c>
    </row>
    <row r="1081" spans="1:13" x14ac:dyDescent="0.2">
      <c r="A1081" s="6" t="s">
        <v>260</v>
      </c>
      <c r="B1081" s="6" t="s">
        <v>17</v>
      </c>
      <c r="C1081" s="9">
        <v>0.9</v>
      </c>
      <c r="D1081" s="9">
        <v>1.01</v>
      </c>
      <c r="E1081" s="9">
        <v>1</v>
      </c>
      <c r="F1081" s="9">
        <v>0.99</v>
      </c>
      <c r="G1081" s="9">
        <v>0.91</v>
      </c>
      <c r="H1081" s="6">
        <v>9</v>
      </c>
      <c r="I1081" s="46" t="s">
        <v>172</v>
      </c>
      <c r="J1081" s="11">
        <f>_xlfn.TEXTBEFORE(I1081,"/")/_xlfn.TEXTAFTER(I1081,"/")</f>
        <v>0.77777777777777779</v>
      </c>
      <c r="K1081" t="str">
        <f>VLOOKUP(A1081,MonthlyMetricFullData!A:D,2,FALSE)</f>
        <v>Premium</v>
      </c>
      <c r="L1081" t="str">
        <f>IF(VLOOKUP(A1081,MonthlyMetricFullData!A:E,5,FALSE)&lt;30,"Adjunct","Professional")</f>
        <v>Professional</v>
      </c>
      <c r="M1081" t="str">
        <f>VLOOKUP(A1081,MonthlyMetricFullData!A:D,3,FALSE)</f>
        <v>Ian Plamondon</v>
      </c>
    </row>
    <row r="1082" spans="1:13" x14ac:dyDescent="0.2">
      <c r="A1082" s="6" t="s">
        <v>260</v>
      </c>
      <c r="B1082" s="6" t="s">
        <v>19</v>
      </c>
      <c r="C1082" s="6">
        <v>0.65</v>
      </c>
      <c r="D1082" s="6">
        <v>1.0082</v>
      </c>
      <c r="E1082" s="6">
        <v>0.98550724637681097</v>
      </c>
      <c r="F1082" s="6">
        <v>0.88500000000000001</v>
      </c>
      <c r="G1082" s="6">
        <v>0.86666666666666603</v>
      </c>
      <c r="H1082" s="6">
        <v>2</v>
      </c>
      <c r="I1082" s="6" t="s">
        <v>27</v>
      </c>
      <c r="J1082" s="53">
        <v>1</v>
      </c>
      <c r="K1082" t="str">
        <f>VLOOKUP(A1082,MonthlyMetricFullData!A:D,2,FALSE)</f>
        <v>Premium</v>
      </c>
      <c r="L1082" t="str">
        <f>IF(VLOOKUP(A1082,MonthlyMetricFullData!A:E,5,FALSE)&lt;30,"Adjunct","Professional")</f>
        <v>Professional</v>
      </c>
      <c r="M1082" t="str">
        <f>VLOOKUP(A1082,MonthlyMetricFullData!A:D,3,FALSE)</f>
        <v>Ian Plamondon</v>
      </c>
    </row>
    <row r="1083" spans="1:13" x14ac:dyDescent="0.2">
      <c r="A1083" s="6" t="s">
        <v>260</v>
      </c>
      <c r="B1083" s="6" t="s">
        <v>21</v>
      </c>
      <c r="C1083" s="9">
        <v>0.54</v>
      </c>
      <c r="D1083" s="9">
        <v>1.1399999999999999</v>
      </c>
      <c r="E1083" s="9">
        <v>0.99</v>
      </c>
      <c r="F1083" s="9">
        <v>0.86</v>
      </c>
      <c r="G1083" s="9">
        <v>1</v>
      </c>
      <c r="H1083" s="6">
        <v>1</v>
      </c>
      <c r="I1083" s="7" t="s">
        <v>137</v>
      </c>
      <c r="J1083" s="9">
        <v>0.83</v>
      </c>
      <c r="K1083" t="str">
        <f>VLOOKUP(A1083,MonthlyMetricFullData!A:D,2,FALSE)</f>
        <v>Premium</v>
      </c>
      <c r="L1083" t="str">
        <f>IF(VLOOKUP(A1083,MonthlyMetricFullData!A:E,5,FALSE)&lt;30,"Adjunct","Professional")</f>
        <v>Professional</v>
      </c>
      <c r="M1083" t="str">
        <f>VLOOKUP(A1083,MonthlyMetricFullData!A:D,3,FALSE)</f>
        <v>Ian Plamondon</v>
      </c>
    </row>
    <row r="1084" spans="1:13" x14ac:dyDescent="0.2">
      <c r="A1084" s="6" t="s">
        <v>260</v>
      </c>
      <c r="B1084" s="6" t="s">
        <v>22</v>
      </c>
      <c r="C1084" s="9">
        <v>0.65</v>
      </c>
      <c r="D1084" s="9">
        <v>1.19</v>
      </c>
      <c r="E1084" s="9">
        <v>1</v>
      </c>
      <c r="F1084" s="9">
        <v>0.98</v>
      </c>
      <c r="G1084" s="9">
        <v>0.94</v>
      </c>
      <c r="H1084" s="6" t="e">
        <v>#N/A</v>
      </c>
      <c r="I1084" s="7">
        <v>1</v>
      </c>
      <c r="J1084" s="9">
        <f>I1084</f>
        <v>1</v>
      </c>
      <c r="K1084" t="str">
        <f>VLOOKUP(A1084,MonthlyMetricFullData!A:D,2,FALSE)</f>
        <v>Premium</v>
      </c>
      <c r="L1084" t="str">
        <f>IF(VLOOKUP(A1084,MonthlyMetricFullData!A:E,5,FALSE)&lt;30,"Adjunct","Professional")</f>
        <v>Professional</v>
      </c>
      <c r="M1084" t="str">
        <f>VLOOKUP(A1084,MonthlyMetricFullData!A:D,3,FALSE)</f>
        <v>Ian Plamondon</v>
      </c>
    </row>
    <row r="1085" spans="1:13" x14ac:dyDescent="0.2">
      <c r="A1085" s="6" t="s">
        <v>260</v>
      </c>
      <c r="B1085" s="6" t="s">
        <v>24</v>
      </c>
      <c r="C1085" s="9">
        <v>0.92</v>
      </c>
      <c r="D1085" s="9">
        <v>1.24</v>
      </c>
      <c r="E1085" s="9">
        <v>1</v>
      </c>
      <c r="F1085" s="9">
        <v>0.97</v>
      </c>
      <c r="G1085" s="9">
        <v>0.96</v>
      </c>
      <c r="H1085" s="6">
        <v>1</v>
      </c>
      <c r="I1085" s="7" t="s">
        <v>23</v>
      </c>
      <c r="J1085" s="9">
        <v>0.67</v>
      </c>
      <c r="K1085" t="str">
        <f>VLOOKUP(A1085,MonthlyMetricFullData!A:D,2,FALSE)</f>
        <v>Premium</v>
      </c>
      <c r="L1085" t="str">
        <f>IF(VLOOKUP(A1085,MonthlyMetricFullData!A:E,5,FALSE)&lt;30,"Adjunct","Professional")</f>
        <v>Professional</v>
      </c>
      <c r="M1085" t="str">
        <f>VLOOKUP(A1085,MonthlyMetricFullData!A:D,3,FALSE)</f>
        <v>Ian Plamondon</v>
      </c>
    </row>
    <row r="1086" spans="1:13" x14ac:dyDescent="0.2">
      <c r="A1086" s="6" t="s">
        <v>260</v>
      </c>
      <c r="B1086" s="6" t="s">
        <v>25</v>
      </c>
      <c r="C1086" s="9">
        <v>1.08</v>
      </c>
      <c r="D1086" s="9">
        <v>1.3</v>
      </c>
      <c r="E1086" s="9">
        <v>1</v>
      </c>
      <c r="F1086" s="9">
        <v>0.86</v>
      </c>
      <c r="G1086" s="9">
        <v>0.88</v>
      </c>
      <c r="H1086" s="6">
        <v>9</v>
      </c>
      <c r="I1086" s="7" t="s">
        <v>60</v>
      </c>
      <c r="J1086" s="9">
        <v>0</v>
      </c>
      <c r="K1086" t="str">
        <f>VLOOKUP(A1086,MonthlyMetricFullData!A:D,2,FALSE)</f>
        <v>Premium</v>
      </c>
      <c r="L1086" t="str">
        <f>IF(VLOOKUP(A1086,MonthlyMetricFullData!A:E,5,FALSE)&lt;30,"Adjunct","Professional")</f>
        <v>Professional</v>
      </c>
      <c r="M1086" t="str">
        <f>VLOOKUP(A1086,MonthlyMetricFullData!A:D,3,FALSE)</f>
        <v>Ian Plamondon</v>
      </c>
    </row>
    <row r="1087" spans="1:13" x14ac:dyDescent="0.2">
      <c r="A1087" s="6" t="s">
        <v>260</v>
      </c>
      <c r="B1087" s="6" t="s">
        <v>26</v>
      </c>
      <c r="C1087" s="9">
        <v>1.03</v>
      </c>
      <c r="D1087" s="9">
        <v>1.28</v>
      </c>
      <c r="E1087" s="9">
        <v>0.99</v>
      </c>
      <c r="F1087" s="9">
        <v>0.97</v>
      </c>
      <c r="G1087" s="9">
        <v>0.96</v>
      </c>
      <c r="H1087" s="6">
        <v>2</v>
      </c>
      <c r="I1087" s="8"/>
      <c r="J1087" s="6"/>
      <c r="K1087" t="str">
        <f>VLOOKUP(A1087,MonthlyMetricFullData!A:D,2,FALSE)</f>
        <v>Premium</v>
      </c>
      <c r="L1087" t="str">
        <f>IF(VLOOKUP(A1087,MonthlyMetricFullData!A:E,5,FALSE)&lt;30,"Adjunct","Professional")</f>
        <v>Professional</v>
      </c>
      <c r="M1087" t="str">
        <f>VLOOKUP(A1087,MonthlyMetricFullData!A:D,3,FALSE)</f>
        <v>Ian Plamondon</v>
      </c>
    </row>
    <row r="1088" spans="1:13" x14ac:dyDescent="0.2">
      <c r="A1088" s="6" t="s">
        <v>261</v>
      </c>
      <c r="B1088" s="6" t="s">
        <v>29</v>
      </c>
      <c r="C1088" s="9">
        <v>1.02859999999999</v>
      </c>
      <c r="D1088" s="9">
        <v>1.0567</v>
      </c>
      <c r="E1088" s="9">
        <v>1</v>
      </c>
      <c r="F1088" s="9">
        <v>0.99193548387096697</v>
      </c>
      <c r="G1088" s="9">
        <v>0.90909090909090895</v>
      </c>
      <c r="H1088" s="6">
        <v>23</v>
      </c>
      <c r="I1088" s="6" t="s">
        <v>27</v>
      </c>
      <c r="J1088" s="45">
        <v>1</v>
      </c>
      <c r="K1088" t="str">
        <f>VLOOKUP(A1088,MonthlyMetricFullData!A:D,2,FALSE)</f>
        <v>Distinguished</v>
      </c>
      <c r="L1088" t="str">
        <f>IF(VLOOKUP(A1088,MonthlyMetricFullData!A:E,5,FALSE)&lt;30,"Adjunct","Professional")</f>
        <v>Professional</v>
      </c>
      <c r="M1088" t="str">
        <f>VLOOKUP(A1088,MonthlyMetricFullData!A:D,3,FALSE)</f>
        <v>Ian Plamondon</v>
      </c>
    </row>
    <row r="1089" spans="1:13" x14ac:dyDescent="0.2">
      <c r="A1089" s="6" t="s">
        <v>261</v>
      </c>
      <c r="B1089" s="6" t="s">
        <v>14</v>
      </c>
      <c r="C1089" s="9">
        <v>0.9214</v>
      </c>
      <c r="D1089" s="9">
        <v>1.0333999999999901</v>
      </c>
      <c r="E1089" s="9">
        <v>0.99224806201550297</v>
      </c>
      <c r="F1089" s="9">
        <v>0.97</v>
      </c>
      <c r="G1089" s="9">
        <v>0.9375</v>
      </c>
      <c r="H1089" s="6">
        <v>14</v>
      </c>
      <c r="I1089" s="7" t="s">
        <v>130</v>
      </c>
      <c r="J1089" s="9">
        <v>0.56999999999999995</v>
      </c>
      <c r="K1089" t="str">
        <f>VLOOKUP(A1089,MonthlyMetricFullData!A:D,2,FALSE)</f>
        <v>Distinguished</v>
      </c>
      <c r="L1089" t="str">
        <f>IF(VLOOKUP(A1089,MonthlyMetricFullData!A:E,5,FALSE)&lt;30,"Adjunct","Professional")</f>
        <v>Professional</v>
      </c>
      <c r="M1089" t="str">
        <f>VLOOKUP(A1089,MonthlyMetricFullData!A:D,3,FALSE)</f>
        <v>Ian Plamondon</v>
      </c>
    </row>
    <row r="1090" spans="1:13" x14ac:dyDescent="0.2">
      <c r="A1090" s="6" t="s">
        <v>261</v>
      </c>
      <c r="B1090" s="6" t="s">
        <v>14</v>
      </c>
      <c r="C1090" s="9">
        <v>0.9214</v>
      </c>
      <c r="D1090" s="9">
        <v>1.0333999999999901</v>
      </c>
      <c r="E1090" s="9">
        <v>0.99224806201550297</v>
      </c>
      <c r="F1090" s="9">
        <v>0.97</v>
      </c>
      <c r="G1090" s="9">
        <v>0.9375</v>
      </c>
      <c r="H1090" s="6">
        <v>14</v>
      </c>
      <c r="I1090" s="7" t="s">
        <v>130</v>
      </c>
      <c r="J1090" s="9">
        <f>_xlfn.TEXTBEFORE(I1090, "/")/_xlfn.TEXTAFTER(I1090,"/")</f>
        <v>0.5714285714285714</v>
      </c>
      <c r="K1090" t="str">
        <f>VLOOKUP(A1090,MonthlyMetricFullData!A:D,2,FALSE)</f>
        <v>Distinguished</v>
      </c>
      <c r="L1090" t="str">
        <f>IF(VLOOKUP(A1090,MonthlyMetricFullData!A:E,5,FALSE)&lt;30,"Adjunct","Professional")</f>
        <v>Professional</v>
      </c>
      <c r="M1090" t="str">
        <f>VLOOKUP(A1090,MonthlyMetricFullData!A:D,3,FALSE)</f>
        <v>Ian Plamondon</v>
      </c>
    </row>
    <row r="1091" spans="1:13" x14ac:dyDescent="0.2">
      <c r="A1091" s="6" t="s">
        <v>261</v>
      </c>
      <c r="B1091" s="6" t="s">
        <v>16</v>
      </c>
      <c r="C1091" s="9">
        <v>0.91</v>
      </c>
      <c r="D1091" s="9">
        <v>1.02</v>
      </c>
      <c r="E1091" s="9">
        <v>0.98</v>
      </c>
      <c r="F1091" s="9">
        <v>0.96</v>
      </c>
      <c r="G1091" s="9">
        <v>0.96</v>
      </c>
      <c r="H1091" s="6">
        <v>11</v>
      </c>
      <c r="I1091" s="10">
        <v>45751</v>
      </c>
      <c r="J1091" s="9">
        <v>1</v>
      </c>
      <c r="K1091" t="str">
        <f>VLOOKUP(A1091,MonthlyMetricFullData!A:D,2,FALSE)</f>
        <v>Distinguished</v>
      </c>
      <c r="L1091" t="str">
        <f>IF(VLOOKUP(A1091,MonthlyMetricFullData!A:E,5,FALSE)&lt;30,"Adjunct","Professional")</f>
        <v>Professional</v>
      </c>
      <c r="M1091" t="str">
        <f>VLOOKUP(A1091,MonthlyMetricFullData!A:D,3,FALSE)</f>
        <v>Ian Plamondon</v>
      </c>
    </row>
    <row r="1092" spans="1:13" x14ac:dyDescent="0.2">
      <c r="A1092" s="6" t="s">
        <v>261</v>
      </c>
      <c r="B1092" s="6" t="s">
        <v>31</v>
      </c>
      <c r="C1092" s="9">
        <v>0.71</v>
      </c>
      <c r="D1092" s="9">
        <v>0.81</v>
      </c>
      <c r="E1092" s="9">
        <v>0.99</v>
      </c>
      <c r="F1092" s="9">
        <v>0.97</v>
      </c>
      <c r="G1092" s="9">
        <v>0.88</v>
      </c>
      <c r="H1092" s="6">
        <v>10</v>
      </c>
      <c r="I1092" s="7">
        <v>0.5</v>
      </c>
      <c r="J1092" s="9">
        <v>0.5</v>
      </c>
      <c r="K1092" t="str">
        <f>VLOOKUP(A1092,MonthlyMetricFullData!A:D,2,FALSE)</f>
        <v>Distinguished</v>
      </c>
      <c r="L1092" t="str">
        <f>IF(VLOOKUP(A1092,MonthlyMetricFullData!A:E,5,FALSE)&lt;30,"Adjunct","Professional")</f>
        <v>Professional</v>
      </c>
      <c r="M1092" t="str">
        <f>VLOOKUP(A1092,MonthlyMetricFullData!A:D,3,FALSE)</f>
        <v>Ian Plamondon</v>
      </c>
    </row>
    <row r="1093" spans="1:13" x14ac:dyDescent="0.2">
      <c r="A1093" s="6" t="s">
        <v>261</v>
      </c>
      <c r="B1093" s="6" t="s">
        <v>32</v>
      </c>
      <c r="C1093" s="9">
        <v>0.83209999999999995</v>
      </c>
      <c r="D1093" s="9">
        <v>0.97670000000000001</v>
      </c>
      <c r="E1093" s="9">
        <v>0.99152542399999999</v>
      </c>
      <c r="F1093" s="9">
        <v>0.98888888900000005</v>
      </c>
      <c r="G1093" s="9">
        <v>0.91304347799999996</v>
      </c>
      <c r="H1093" s="6">
        <v>10</v>
      </c>
      <c r="I1093" s="7">
        <v>1</v>
      </c>
      <c r="J1093" s="9">
        <f>I1093</f>
        <v>1</v>
      </c>
      <c r="K1093" t="str">
        <f>VLOOKUP(A1093,MonthlyMetricFullData!A:D,2,FALSE)</f>
        <v>Distinguished</v>
      </c>
      <c r="L1093" t="str">
        <f>IF(VLOOKUP(A1093,MonthlyMetricFullData!A:E,5,FALSE)&lt;30,"Adjunct","Professional")</f>
        <v>Professional</v>
      </c>
      <c r="M1093" t="str">
        <f>VLOOKUP(A1093,MonthlyMetricFullData!A:D,3,FALSE)</f>
        <v>Ian Plamondon</v>
      </c>
    </row>
    <row r="1094" spans="1:13" x14ac:dyDescent="0.2">
      <c r="A1094" s="6" t="s">
        <v>261</v>
      </c>
      <c r="B1094" s="6" t="s">
        <v>17</v>
      </c>
      <c r="C1094" s="9">
        <v>1.1000000000000001</v>
      </c>
      <c r="D1094" s="9">
        <v>1.1299999999999999</v>
      </c>
      <c r="E1094" s="9">
        <v>0.99</v>
      </c>
      <c r="F1094" s="9">
        <v>0.95</v>
      </c>
      <c r="G1094" s="9">
        <v>0.97</v>
      </c>
      <c r="H1094" s="6">
        <v>24</v>
      </c>
      <c r="I1094" s="46" t="s">
        <v>52</v>
      </c>
      <c r="J1094" s="11">
        <v>0.75</v>
      </c>
      <c r="K1094" t="str">
        <f>VLOOKUP(A1094,MonthlyMetricFullData!A:D,2,FALSE)</f>
        <v>Distinguished</v>
      </c>
      <c r="L1094" t="str">
        <f>IF(VLOOKUP(A1094,MonthlyMetricFullData!A:E,5,FALSE)&lt;30,"Adjunct","Professional")</f>
        <v>Professional</v>
      </c>
      <c r="M1094" t="str">
        <f>VLOOKUP(A1094,MonthlyMetricFullData!A:D,3,FALSE)</f>
        <v>Ian Plamondon</v>
      </c>
    </row>
    <row r="1095" spans="1:13" x14ac:dyDescent="0.2">
      <c r="A1095" s="6" t="s">
        <v>261</v>
      </c>
      <c r="B1095" s="6" t="s">
        <v>19</v>
      </c>
      <c r="C1095" s="6">
        <v>1.0607</v>
      </c>
      <c r="D1095" s="6">
        <v>1.0973999999999999</v>
      </c>
      <c r="E1095" s="6">
        <v>0.98639455782312901</v>
      </c>
      <c r="F1095" s="6">
        <v>0.99</v>
      </c>
      <c r="G1095" s="6">
        <v>0.91666666666666596</v>
      </c>
      <c r="H1095" s="6">
        <v>23</v>
      </c>
      <c r="J1095" s="53"/>
      <c r="K1095" t="str">
        <f>VLOOKUP(A1095,MonthlyMetricFullData!A:D,2,FALSE)</f>
        <v>Distinguished</v>
      </c>
      <c r="L1095" t="str">
        <f>IF(VLOOKUP(A1095,MonthlyMetricFullData!A:E,5,FALSE)&lt;30,"Adjunct","Professional")</f>
        <v>Professional</v>
      </c>
      <c r="M1095" t="str">
        <f>VLOOKUP(A1095,MonthlyMetricFullData!A:D,3,FALSE)</f>
        <v>Ian Plamondon</v>
      </c>
    </row>
    <row r="1096" spans="1:13" x14ac:dyDescent="0.2">
      <c r="A1096" s="6" t="s">
        <v>261</v>
      </c>
      <c r="B1096" s="6" t="s">
        <v>21</v>
      </c>
      <c r="C1096" s="9">
        <v>0.88</v>
      </c>
      <c r="D1096" s="9">
        <v>1.05</v>
      </c>
      <c r="E1096" s="9">
        <v>1</v>
      </c>
      <c r="F1096" s="9">
        <v>0.95</v>
      </c>
      <c r="G1096" s="9">
        <v>0.78</v>
      </c>
      <c r="H1096" s="6">
        <v>4</v>
      </c>
      <c r="I1096" s="7">
        <v>1</v>
      </c>
      <c r="J1096" s="9">
        <f>I1096</f>
        <v>1</v>
      </c>
      <c r="K1096" t="str">
        <f>VLOOKUP(A1096,MonthlyMetricFullData!A:D,2,FALSE)</f>
        <v>Distinguished</v>
      </c>
      <c r="L1096" t="str">
        <f>IF(VLOOKUP(A1096,MonthlyMetricFullData!A:E,5,FALSE)&lt;30,"Adjunct","Professional")</f>
        <v>Professional</v>
      </c>
      <c r="M1096" t="str">
        <f>VLOOKUP(A1096,MonthlyMetricFullData!A:D,3,FALSE)</f>
        <v>Ian Plamondon</v>
      </c>
    </row>
    <row r="1097" spans="1:13" x14ac:dyDescent="0.2">
      <c r="A1097" s="6" t="s">
        <v>261</v>
      </c>
      <c r="B1097" s="6" t="s">
        <v>22</v>
      </c>
      <c r="C1097" s="9">
        <v>0.66</v>
      </c>
      <c r="D1097" s="9">
        <v>0.97</v>
      </c>
      <c r="E1097" s="9">
        <v>1</v>
      </c>
      <c r="F1097" s="9">
        <v>0.93</v>
      </c>
      <c r="G1097" s="9">
        <v>0.79</v>
      </c>
      <c r="H1097" s="6">
        <v>8</v>
      </c>
      <c r="I1097" s="7" t="s">
        <v>47</v>
      </c>
      <c r="J1097" s="9">
        <v>0.75</v>
      </c>
      <c r="K1097" t="str">
        <f>VLOOKUP(A1097,MonthlyMetricFullData!A:D,2,FALSE)</f>
        <v>Distinguished</v>
      </c>
      <c r="L1097" t="str">
        <f>IF(VLOOKUP(A1097,MonthlyMetricFullData!A:E,5,FALSE)&lt;30,"Adjunct","Professional")</f>
        <v>Professional</v>
      </c>
      <c r="M1097" t="str">
        <f>VLOOKUP(A1097,MonthlyMetricFullData!A:D,3,FALSE)</f>
        <v>Ian Plamondon</v>
      </c>
    </row>
    <row r="1098" spans="1:13" x14ac:dyDescent="0.2">
      <c r="A1098" s="6" t="s">
        <v>261</v>
      </c>
      <c r="B1098" s="6" t="s">
        <v>24</v>
      </c>
      <c r="C1098" s="9">
        <v>0.87</v>
      </c>
      <c r="D1098" s="9">
        <v>0.92</v>
      </c>
      <c r="E1098" s="9">
        <v>1</v>
      </c>
      <c r="F1098" s="9">
        <v>1</v>
      </c>
      <c r="G1098" s="9">
        <v>0.74</v>
      </c>
      <c r="H1098" s="6">
        <v>7</v>
      </c>
      <c r="I1098" s="7">
        <v>1</v>
      </c>
      <c r="J1098" s="9">
        <f>I1098</f>
        <v>1</v>
      </c>
      <c r="K1098" t="str">
        <f>VLOOKUP(A1098,MonthlyMetricFullData!A:D,2,FALSE)</f>
        <v>Distinguished</v>
      </c>
      <c r="L1098" t="str">
        <f>IF(VLOOKUP(A1098,MonthlyMetricFullData!A:E,5,FALSE)&lt;30,"Adjunct","Professional")</f>
        <v>Professional</v>
      </c>
      <c r="M1098" t="str">
        <f>VLOOKUP(A1098,MonthlyMetricFullData!A:D,3,FALSE)</f>
        <v>Ian Plamondon</v>
      </c>
    </row>
    <row r="1099" spans="1:13" x14ac:dyDescent="0.2">
      <c r="A1099" s="6" t="s">
        <v>261</v>
      </c>
      <c r="B1099" s="6" t="s">
        <v>25</v>
      </c>
      <c r="C1099" s="9">
        <v>1</v>
      </c>
      <c r="D1099" s="9">
        <v>1.1000000000000001</v>
      </c>
      <c r="E1099" s="9">
        <v>1</v>
      </c>
      <c r="F1099" s="9">
        <v>0.92</v>
      </c>
      <c r="G1099" s="9">
        <v>0.96</v>
      </c>
      <c r="H1099" s="6">
        <v>8</v>
      </c>
      <c r="I1099" s="7" t="s">
        <v>63</v>
      </c>
      <c r="J1099" s="9">
        <v>1</v>
      </c>
      <c r="K1099" t="str">
        <f>VLOOKUP(A1099,MonthlyMetricFullData!A:D,2,FALSE)</f>
        <v>Distinguished</v>
      </c>
      <c r="L1099" t="str">
        <f>IF(VLOOKUP(A1099,MonthlyMetricFullData!A:E,5,FALSE)&lt;30,"Adjunct","Professional")</f>
        <v>Professional</v>
      </c>
      <c r="M1099" t="str">
        <f>VLOOKUP(A1099,MonthlyMetricFullData!A:D,3,FALSE)</f>
        <v>Ian Plamondon</v>
      </c>
    </row>
    <row r="1100" spans="1:13" x14ac:dyDescent="0.2">
      <c r="A1100" s="6" t="s">
        <v>261</v>
      </c>
      <c r="B1100" s="6" t="s">
        <v>26</v>
      </c>
      <c r="C1100" s="9">
        <v>0.95</v>
      </c>
      <c r="D1100" s="9">
        <v>1.1100000000000001</v>
      </c>
      <c r="E1100" s="9">
        <v>0.99</v>
      </c>
      <c r="F1100" s="9">
        <v>0.96</v>
      </c>
      <c r="G1100" s="9">
        <v>1</v>
      </c>
      <c r="H1100" s="6">
        <v>11</v>
      </c>
      <c r="I1100" s="7" t="s">
        <v>27</v>
      </c>
      <c r="J1100" s="9">
        <v>1</v>
      </c>
      <c r="K1100" t="str">
        <f>VLOOKUP(A1100,MonthlyMetricFullData!A:D,2,FALSE)</f>
        <v>Distinguished</v>
      </c>
      <c r="L1100" t="str">
        <f>IF(VLOOKUP(A1100,MonthlyMetricFullData!A:E,5,FALSE)&lt;30,"Adjunct","Professional")</f>
        <v>Professional</v>
      </c>
      <c r="M1100" t="str">
        <f>VLOOKUP(A1100,MonthlyMetricFullData!A:D,3,FALSE)</f>
        <v>Ian Plamondon</v>
      </c>
    </row>
    <row r="1101" spans="1:13" x14ac:dyDescent="0.2">
      <c r="A1101" s="6" t="s">
        <v>262</v>
      </c>
      <c r="B1101" s="6" t="s">
        <v>29</v>
      </c>
      <c r="C1101" s="9">
        <v>0.625</v>
      </c>
      <c r="D1101" s="9">
        <v>0.94409999999999905</v>
      </c>
      <c r="E1101" s="9">
        <v>1</v>
      </c>
      <c r="F1101" s="9">
        <v>0.92857142857142805</v>
      </c>
      <c r="G1101" s="9">
        <v>0.25</v>
      </c>
      <c r="H1101" s="6">
        <v>2</v>
      </c>
      <c r="I1101" s="7" t="s">
        <v>46</v>
      </c>
      <c r="J1101" s="45">
        <v>1</v>
      </c>
      <c r="K1101" t="str">
        <f>VLOOKUP(A1101,MonthlyMetricFullData!A:D,2,FALSE)</f>
        <v>Premium</v>
      </c>
      <c r="L1101" t="str">
        <f>IF(VLOOKUP(A1101,MonthlyMetricFullData!A:E,5,FALSE)&lt;30,"Adjunct","Professional")</f>
        <v>Professional</v>
      </c>
      <c r="M1101" t="str">
        <f>VLOOKUP(A1101,MonthlyMetricFullData!A:D,3,FALSE)</f>
        <v>Kristin Haase-Alvey</v>
      </c>
    </row>
    <row r="1102" spans="1:13" x14ac:dyDescent="0.2">
      <c r="A1102" s="6" t="s">
        <v>262</v>
      </c>
      <c r="B1102" s="6" t="s">
        <v>14</v>
      </c>
      <c r="C1102" s="9">
        <v>0.77500000000000002</v>
      </c>
      <c r="D1102" s="9">
        <v>1.1117999999999999</v>
      </c>
      <c r="E1102" s="9">
        <v>0.98795180722891496</v>
      </c>
      <c r="F1102" s="9">
        <v>0.98245614035087703</v>
      </c>
      <c r="G1102" s="9">
        <v>0.47826086956521702</v>
      </c>
      <c r="H1102" s="6">
        <v>1</v>
      </c>
      <c r="I1102" s="7"/>
      <c r="J1102" s="9"/>
      <c r="K1102" t="str">
        <f>VLOOKUP(A1102,MonthlyMetricFullData!A:D,2,FALSE)</f>
        <v>Premium</v>
      </c>
      <c r="L1102" t="str">
        <f>IF(VLOOKUP(A1102,MonthlyMetricFullData!A:E,5,FALSE)&lt;30,"Adjunct","Professional")</f>
        <v>Professional</v>
      </c>
      <c r="M1102" t="str">
        <f>VLOOKUP(A1102,MonthlyMetricFullData!A:D,3,FALSE)</f>
        <v>Kristin Haase-Alvey</v>
      </c>
    </row>
    <row r="1103" spans="1:13" x14ac:dyDescent="0.2">
      <c r="A1103" s="6" t="s">
        <v>262</v>
      </c>
      <c r="B1103" s="6" t="s">
        <v>16</v>
      </c>
      <c r="C1103" s="9">
        <v>0.33</v>
      </c>
      <c r="D1103" s="9">
        <v>0.92</v>
      </c>
      <c r="E1103" s="9">
        <v>1</v>
      </c>
      <c r="F1103" s="9">
        <v>1</v>
      </c>
      <c r="G1103" s="9">
        <v>0.42</v>
      </c>
      <c r="H1103" s="6">
        <v>0</v>
      </c>
      <c r="I1103" s="10" t="s">
        <v>33</v>
      </c>
      <c r="J1103" s="9">
        <v>0</v>
      </c>
      <c r="K1103" t="str">
        <f>VLOOKUP(A1103,MonthlyMetricFullData!A:D,2,FALSE)</f>
        <v>Premium</v>
      </c>
      <c r="L1103" t="str">
        <f>IF(VLOOKUP(A1103,MonthlyMetricFullData!A:E,5,FALSE)&lt;30,"Adjunct","Professional")</f>
        <v>Professional</v>
      </c>
      <c r="M1103" t="str">
        <f>VLOOKUP(A1103,MonthlyMetricFullData!A:D,3,FALSE)</f>
        <v>Kristin Haase-Alvey</v>
      </c>
    </row>
    <row r="1104" spans="1:13" x14ac:dyDescent="0.2">
      <c r="A1104" s="6" t="s">
        <v>262</v>
      </c>
      <c r="B1104" s="6" t="s">
        <v>31</v>
      </c>
      <c r="C1104" s="9">
        <v>0.51</v>
      </c>
      <c r="D1104" s="9">
        <v>1.19</v>
      </c>
      <c r="E1104" s="9">
        <v>0.96</v>
      </c>
      <c r="F1104" s="9">
        <v>0.97</v>
      </c>
      <c r="G1104" s="9">
        <v>0.59</v>
      </c>
      <c r="H1104" s="6">
        <v>0</v>
      </c>
      <c r="I1104" s="7" t="s">
        <v>33</v>
      </c>
      <c r="J1104" s="9">
        <v>0</v>
      </c>
      <c r="K1104" t="str">
        <f>VLOOKUP(A1104,MonthlyMetricFullData!A:D,2,FALSE)</f>
        <v>Premium</v>
      </c>
      <c r="L1104" t="str">
        <f>IF(VLOOKUP(A1104,MonthlyMetricFullData!A:E,5,FALSE)&lt;30,"Adjunct","Professional")</f>
        <v>Professional</v>
      </c>
      <c r="M1104" t="str">
        <f>VLOOKUP(A1104,MonthlyMetricFullData!A:D,3,FALSE)</f>
        <v>Kristin Haase-Alvey</v>
      </c>
    </row>
    <row r="1105" spans="1:13" x14ac:dyDescent="0.2">
      <c r="A1105" s="6" t="s">
        <v>262</v>
      </c>
      <c r="B1105" s="6" t="s">
        <v>32</v>
      </c>
      <c r="C1105" s="9">
        <v>0.4375</v>
      </c>
      <c r="D1105" s="9">
        <v>0.89470000000000005</v>
      </c>
      <c r="E1105" s="9">
        <v>1</v>
      </c>
      <c r="F1105" s="9">
        <v>0.97435897400000004</v>
      </c>
      <c r="G1105" s="9">
        <v>0.5</v>
      </c>
      <c r="H1105" s="6">
        <v>3</v>
      </c>
      <c r="I1105" s="7" t="s">
        <v>33</v>
      </c>
      <c r="J1105" s="9">
        <v>0</v>
      </c>
      <c r="K1105" t="str">
        <f>VLOOKUP(A1105,MonthlyMetricFullData!A:D,2,FALSE)</f>
        <v>Premium</v>
      </c>
      <c r="L1105" t="str">
        <f>IF(VLOOKUP(A1105,MonthlyMetricFullData!A:E,5,FALSE)&lt;30,"Adjunct","Professional")</f>
        <v>Professional</v>
      </c>
      <c r="M1105" t="str">
        <f>VLOOKUP(A1105,MonthlyMetricFullData!A:D,3,FALSE)</f>
        <v>Kristin Haase-Alvey</v>
      </c>
    </row>
    <row r="1106" spans="1:13" x14ac:dyDescent="0.2">
      <c r="A1106" s="6" t="s">
        <v>262</v>
      </c>
      <c r="B1106" s="6" t="s">
        <v>17</v>
      </c>
      <c r="C1106" s="9">
        <v>1.01</v>
      </c>
      <c r="D1106" s="9">
        <v>1.2</v>
      </c>
      <c r="E1106" s="9">
        <v>0.98</v>
      </c>
      <c r="F1106" s="9">
        <v>0.99</v>
      </c>
      <c r="G1106" s="9">
        <v>0.81</v>
      </c>
      <c r="H1106" s="6">
        <v>6</v>
      </c>
      <c r="I1106" s="46" t="s">
        <v>58</v>
      </c>
      <c r="J1106" s="11">
        <v>1</v>
      </c>
      <c r="K1106" t="str">
        <f>VLOOKUP(A1106,MonthlyMetricFullData!A:D,2,FALSE)</f>
        <v>Premium</v>
      </c>
      <c r="L1106" t="str">
        <f>IF(VLOOKUP(A1106,MonthlyMetricFullData!A:E,5,FALSE)&lt;30,"Adjunct","Professional")</f>
        <v>Professional</v>
      </c>
      <c r="M1106" t="str">
        <f>VLOOKUP(A1106,MonthlyMetricFullData!A:D,3,FALSE)</f>
        <v>Kristin Haase-Alvey</v>
      </c>
    </row>
    <row r="1107" spans="1:13" x14ac:dyDescent="0.2">
      <c r="A1107" s="6" t="s">
        <v>262</v>
      </c>
      <c r="B1107" s="6" t="s">
        <v>19</v>
      </c>
      <c r="C1107" s="6">
        <v>0.80420000000000003</v>
      </c>
      <c r="D1107" s="6">
        <v>1.0065999999999999</v>
      </c>
      <c r="E1107" s="6">
        <v>0.98863636363636298</v>
      </c>
      <c r="F1107" s="6">
        <v>0.95</v>
      </c>
      <c r="G1107" s="6">
        <v>0.80952380952380898</v>
      </c>
      <c r="H1107" s="6">
        <v>7</v>
      </c>
      <c r="I1107" s="6" t="s">
        <v>48</v>
      </c>
      <c r="J1107" s="53">
        <v>1</v>
      </c>
      <c r="K1107" t="str">
        <f>VLOOKUP(A1107,MonthlyMetricFullData!A:D,2,FALSE)</f>
        <v>Premium</v>
      </c>
      <c r="L1107" t="str">
        <f>IF(VLOOKUP(A1107,MonthlyMetricFullData!A:E,5,FALSE)&lt;30,"Adjunct","Professional")</f>
        <v>Professional</v>
      </c>
      <c r="M1107" t="str">
        <f>VLOOKUP(A1107,MonthlyMetricFullData!A:D,3,FALSE)</f>
        <v>Kristin Haase-Alvey</v>
      </c>
    </row>
    <row r="1108" spans="1:13" x14ac:dyDescent="0.2">
      <c r="A1108" s="6" t="s">
        <v>262</v>
      </c>
      <c r="B1108" s="6" t="s">
        <v>21</v>
      </c>
      <c r="C1108" s="9">
        <v>0.7</v>
      </c>
      <c r="D1108" s="9">
        <v>0.97</v>
      </c>
      <c r="E1108" s="9">
        <v>0.99</v>
      </c>
      <c r="F1108" s="9">
        <v>0.92</v>
      </c>
      <c r="G1108" s="9">
        <v>0.75</v>
      </c>
      <c r="H1108" s="6">
        <v>2</v>
      </c>
      <c r="I1108" s="7" t="s">
        <v>137</v>
      </c>
      <c r="J1108" s="9">
        <v>0.83</v>
      </c>
      <c r="K1108" t="str">
        <f>VLOOKUP(A1108,MonthlyMetricFullData!A:D,2,FALSE)</f>
        <v>Premium</v>
      </c>
      <c r="L1108" t="str">
        <f>IF(VLOOKUP(A1108,MonthlyMetricFullData!A:E,5,FALSE)&lt;30,"Adjunct","Professional")</f>
        <v>Professional</v>
      </c>
      <c r="M1108" t="str">
        <f>VLOOKUP(A1108,MonthlyMetricFullData!A:D,3,FALSE)</f>
        <v>Kristin Haase-Alvey</v>
      </c>
    </row>
    <row r="1109" spans="1:13" x14ac:dyDescent="0.2">
      <c r="A1109" s="6" t="s">
        <v>262</v>
      </c>
      <c r="B1109" s="6" t="s">
        <v>22</v>
      </c>
      <c r="C1109" s="9">
        <v>0.78</v>
      </c>
      <c r="D1109" s="9">
        <v>1.07</v>
      </c>
      <c r="E1109" s="9">
        <v>1</v>
      </c>
      <c r="F1109" s="9">
        <v>0.98</v>
      </c>
      <c r="G1109" s="9">
        <v>0.67</v>
      </c>
      <c r="H1109" s="6">
        <v>2</v>
      </c>
      <c r="I1109" s="7">
        <v>1</v>
      </c>
      <c r="J1109" s="9">
        <f>I1109</f>
        <v>1</v>
      </c>
      <c r="K1109" t="str">
        <f>VLOOKUP(A1109,MonthlyMetricFullData!A:D,2,FALSE)</f>
        <v>Premium</v>
      </c>
      <c r="L1109" t="str">
        <f>IF(VLOOKUP(A1109,MonthlyMetricFullData!A:E,5,FALSE)&lt;30,"Adjunct","Professional")</f>
        <v>Professional</v>
      </c>
      <c r="M1109" t="str">
        <f>VLOOKUP(A1109,MonthlyMetricFullData!A:D,3,FALSE)</f>
        <v>Kristin Haase-Alvey</v>
      </c>
    </row>
    <row r="1110" spans="1:13" x14ac:dyDescent="0.2">
      <c r="A1110" s="6" t="s">
        <v>262</v>
      </c>
      <c r="B1110" s="6" t="s">
        <v>24</v>
      </c>
      <c r="C1110" s="9">
        <v>0.9</v>
      </c>
      <c r="D1110" s="9">
        <v>1.1499999999999999</v>
      </c>
      <c r="E1110" s="9">
        <v>0.99</v>
      </c>
      <c r="F1110" s="9">
        <v>0.93</v>
      </c>
      <c r="G1110" s="9">
        <v>0.41</v>
      </c>
      <c r="H1110" s="6" t="e">
        <v>#N/A</v>
      </c>
      <c r="I1110" s="7" t="s">
        <v>47</v>
      </c>
      <c r="J1110" s="9">
        <v>0.75</v>
      </c>
      <c r="K1110" t="str">
        <f>VLOOKUP(A1110,MonthlyMetricFullData!A:D,2,FALSE)</f>
        <v>Premium</v>
      </c>
      <c r="L1110" t="str">
        <f>IF(VLOOKUP(A1110,MonthlyMetricFullData!A:E,5,FALSE)&lt;30,"Adjunct","Professional")</f>
        <v>Professional</v>
      </c>
      <c r="M1110" t="str">
        <f>VLOOKUP(A1110,MonthlyMetricFullData!A:D,3,FALSE)</f>
        <v>Kristin Haase-Alvey</v>
      </c>
    </row>
    <row r="1111" spans="1:13" x14ac:dyDescent="0.2">
      <c r="A1111" s="6" t="s">
        <v>262</v>
      </c>
      <c r="B1111" s="6" t="s">
        <v>25</v>
      </c>
      <c r="C1111" s="9">
        <v>0.75</v>
      </c>
      <c r="D1111" s="9">
        <v>1.23</v>
      </c>
      <c r="E1111" s="9">
        <v>0.98</v>
      </c>
      <c r="F1111" s="9">
        <v>0.96</v>
      </c>
      <c r="G1111" s="9">
        <v>0.4</v>
      </c>
      <c r="H1111" s="6">
        <v>2</v>
      </c>
      <c r="I1111" s="7" t="s">
        <v>33</v>
      </c>
      <c r="J1111" s="9">
        <v>0</v>
      </c>
      <c r="K1111" t="str">
        <f>VLOOKUP(A1111,MonthlyMetricFullData!A:D,2,FALSE)</f>
        <v>Premium</v>
      </c>
      <c r="L1111" t="str">
        <f>IF(VLOOKUP(A1111,MonthlyMetricFullData!A:E,5,FALSE)&lt;30,"Adjunct","Professional")</f>
        <v>Professional</v>
      </c>
      <c r="M1111" t="str">
        <f>VLOOKUP(A1111,MonthlyMetricFullData!A:D,3,FALSE)</f>
        <v>Kristin Haase-Alvey</v>
      </c>
    </row>
    <row r="1112" spans="1:13" x14ac:dyDescent="0.2">
      <c r="A1112" s="6" t="s">
        <v>262</v>
      </c>
      <c r="B1112" s="6" t="s">
        <v>26</v>
      </c>
      <c r="C1112" s="9">
        <v>0.77</v>
      </c>
      <c r="D1112" s="9">
        <v>0.97</v>
      </c>
      <c r="E1112" s="9">
        <v>0.99</v>
      </c>
      <c r="F1112" s="9">
        <v>0.95</v>
      </c>
      <c r="G1112" s="9">
        <v>0.32</v>
      </c>
      <c r="H1112" s="6">
        <v>6</v>
      </c>
      <c r="I1112" s="7" t="s">
        <v>45</v>
      </c>
      <c r="J1112" s="9">
        <v>0.66</v>
      </c>
      <c r="K1112" t="str">
        <f>VLOOKUP(A1112,MonthlyMetricFullData!A:D,2,FALSE)</f>
        <v>Premium</v>
      </c>
      <c r="L1112" t="str">
        <f>IF(VLOOKUP(A1112,MonthlyMetricFullData!A:E,5,FALSE)&lt;30,"Adjunct","Professional")</f>
        <v>Professional</v>
      </c>
      <c r="M1112" t="str">
        <f>VLOOKUP(A1112,MonthlyMetricFullData!A:D,3,FALSE)</f>
        <v>Kristin Haase-Alvey</v>
      </c>
    </row>
    <row r="1113" spans="1:13" x14ac:dyDescent="0.2">
      <c r="A1113" s="6" t="s">
        <v>263</v>
      </c>
      <c r="B1113" s="6" t="s">
        <v>29</v>
      </c>
      <c r="C1113" s="9">
        <v>0.875</v>
      </c>
      <c r="D1113" s="9">
        <v>0.77299999999999902</v>
      </c>
      <c r="E1113" s="9">
        <v>0.87179487179487103</v>
      </c>
      <c r="F1113" s="9">
        <v>0.90140845070422504</v>
      </c>
      <c r="G1113" s="9">
        <v>0.95652173913043403</v>
      </c>
      <c r="H1113" s="6">
        <v>7</v>
      </c>
      <c r="I1113" s="7" t="s">
        <v>63</v>
      </c>
      <c r="J1113" s="45">
        <v>1</v>
      </c>
      <c r="K1113" t="str">
        <f>VLOOKUP(A1113,MonthlyMetricFullData!A:D,2,FALSE)</f>
        <v>Distinguished</v>
      </c>
      <c r="L1113" t="str">
        <f>IF(VLOOKUP(A1113,MonthlyMetricFullData!A:E,5,FALSE)&lt;30,"Adjunct","Professional")</f>
        <v>Professional</v>
      </c>
      <c r="M1113" t="str">
        <f>VLOOKUP(A1113,MonthlyMetricFullData!A:D,3,FALSE)</f>
        <v>Kristin Haase-Alvey</v>
      </c>
    </row>
    <row r="1114" spans="1:13" x14ac:dyDescent="0.2">
      <c r="A1114" s="6" t="s">
        <v>263</v>
      </c>
      <c r="B1114" s="6" t="s">
        <v>14</v>
      </c>
      <c r="C1114" s="9">
        <v>0.875</v>
      </c>
      <c r="D1114" s="9">
        <v>0.99179999999999902</v>
      </c>
      <c r="E1114" s="9">
        <v>0.91869918699186903</v>
      </c>
      <c r="F1114" s="9">
        <v>0.96250000000000002</v>
      </c>
      <c r="G1114" s="9">
        <v>0.952380952380952</v>
      </c>
      <c r="H1114" s="6">
        <v>14</v>
      </c>
      <c r="I1114" s="7" t="s">
        <v>60</v>
      </c>
      <c r="J1114" s="9">
        <v>0</v>
      </c>
      <c r="K1114" t="str">
        <f>VLOOKUP(A1114,MonthlyMetricFullData!A:D,2,FALSE)</f>
        <v>Distinguished</v>
      </c>
      <c r="L1114" t="str">
        <f>IF(VLOOKUP(A1114,MonthlyMetricFullData!A:E,5,FALSE)&lt;30,"Adjunct","Professional")</f>
        <v>Professional</v>
      </c>
      <c r="M1114" t="str">
        <f>VLOOKUP(A1114,MonthlyMetricFullData!A:D,3,FALSE)</f>
        <v>Kristin Haase-Alvey</v>
      </c>
    </row>
    <row r="1115" spans="1:13" x14ac:dyDescent="0.2">
      <c r="A1115" s="6" t="s">
        <v>263</v>
      </c>
      <c r="B1115" s="6" t="s">
        <v>16</v>
      </c>
      <c r="C1115" s="9">
        <v>0.87</v>
      </c>
      <c r="D1115" s="9">
        <v>0.93</v>
      </c>
      <c r="E1115" s="9">
        <v>0.92</v>
      </c>
      <c r="F1115" s="9">
        <v>0.96</v>
      </c>
      <c r="G1115" s="9">
        <v>0.9</v>
      </c>
      <c r="H1115" s="6">
        <v>8</v>
      </c>
      <c r="I1115" s="10">
        <v>45755</v>
      </c>
      <c r="J1115" s="11">
        <v>0.5</v>
      </c>
      <c r="K1115" t="str">
        <f>VLOOKUP(A1115,MonthlyMetricFullData!A:D,2,FALSE)</f>
        <v>Distinguished</v>
      </c>
      <c r="L1115" t="str">
        <f>IF(VLOOKUP(A1115,MonthlyMetricFullData!A:E,5,FALSE)&lt;30,"Adjunct","Professional")</f>
        <v>Professional</v>
      </c>
      <c r="M1115" t="str">
        <f>VLOOKUP(A1115,MonthlyMetricFullData!A:D,3,FALSE)</f>
        <v>Kristin Haase-Alvey</v>
      </c>
    </row>
    <row r="1116" spans="1:13" x14ac:dyDescent="0.2">
      <c r="A1116" s="6" t="s">
        <v>263</v>
      </c>
      <c r="B1116" s="6" t="s">
        <v>31</v>
      </c>
      <c r="C1116" s="9">
        <v>0.74</v>
      </c>
      <c r="D1116" s="9">
        <v>0.85</v>
      </c>
      <c r="E1116" s="9">
        <v>0.95</v>
      </c>
      <c r="F1116" s="9">
        <v>0.84</v>
      </c>
      <c r="G1116" s="9">
        <v>1</v>
      </c>
      <c r="H1116" s="6">
        <v>16</v>
      </c>
      <c r="I1116" s="7"/>
      <c r="J1116" s="9"/>
      <c r="K1116" t="str">
        <f>VLOOKUP(A1116,MonthlyMetricFullData!A:D,2,FALSE)</f>
        <v>Distinguished</v>
      </c>
      <c r="L1116" t="str">
        <f>IF(VLOOKUP(A1116,MonthlyMetricFullData!A:E,5,FALSE)&lt;30,"Adjunct","Professional")</f>
        <v>Professional</v>
      </c>
      <c r="M1116" t="str">
        <f>VLOOKUP(A1116,MonthlyMetricFullData!A:D,3,FALSE)</f>
        <v>Kristin Haase-Alvey</v>
      </c>
    </row>
    <row r="1117" spans="1:13" x14ac:dyDescent="0.2">
      <c r="A1117" s="6" t="s">
        <v>263</v>
      </c>
      <c r="B1117" s="6" t="s">
        <v>32</v>
      </c>
      <c r="C1117" s="9">
        <v>0.9</v>
      </c>
      <c r="D1117" s="9">
        <v>1.0987</v>
      </c>
      <c r="E1117" s="9">
        <v>0.9375</v>
      </c>
      <c r="F1117" s="9">
        <v>0.95945945899999996</v>
      </c>
      <c r="G1117" s="9">
        <v>0.85</v>
      </c>
      <c r="H1117" s="6">
        <v>16</v>
      </c>
      <c r="I1117" s="7">
        <v>0.5</v>
      </c>
      <c r="J1117" s="9">
        <f>I1117</f>
        <v>0.5</v>
      </c>
      <c r="K1117" t="str">
        <f>VLOOKUP(A1117,MonthlyMetricFullData!A:D,2,FALSE)</f>
        <v>Distinguished</v>
      </c>
      <c r="L1117" t="str">
        <f>IF(VLOOKUP(A1117,MonthlyMetricFullData!A:E,5,FALSE)&lt;30,"Adjunct","Professional")</f>
        <v>Professional</v>
      </c>
      <c r="M1117" t="str">
        <f>VLOOKUP(A1117,MonthlyMetricFullData!A:D,3,FALSE)</f>
        <v>Kristin Haase-Alvey</v>
      </c>
    </row>
    <row r="1118" spans="1:13" x14ac:dyDescent="0.2">
      <c r="A1118" s="6" t="s">
        <v>263</v>
      </c>
      <c r="B1118" s="6" t="s">
        <v>17</v>
      </c>
      <c r="C1118" s="9">
        <v>1.18</v>
      </c>
      <c r="D1118" s="9">
        <v>1</v>
      </c>
      <c r="E1118" s="9">
        <v>0.92</v>
      </c>
      <c r="F1118" s="9">
        <v>0.89</v>
      </c>
      <c r="G1118" s="9">
        <v>1</v>
      </c>
      <c r="H1118" s="6">
        <v>13</v>
      </c>
      <c r="I1118" s="46" t="s">
        <v>60</v>
      </c>
      <c r="J1118" s="11">
        <v>0</v>
      </c>
      <c r="K1118" t="str">
        <f>VLOOKUP(A1118,MonthlyMetricFullData!A:D,2,FALSE)</f>
        <v>Distinguished</v>
      </c>
      <c r="L1118" t="str">
        <f>IF(VLOOKUP(A1118,MonthlyMetricFullData!A:E,5,FALSE)&lt;30,"Adjunct","Professional")</f>
        <v>Professional</v>
      </c>
      <c r="M1118" t="str">
        <f>VLOOKUP(A1118,MonthlyMetricFullData!A:D,3,FALSE)</f>
        <v>Kristin Haase-Alvey</v>
      </c>
    </row>
    <row r="1119" spans="1:13" x14ac:dyDescent="0.2">
      <c r="A1119" s="6" t="s">
        <v>263</v>
      </c>
      <c r="B1119" s="6" t="s">
        <v>19</v>
      </c>
      <c r="C1119" s="6">
        <v>0.89580000000000004</v>
      </c>
      <c r="D1119" s="6">
        <v>1.0295999999999901</v>
      </c>
      <c r="E1119" s="6">
        <v>0.93396226415094297</v>
      </c>
      <c r="F1119" s="6">
        <v>0.89700000000000002</v>
      </c>
      <c r="G1119" s="6">
        <v>1</v>
      </c>
      <c r="H1119" s="6">
        <v>9</v>
      </c>
      <c r="I1119" s="6" t="s">
        <v>15</v>
      </c>
      <c r="J1119" s="53">
        <v>0.5</v>
      </c>
      <c r="K1119" t="str">
        <f>VLOOKUP(A1119,MonthlyMetricFullData!A:D,2,FALSE)</f>
        <v>Distinguished</v>
      </c>
      <c r="L1119" t="str">
        <f>IF(VLOOKUP(A1119,MonthlyMetricFullData!A:E,5,FALSE)&lt;30,"Adjunct","Professional")</f>
        <v>Professional</v>
      </c>
      <c r="M1119" t="str">
        <f>VLOOKUP(A1119,MonthlyMetricFullData!A:D,3,FALSE)</f>
        <v>Kristin Haase-Alvey</v>
      </c>
    </row>
    <row r="1120" spans="1:13" x14ac:dyDescent="0.2">
      <c r="A1120" s="6" t="s">
        <v>263</v>
      </c>
      <c r="B1120" s="6" t="s">
        <v>21</v>
      </c>
      <c r="C1120" s="9">
        <v>0.6</v>
      </c>
      <c r="D1120" s="9">
        <v>0.94</v>
      </c>
      <c r="E1120" s="9">
        <v>0.88</v>
      </c>
      <c r="F1120" s="9">
        <v>0.97</v>
      </c>
      <c r="G1120" s="9">
        <v>0.33</v>
      </c>
      <c r="H1120" s="6">
        <v>5</v>
      </c>
      <c r="I1120" s="7">
        <v>0</v>
      </c>
      <c r="J1120" s="9">
        <f>I1120</f>
        <v>0</v>
      </c>
      <c r="K1120" t="str">
        <f>VLOOKUP(A1120,MonthlyMetricFullData!A:D,2,FALSE)</f>
        <v>Distinguished</v>
      </c>
      <c r="L1120" t="str">
        <f>IF(VLOOKUP(A1120,MonthlyMetricFullData!A:E,5,FALSE)&lt;30,"Adjunct","Professional")</f>
        <v>Professional</v>
      </c>
      <c r="M1120" t="str">
        <f>VLOOKUP(A1120,MonthlyMetricFullData!A:D,3,FALSE)</f>
        <v>Kristin Haase-Alvey</v>
      </c>
    </row>
    <row r="1121" spans="1:13" x14ac:dyDescent="0.2">
      <c r="A1121" s="6" t="s">
        <v>263</v>
      </c>
      <c r="B1121" s="6" t="s">
        <v>22</v>
      </c>
      <c r="C1121" s="9">
        <v>0.14000000000000001</v>
      </c>
      <c r="D1121" s="9">
        <v>0.47</v>
      </c>
      <c r="E1121" s="9">
        <v>0.95</v>
      </c>
      <c r="F1121" s="9">
        <v>0.83</v>
      </c>
      <c r="G1121" s="9">
        <v>0.57999999999999996</v>
      </c>
      <c r="H1121" s="6">
        <v>2</v>
      </c>
      <c r="I1121" s="7">
        <v>1</v>
      </c>
      <c r="J1121" s="9">
        <f>I1121</f>
        <v>1</v>
      </c>
      <c r="K1121" t="str">
        <f>VLOOKUP(A1121,MonthlyMetricFullData!A:D,2,FALSE)</f>
        <v>Distinguished</v>
      </c>
      <c r="L1121" t="str">
        <f>IF(VLOOKUP(A1121,MonthlyMetricFullData!A:E,5,FALSE)&lt;30,"Adjunct","Professional")</f>
        <v>Professional</v>
      </c>
      <c r="M1121" t="str">
        <f>VLOOKUP(A1121,MonthlyMetricFullData!A:D,3,FALSE)</f>
        <v>Kristin Haase-Alvey</v>
      </c>
    </row>
    <row r="1122" spans="1:13" x14ac:dyDescent="0.2">
      <c r="A1122" s="6" t="s">
        <v>263</v>
      </c>
      <c r="B1122" s="6" t="s">
        <v>24</v>
      </c>
      <c r="C1122" s="9">
        <v>0.53</v>
      </c>
      <c r="D1122" s="9">
        <v>1.02</v>
      </c>
      <c r="E1122" s="9">
        <v>0.96</v>
      </c>
      <c r="F1122" s="9">
        <v>0.9</v>
      </c>
      <c r="G1122" s="9">
        <v>0.75</v>
      </c>
      <c r="H1122" s="6">
        <v>5</v>
      </c>
      <c r="I1122" s="7" t="s">
        <v>264</v>
      </c>
      <c r="J1122" s="9">
        <v>0.13</v>
      </c>
      <c r="K1122" t="str">
        <f>VLOOKUP(A1122,MonthlyMetricFullData!A:D,2,FALSE)</f>
        <v>Distinguished</v>
      </c>
      <c r="L1122" t="str">
        <f>IF(VLOOKUP(A1122,MonthlyMetricFullData!A:E,5,FALSE)&lt;30,"Adjunct","Professional")</f>
        <v>Professional</v>
      </c>
      <c r="M1122" t="str">
        <f>VLOOKUP(A1122,MonthlyMetricFullData!A:D,3,FALSE)</f>
        <v>Kristin Haase-Alvey</v>
      </c>
    </row>
    <row r="1123" spans="1:13" x14ac:dyDescent="0.2">
      <c r="A1123" s="6" t="s">
        <v>263</v>
      </c>
      <c r="B1123" s="6" t="s">
        <v>25</v>
      </c>
      <c r="C1123" s="9">
        <v>0.72</v>
      </c>
      <c r="D1123" s="9">
        <v>1.07</v>
      </c>
      <c r="E1123" s="9">
        <v>0.95</v>
      </c>
      <c r="F1123" s="9">
        <v>0.97</v>
      </c>
      <c r="G1123" s="9">
        <v>0.92</v>
      </c>
      <c r="H1123" s="6">
        <v>6</v>
      </c>
      <c r="I1123" s="7" t="s">
        <v>100</v>
      </c>
      <c r="J1123" s="9">
        <v>0.4</v>
      </c>
      <c r="K1123" t="str">
        <f>VLOOKUP(A1123,MonthlyMetricFullData!A:D,2,FALSE)</f>
        <v>Distinguished</v>
      </c>
      <c r="L1123" t="str">
        <f>IF(VLOOKUP(A1123,MonthlyMetricFullData!A:E,5,FALSE)&lt;30,"Adjunct","Professional")</f>
        <v>Professional</v>
      </c>
      <c r="M1123" t="str">
        <f>VLOOKUP(A1123,MonthlyMetricFullData!A:D,3,FALSE)</f>
        <v>Kristin Haase-Alvey</v>
      </c>
    </row>
    <row r="1124" spans="1:13" x14ac:dyDescent="0.2">
      <c r="A1124" s="6" t="s">
        <v>263</v>
      </c>
      <c r="B1124" s="6" t="s">
        <v>26</v>
      </c>
      <c r="C1124" s="9">
        <v>0.95</v>
      </c>
      <c r="D1124" s="9">
        <v>0.96</v>
      </c>
      <c r="E1124" s="9">
        <v>0.92</v>
      </c>
      <c r="F1124" s="9">
        <v>1</v>
      </c>
      <c r="G1124" s="9">
        <v>0.88</v>
      </c>
      <c r="H1124" s="6">
        <v>12</v>
      </c>
      <c r="I1124" s="7" t="s">
        <v>83</v>
      </c>
      <c r="J1124" s="9">
        <v>0</v>
      </c>
      <c r="K1124" t="str">
        <f>VLOOKUP(A1124,MonthlyMetricFullData!A:D,2,FALSE)</f>
        <v>Distinguished</v>
      </c>
      <c r="L1124" t="str">
        <f>IF(VLOOKUP(A1124,MonthlyMetricFullData!A:E,5,FALSE)&lt;30,"Adjunct","Professional")</f>
        <v>Professional</v>
      </c>
      <c r="M1124" t="str">
        <f>VLOOKUP(A1124,MonthlyMetricFullData!A:D,3,FALSE)</f>
        <v>Kristin Haase-Alvey</v>
      </c>
    </row>
    <row r="1125" spans="1:13" x14ac:dyDescent="0.2">
      <c r="A1125" s="6" t="s">
        <v>265</v>
      </c>
      <c r="B1125" s="6" t="s">
        <v>19</v>
      </c>
      <c r="C1125" s="6">
        <v>0</v>
      </c>
      <c r="D1125" s="6">
        <v>0.51559999999999995</v>
      </c>
      <c r="E1125" s="6"/>
      <c r="F1125" s="6"/>
      <c r="G1125" s="6"/>
      <c r="J1125" s="53"/>
      <c r="K1125" t="e">
        <f>VLOOKUP(A1125,MonthlyMetricFullData!A:D,2,FALSE)</f>
        <v>#N/A</v>
      </c>
      <c r="L1125" t="e">
        <f>IF(VLOOKUP(A1125,MonthlyMetricFullData!A:E,5,FALSE)&lt;30,"Adjunct","Professional")</f>
        <v>#N/A</v>
      </c>
      <c r="M1125" t="e">
        <f>VLOOKUP(A1125,MonthlyMetricFullData!A:D,3,FALSE)</f>
        <v>#N/A</v>
      </c>
    </row>
    <row r="1126" spans="1:13" x14ac:dyDescent="0.2">
      <c r="A1126" s="6" t="s">
        <v>266</v>
      </c>
      <c r="B1126" s="6" t="s">
        <v>29</v>
      </c>
      <c r="C1126" s="9">
        <v>1.2707999999999999</v>
      </c>
      <c r="D1126" s="9">
        <v>1.375</v>
      </c>
      <c r="E1126" s="9">
        <v>0.88524590163934402</v>
      </c>
      <c r="F1126" s="9">
        <v>0.94871794871794801</v>
      </c>
      <c r="G1126" s="9">
        <v>0</v>
      </c>
      <c r="H1126" s="6">
        <v>4</v>
      </c>
      <c r="I1126" s="7" t="s">
        <v>57</v>
      </c>
      <c r="J1126" s="45">
        <v>0.25</v>
      </c>
      <c r="K1126" t="str">
        <f>VLOOKUP(A1126,MonthlyMetricFullData!A:D,2,FALSE)</f>
        <v>Advanced</v>
      </c>
      <c r="L1126" t="str">
        <f>IF(VLOOKUP(A1126,MonthlyMetricFullData!A:E,5,FALSE)&lt;30,"Adjunct","Professional")</f>
        <v>Adjunct</v>
      </c>
      <c r="M1126" t="str">
        <f>VLOOKUP(A1126,MonthlyMetricFullData!A:D,3,FALSE)</f>
        <v>Ela Cross</v>
      </c>
    </row>
    <row r="1127" spans="1:13" x14ac:dyDescent="0.2">
      <c r="A1127" s="6" t="s">
        <v>266</v>
      </c>
      <c r="B1127" s="6" t="s">
        <v>14</v>
      </c>
      <c r="C1127" s="9">
        <v>1.05209999999999</v>
      </c>
      <c r="D1127" s="9">
        <v>1.5194999999999901</v>
      </c>
      <c r="E1127" s="9">
        <v>0.79245283018867896</v>
      </c>
      <c r="F1127" s="9">
        <v>0.6875</v>
      </c>
      <c r="G1127" s="9">
        <v>0.55555555555555503</v>
      </c>
      <c r="H1127" s="6">
        <v>2</v>
      </c>
      <c r="I1127" s="7" t="s">
        <v>33</v>
      </c>
      <c r="J1127" s="9">
        <v>0</v>
      </c>
      <c r="K1127" t="str">
        <f>VLOOKUP(A1127,MonthlyMetricFullData!A:D,2,FALSE)</f>
        <v>Advanced</v>
      </c>
      <c r="L1127" t="str">
        <f>IF(VLOOKUP(A1127,MonthlyMetricFullData!A:E,5,FALSE)&lt;30,"Adjunct","Professional")</f>
        <v>Adjunct</v>
      </c>
      <c r="M1127" t="str">
        <f>VLOOKUP(A1127,MonthlyMetricFullData!A:D,3,FALSE)</f>
        <v>Ela Cross</v>
      </c>
    </row>
    <row r="1128" spans="1:13" x14ac:dyDescent="0.2">
      <c r="A1128" s="6" t="s">
        <v>266</v>
      </c>
      <c r="B1128" s="6" t="s">
        <v>16</v>
      </c>
      <c r="C1128" s="9">
        <v>1.03</v>
      </c>
      <c r="D1128" s="9">
        <v>1.54</v>
      </c>
      <c r="E1128" s="9">
        <v>0.92</v>
      </c>
      <c r="F1128" s="9">
        <v>0.96</v>
      </c>
      <c r="G1128" s="9">
        <v>1</v>
      </c>
      <c r="H1128" s="6">
        <v>2</v>
      </c>
      <c r="I1128" s="10">
        <v>45691</v>
      </c>
      <c r="J1128" s="11">
        <v>0.67</v>
      </c>
      <c r="K1128" t="str">
        <f>VLOOKUP(A1128,MonthlyMetricFullData!A:D,2,FALSE)</f>
        <v>Advanced</v>
      </c>
      <c r="L1128" t="str">
        <f>IF(VLOOKUP(A1128,MonthlyMetricFullData!A:E,5,FALSE)&lt;30,"Adjunct","Professional")</f>
        <v>Adjunct</v>
      </c>
      <c r="M1128" t="str">
        <f>VLOOKUP(A1128,MonthlyMetricFullData!A:D,3,FALSE)</f>
        <v>Ela Cross</v>
      </c>
    </row>
    <row r="1129" spans="1:13" x14ac:dyDescent="0.2">
      <c r="A1129" s="6" t="s">
        <v>266</v>
      </c>
      <c r="B1129" s="6" t="s">
        <v>31</v>
      </c>
      <c r="C1129" s="9">
        <v>1</v>
      </c>
      <c r="D1129" s="9">
        <v>1.34</v>
      </c>
      <c r="E1129" s="9">
        <v>0.9</v>
      </c>
      <c r="F1129" s="9">
        <v>0.9</v>
      </c>
      <c r="G1129" s="9">
        <v>0.44</v>
      </c>
      <c r="H1129" s="6">
        <v>5</v>
      </c>
      <c r="I1129" s="7">
        <v>0.2</v>
      </c>
      <c r="J1129" s="9">
        <f>1/5</f>
        <v>0.2</v>
      </c>
      <c r="K1129" t="str">
        <f>VLOOKUP(A1129,MonthlyMetricFullData!A:D,2,FALSE)</f>
        <v>Advanced</v>
      </c>
      <c r="L1129" t="str">
        <f>IF(VLOOKUP(A1129,MonthlyMetricFullData!A:E,5,FALSE)&lt;30,"Adjunct","Professional")</f>
        <v>Adjunct</v>
      </c>
      <c r="M1129" t="str">
        <f>VLOOKUP(A1129,MonthlyMetricFullData!A:D,3,FALSE)</f>
        <v>Ela Cross</v>
      </c>
    </row>
    <row r="1130" spans="1:13" x14ac:dyDescent="0.2">
      <c r="A1130" s="6" t="s">
        <v>266</v>
      </c>
      <c r="B1130" s="6" t="s">
        <v>32</v>
      </c>
      <c r="C1130" s="9">
        <v>1.1354</v>
      </c>
      <c r="D1130" s="9">
        <v>1.1718999999999999</v>
      </c>
      <c r="E1130" s="9">
        <v>0.94230769199999997</v>
      </c>
      <c r="F1130" s="9">
        <v>0.69444444400000005</v>
      </c>
      <c r="G1130" s="9">
        <v>0.125</v>
      </c>
      <c r="H1130" s="6">
        <v>7</v>
      </c>
      <c r="I1130" s="7" t="s">
        <v>60</v>
      </c>
      <c r="J1130" s="9">
        <v>0</v>
      </c>
      <c r="K1130" t="str">
        <f>VLOOKUP(A1130,MonthlyMetricFullData!A:D,2,FALSE)</f>
        <v>Advanced</v>
      </c>
      <c r="L1130" t="str">
        <f>IF(VLOOKUP(A1130,MonthlyMetricFullData!A:E,5,FALSE)&lt;30,"Adjunct","Professional")</f>
        <v>Adjunct</v>
      </c>
      <c r="M1130" t="str">
        <f>VLOOKUP(A1130,MonthlyMetricFullData!A:D,3,FALSE)</f>
        <v>Ela Cross</v>
      </c>
    </row>
    <row r="1131" spans="1:13" x14ac:dyDescent="0.2">
      <c r="A1131" s="6" t="s">
        <v>266</v>
      </c>
      <c r="B1131" s="6" t="s">
        <v>17</v>
      </c>
      <c r="C1131" s="9">
        <v>1.45</v>
      </c>
      <c r="D1131" s="9">
        <v>1.53</v>
      </c>
      <c r="E1131" s="9">
        <v>0.87</v>
      </c>
      <c r="F1131" s="9">
        <v>0.93</v>
      </c>
      <c r="G1131" s="9">
        <v>0.31</v>
      </c>
      <c r="H1131" s="6">
        <v>5</v>
      </c>
      <c r="I1131" s="46" t="s">
        <v>18</v>
      </c>
      <c r="J1131" s="11">
        <v>0</v>
      </c>
      <c r="K1131" t="str">
        <f>VLOOKUP(A1131,MonthlyMetricFullData!A:D,2,FALSE)</f>
        <v>Advanced</v>
      </c>
      <c r="L1131" t="str">
        <f>IF(VLOOKUP(A1131,MonthlyMetricFullData!A:E,5,FALSE)&lt;30,"Adjunct","Professional")</f>
        <v>Adjunct</v>
      </c>
      <c r="M1131" t="str">
        <f>VLOOKUP(A1131,MonthlyMetricFullData!A:D,3,FALSE)</f>
        <v>Ela Cross</v>
      </c>
    </row>
    <row r="1132" spans="1:13" x14ac:dyDescent="0.2">
      <c r="A1132" s="6" t="s">
        <v>266</v>
      </c>
      <c r="B1132" s="6" t="s">
        <v>19</v>
      </c>
      <c r="C1132" s="6">
        <v>1.0207999999999999</v>
      </c>
      <c r="D1132" s="6">
        <v>1.37109999999999</v>
      </c>
      <c r="E1132" s="6">
        <v>0.9375</v>
      </c>
      <c r="F1132" s="6">
        <v>0.55200000000000005</v>
      </c>
      <c r="G1132" s="6">
        <v>0.71428571428571397</v>
      </c>
      <c r="H1132" s="6">
        <v>4</v>
      </c>
      <c r="I1132" s="6" t="s">
        <v>36</v>
      </c>
      <c r="J1132" s="53">
        <v>0.33</v>
      </c>
      <c r="K1132" t="str">
        <f>VLOOKUP(A1132,MonthlyMetricFullData!A:D,2,FALSE)</f>
        <v>Advanced</v>
      </c>
      <c r="L1132" t="str">
        <f>IF(VLOOKUP(A1132,MonthlyMetricFullData!A:E,5,FALSE)&lt;30,"Adjunct","Professional")</f>
        <v>Adjunct</v>
      </c>
      <c r="M1132" t="str">
        <f>VLOOKUP(A1132,MonthlyMetricFullData!A:D,3,FALSE)</f>
        <v>Ela Cross</v>
      </c>
    </row>
    <row r="1133" spans="1:13" x14ac:dyDescent="0.2">
      <c r="A1133" s="6" t="s">
        <v>266</v>
      </c>
      <c r="B1133" s="6" t="s">
        <v>26</v>
      </c>
      <c r="C1133" s="9">
        <v>1.39</v>
      </c>
      <c r="D1133" s="9">
        <v>1.93</v>
      </c>
      <c r="E1133" s="9">
        <v>0.94</v>
      </c>
      <c r="F1133" s="9">
        <v>0.93</v>
      </c>
      <c r="G1133" s="9">
        <v>0.4</v>
      </c>
      <c r="H1133" s="6">
        <v>0</v>
      </c>
      <c r="I1133" s="7" t="s">
        <v>153</v>
      </c>
      <c r="J1133" s="9">
        <v>0</v>
      </c>
      <c r="K1133" t="str">
        <f>VLOOKUP(A1133,MonthlyMetricFullData!A:D,2,FALSE)</f>
        <v>Advanced</v>
      </c>
      <c r="L1133" t="str">
        <f>IF(VLOOKUP(A1133,MonthlyMetricFullData!A:E,5,FALSE)&lt;30,"Adjunct","Professional")</f>
        <v>Adjunct</v>
      </c>
      <c r="M1133" t="str">
        <f>VLOOKUP(A1133,MonthlyMetricFullData!A:D,3,FALSE)</f>
        <v>Ela Cross</v>
      </c>
    </row>
    <row r="1134" spans="1:13" x14ac:dyDescent="0.2">
      <c r="A1134" s="6" t="s">
        <v>267</v>
      </c>
      <c r="B1134" s="6" t="s">
        <v>29</v>
      </c>
      <c r="C1134" s="9">
        <v>0.72499999999999998</v>
      </c>
      <c r="D1134" s="9">
        <v>1.0780999999999901</v>
      </c>
      <c r="E1134" s="9">
        <v>1</v>
      </c>
      <c r="F1134" s="9">
        <v>1</v>
      </c>
      <c r="G1134" s="9">
        <v>0.91666666666666596</v>
      </c>
      <c r="H1134" s="6">
        <v>3</v>
      </c>
      <c r="I1134" s="7" t="s">
        <v>63</v>
      </c>
      <c r="J1134" s="45">
        <v>1</v>
      </c>
      <c r="K1134" t="str">
        <f>VLOOKUP(A1134,MonthlyMetricFullData!A:D,2,FALSE)</f>
        <v>Distinguished</v>
      </c>
      <c r="L1134" t="str">
        <f>IF(VLOOKUP(A1134,MonthlyMetricFullData!A:E,5,FALSE)&lt;30,"Adjunct","Professional")</f>
        <v>Adjunct</v>
      </c>
      <c r="M1134" t="str">
        <f>VLOOKUP(A1134,MonthlyMetricFullData!A:D,3,FALSE)</f>
        <v>Kristin Haase-Alvey</v>
      </c>
    </row>
    <row r="1135" spans="1:13" x14ac:dyDescent="0.2">
      <c r="A1135" s="6" t="s">
        <v>267</v>
      </c>
      <c r="B1135" s="6" t="s">
        <v>14</v>
      </c>
      <c r="C1135" s="9">
        <v>0.71879999999999999</v>
      </c>
      <c r="D1135" s="9">
        <v>1.0754999999999999</v>
      </c>
      <c r="E1135" s="9">
        <v>0.98275862068965503</v>
      </c>
      <c r="F1135" s="9">
        <v>0.97560975609755995</v>
      </c>
      <c r="G1135" s="9">
        <v>1</v>
      </c>
      <c r="H1135" s="6">
        <v>3</v>
      </c>
      <c r="I1135" s="7" t="s">
        <v>48</v>
      </c>
      <c r="J1135" s="9">
        <v>1</v>
      </c>
      <c r="K1135" t="str">
        <f>VLOOKUP(A1135,MonthlyMetricFullData!A:D,2,FALSE)</f>
        <v>Distinguished</v>
      </c>
      <c r="L1135" t="str">
        <f>IF(VLOOKUP(A1135,MonthlyMetricFullData!A:E,5,FALSE)&lt;30,"Adjunct","Professional")</f>
        <v>Adjunct</v>
      </c>
      <c r="M1135" t="str">
        <f>VLOOKUP(A1135,MonthlyMetricFullData!A:D,3,FALSE)</f>
        <v>Kristin Haase-Alvey</v>
      </c>
    </row>
    <row r="1136" spans="1:13" x14ac:dyDescent="0.2">
      <c r="A1136" s="6" t="s">
        <v>267</v>
      </c>
      <c r="B1136" s="6" t="s">
        <v>16</v>
      </c>
      <c r="C1136" s="9">
        <v>0.74</v>
      </c>
      <c r="D1136" s="9">
        <v>1.1000000000000001</v>
      </c>
      <c r="E1136" s="9">
        <v>1</v>
      </c>
      <c r="F1136" s="9">
        <v>0.97</v>
      </c>
      <c r="G1136" s="9">
        <v>1</v>
      </c>
      <c r="H1136" s="6">
        <v>3</v>
      </c>
      <c r="I1136" s="10"/>
      <c r="J1136" s="6"/>
      <c r="K1136" t="str">
        <f>VLOOKUP(A1136,MonthlyMetricFullData!A:D,2,FALSE)</f>
        <v>Distinguished</v>
      </c>
      <c r="L1136" t="str">
        <f>IF(VLOOKUP(A1136,MonthlyMetricFullData!A:E,5,FALSE)&lt;30,"Adjunct","Professional")</f>
        <v>Adjunct</v>
      </c>
      <c r="M1136" t="str">
        <f>VLOOKUP(A1136,MonthlyMetricFullData!A:D,3,FALSE)</f>
        <v>Kristin Haase-Alvey</v>
      </c>
    </row>
    <row r="1137" spans="1:13" x14ac:dyDescent="0.2">
      <c r="A1137" s="6" t="s">
        <v>267</v>
      </c>
      <c r="B1137" s="6" t="s">
        <v>31</v>
      </c>
      <c r="C1137" s="9">
        <v>0.55000000000000004</v>
      </c>
      <c r="D1137" s="9">
        <v>0.86</v>
      </c>
      <c r="E1137" s="9">
        <v>1</v>
      </c>
      <c r="F1137" s="9">
        <v>1</v>
      </c>
      <c r="G1137" s="9">
        <v>0.93</v>
      </c>
      <c r="H1137" s="6">
        <v>4</v>
      </c>
      <c r="I1137" s="7">
        <v>1</v>
      </c>
      <c r="J1137" s="9">
        <v>1</v>
      </c>
      <c r="K1137" t="str">
        <f>VLOOKUP(A1137,MonthlyMetricFullData!A:D,2,FALSE)</f>
        <v>Distinguished</v>
      </c>
      <c r="L1137" t="str">
        <f>IF(VLOOKUP(A1137,MonthlyMetricFullData!A:E,5,FALSE)&lt;30,"Adjunct","Professional")</f>
        <v>Adjunct</v>
      </c>
      <c r="M1137" t="str">
        <f>VLOOKUP(A1137,MonthlyMetricFullData!A:D,3,FALSE)</f>
        <v>Kristin Haase-Alvey</v>
      </c>
    </row>
    <row r="1138" spans="1:13" x14ac:dyDescent="0.2">
      <c r="A1138" s="6" t="s">
        <v>267</v>
      </c>
      <c r="B1138" s="6" t="s">
        <v>32</v>
      </c>
      <c r="C1138" s="9">
        <v>0.35</v>
      </c>
      <c r="D1138" s="9">
        <v>0.92710000000000004</v>
      </c>
      <c r="E1138" s="9">
        <v>1</v>
      </c>
      <c r="F1138" s="9">
        <v>1</v>
      </c>
      <c r="G1138" s="9">
        <v>1</v>
      </c>
      <c r="H1138" s="6">
        <v>0</v>
      </c>
      <c r="I1138" s="7" t="s">
        <v>18</v>
      </c>
      <c r="J1138" s="9">
        <v>0</v>
      </c>
      <c r="K1138" t="str">
        <f>VLOOKUP(A1138,MonthlyMetricFullData!A:D,2,FALSE)</f>
        <v>Distinguished</v>
      </c>
      <c r="L1138" t="str">
        <f>IF(VLOOKUP(A1138,MonthlyMetricFullData!A:E,5,FALSE)&lt;30,"Adjunct","Professional")</f>
        <v>Adjunct</v>
      </c>
      <c r="M1138" t="str">
        <f>VLOOKUP(A1138,MonthlyMetricFullData!A:D,3,FALSE)</f>
        <v>Kristin Haase-Alvey</v>
      </c>
    </row>
    <row r="1139" spans="1:13" x14ac:dyDescent="0.2">
      <c r="A1139" s="6" t="s">
        <v>267</v>
      </c>
      <c r="B1139" s="6" t="s">
        <v>17</v>
      </c>
      <c r="C1139" s="9">
        <v>0.8</v>
      </c>
      <c r="D1139" s="9">
        <v>1.1000000000000001</v>
      </c>
      <c r="E1139" s="9">
        <v>1</v>
      </c>
      <c r="F1139" s="9">
        <v>1</v>
      </c>
      <c r="G1139" s="9">
        <v>1</v>
      </c>
      <c r="H1139" s="6">
        <v>2</v>
      </c>
      <c r="I1139" s="46" t="s">
        <v>63</v>
      </c>
      <c r="J1139" s="11">
        <v>1</v>
      </c>
      <c r="K1139" t="str">
        <f>VLOOKUP(A1139,MonthlyMetricFullData!A:D,2,FALSE)</f>
        <v>Distinguished</v>
      </c>
      <c r="L1139" t="str">
        <f>IF(VLOOKUP(A1139,MonthlyMetricFullData!A:E,5,FALSE)&lt;30,"Adjunct","Professional")</f>
        <v>Adjunct</v>
      </c>
      <c r="M1139" t="str">
        <f>VLOOKUP(A1139,MonthlyMetricFullData!A:D,3,FALSE)</f>
        <v>Kristin Haase-Alvey</v>
      </c>
    </row>
    <row r="1140" spans="1:13" x14ac:dyDescent="0.2">
      <c r="A1140" s="6" t="s">
        <v>267</v>
      </c>
      <c r="B1140" s="6" t="s">
        <v>19</v>
      </c>
      <c r="C1140" s="6">
        <v>0.52500000000000002</v>
      </c>
      <c r="D1140" s="6">
        <v>1.0312999999999899</v>
      </c>
      <c r="E1140" s="6">
        <v>1</v>
      </c>
      <c r="F1140" s="6">
        <v>1</v>
      </c>
      <c r="G1140" s="6">
        <v>0.9</v>
      </c>
      <c r="H1140" s="6">
        <v>3</v>
      </c>
      <c r="J1140" s="53"/>
      <c r="K1140" t="str">
        <f>VLOOKUP(A1140,MonthlyMetricFullData!A:D,2,FALSE)</f>
        <v>Distinguished</v>
      </c>
      <c r="L1140" t="str">
        <f>IF(VLOOKUP(A1140,MonthlyMetricFullData!A:E,5,FALSE)&lt;30,"Adjunct","Professional")</f>
        <v>Adjunct</v>
      </c>
      <c r="M1140" t="str">
        <f>VLOOKUP(A1140,MonthlyMetricFullData!A:D,3,FALSE)</f>
        <v>Kristin Haase-Alvey</v>
      </c>
    </row>
    <row r="1141" spans="1:13" x14ac:dyDescent="0.2">
      <c r="A1141" s="6" t="s">
        <v>267</v>
      </c>
      <c r="B1141" s="6" t="s">
        <v>21</v>
      </c>
      <c r="C1141" s="9">
        <v>0.49</v>
      </c>
      <c r="D1141" s="9">
        <v>0.96</v>
      </c>
      <c r="E1141" s="9">
        <v>1</v>
      </c>
      <c r="F1141" s="9">
        <v>1</v>
      </c>
      <c r="G1141" s="9">
        <v>0.89</v>
      </c>
      <c r="H1141" s="6">
        <v>4</v>
      </c>
      <c r="I1141" s="7">
        <v>1</v>
      </c>
      <c r="J1141" s="9">
        <f>I1141</f>
        <v>1</v>
      </c>
      <c r="K1141" t="str">
        <f>VLOOKUP(A1141,MonthlyMetricFullData!A:D,2,FALSE)</f>
        <v>Distinguished</v>
      </c>
      <c r="L1141" t="str">
        <f>IF(VLOOKUP(A1141,MonthlyMetricFullData!A:E,5,FALSE)&lt;30,"Adjunct","Professional")</f>
        <v>Adjunct</v>
      </c>
      <c r="M1141" t="str">
        <f>VLOOKUP(A1141,MonthlyMetricFullData!A:D,3,FALSE)</f>
        <v>Kristin Haase-Alvey</v>
      </c>
    </row>
    <row r="1142" spans="1:13" x14ac:dyDescent="0.2">
      <c r="A1142" s="6" t="s">
        <v>267</v>
      </c>
      <c r="B1142" s="6" t="s">
        <v>22</v>
      </c>
      <c r="C1142" s="9">
        <v>0.33</v>
      </c>
      <c r="D1142" s="9">
        <v>1.05</v>
      </c>
      <c r="E1142" s="9">
        <v>1</v>
      </c>
      <c r="F1142" s="9">
        <v>1</v>
      </c>
      <c r="G1142" s="9">
        <v>0.91</v>
      </c>
      <c r="H1142" s="6">
        <v>4</v>
      </c>
      <c r="J1142" s="6"/>
      <c r="K1142" t="str">
        <f>VLOOKUP(A1142,MonthlyMetricFullData!A:D,2,FALSE)</f>
        <v>Distinguished</v>
      </c>
      <c r="L1142" t="str">
        <f>IF(VLOOKUP(A1142,MonthlyMetricFullData!A:E,5,FALSE)&lt;30,"Adjunct","Professional")</f>
        <v>Adjunct</v>
      </c>
      <c r="M1142" t="str">
        <f>VLOOKUP(A1142,MonthlyMetricFullData!A:D,3,FALSE)</f>
        <v>Kristin Haase-Alvey</v>
      </c>
    </row>
    <row r="1143" spans="1:13" x14ac:dyDescent="0.2">
      <c r="A1143" s="6" t="s">
        <v>267</v>
      </c>
      <c r="B1143" s="6" t="s">
        <v>24</v>
      </c>
      <c r="C1143" s="9">
        <v>0.4</v>
      </c>
      <c r="D1143" s="9">
        <v>1</v>
      </c>
      <c r="E1143" s="9">
        <v>1</v>
      </c>
      <c r="F1143" s="9">
        <v>1</v>
      </c>
      <c r="G1143" s="9">
        <v>0.88</v>
      </c>
      <c r="H1143" s="6">
        <v>3</v>
      </c>
      <c r="I1143" s="7">
        <v>1</v>
      </c>
      <c r="J1143" s="9">
        <f>I1143</f>
        <v>1</v>
      </c>
      <c r="K1143" t="str">
        <f>VLOOKUP(A1143,MonthlyMetricFullData!A:D,2,FALSE)</f>
        <v>Distinguished</v>
      </c>
      <c r="L1143" t="str">
        <f>IF(VLOOKUP(A1143,MonthlyMetricFullData!A:E,5,FALSE)&lt;30,"Adjunct","Professional")</f>
        <v>Adjunct</v>
      </c>
      <c r="M1143" t="str">
        <f>VLOOKUP(A1143,MonthlyMetricFullData!A:D,3,FALSE)</f>
        <v>Kristin Haase-Alvey</v>
      </c>
    </row>
    <row r="1144" spans="1:13" x14ac:dyDescent="0.2">
      <c r="A1144" s="6" t="s">
        <v>267</v>
      </c>
      <c r="B1144" s="6" t="s">
        <v>25</v>
      </c>
      <c r="C1144" s="9">
        <v>0.53</v>
      </c>
      <c r="D1144" s="9">
        <v>1</v>
      </c>
      <c r="E1144" s="9">
        <v>1</v>
      </c>
      <c r="F1144" s="9">
        <v>0.93</v>
      </c>
      <c r="G1144" s="9">
        <v>0.89</v>
      </c>
      <c r="H1144" s="6">
        <v>4</v>
      </c>
      <c r="I1144" s="8"/>
      <c r="J1144" s="6"/>
      <c r="K1144" t="str">
        <f>VLOOKUP(A1144,MonthlyMetricFullData!A:D,2,FALSE)</f>
        <v>Distinguished</v>
      </c>
      <c r="L1144" t="str">
        <f>IF(VLOOKUP(A1144,MonthlyMetricFullData!A:E,5,FALSE)&lt;30,"Adjunct","Professional")</f>
        <v>Adjunct</v>
      </c>
      <c r="M1144" t="str">
        <f>VLOOKUP(A1144,MonthlyMetricFullData!A:D,3,FALSE)</f>
        <v>Kristin Haase-Alvey</v>
      </c>
    </row>
    <row r="1145" spans="1:13" x14ac:dyDescent="0.2">
      <c r="A1145" s="6" t="s">
        <v>267</v>
      </c>
      <c r="B1145" s="6" t="s">
        <v>26</v>
      </c>
      <c r="C1145" s="9">
        <v>0.52</v>
      </c>
      <c r="D1145" s="9">
        <v>1.04</v>
      </c>
      <c r="E1145" s="9">
        <v>1</v>
      </c>
      <c r="F1145" s="9">
        <v>0.97</v>
      </c>
      <c r="G1145" s="9">
        <v>0.83</v>
      </c>
      <c r="H1145" s="6">
        <v>1</v>
      </c>
      <c r="I1145" s="7" t="s">
        <v>63</v>
      </c>
      <c r="J1145" s="9">
        <v>1</v>
      </c>
      <c r="K1145" t="str">
        <f>VLOOKUP(A1145,MonthlyMetricFullData!A:D,2,FALSE)</f>
        <v>Distinguished</v>
      </c>
      <c r="L1145" t="str">
        <f>IF(VLOOKUP(A1145,MonthlyMetricFullData!A:E,5,FALSE)&lt;30,"Adjunct","Professional")</f>
        <v>Adjunct</v>
      </c>
      <c r="M1145" t="str">
        <f>VLOOKUP(A1145,MonthlyMetricFullData!A:D,3,FALSE)</f>
        <v>Kristin Haase-Alvey</v>
      </c>
    </row>
    <row r="1146" spans="1:13" x14ac:dyDescent="0.2">
      <c r="A1146" s="6" t="s">
        <v>268</v>
      </c>
      <c r="B1146" s="6" t="s">
        <v>29</v>
      </c>
      <c r="C1146" s="9">
        <v>1.0542</v>
      </c>
      <c r="D1146" s="9">
        <v>1.0312999999999899</v>
      </c>
      <c r="E1146" s="9">
        <v>0.98473282442748</v>
      </c>
      <c r="F1146" s="9">
        <v>0.99019607843137203</v>
      </c>
      <c r="G1146" s="9">
        <v>0.72</v>
      </c>
      <c r="H1146" s="6">
        <v>4</v>
      </c>
      <c r="I1146" s="7" t="s">
        <v>63</v>
      </c>
      <c r="J1146" s="45">
        <v>1</v>
      </c>
      <c r="K1146" t="str">
        <f>VLOOKUP(A1146,MonthlyMetricFullData!A:D,2,FALSE)</f>
        <v>Distinguished</v>
      </c>
      <c r="L1146" t="str">
        <f>IF(VLOOKUP(A1146,MonthlyMetricFullData!A:E,5,FALSE)&lt;30,"Adjunct","Professional")</f>
        <v>Professional</v>
      </c>
      <c r="M1146" t="str">
        <f>VLOOKUP(A1146,MonthlyMetricFullData!A:D,3,FALSE)</f>
        <v>Kristin Haase-Alvey</v>
      </c>
    </row>
    <row r="1147" spans="1:13" x14ac:dyDescent="0.2">
      <c r="A1147" s="6" t="s">
        <v>268</v>
      </c>
      <c r="B1147" s="6" t="s">
        <v>14</v>
      </c>
      <c r="C1147" s="9">
        <v>0.92920000000000003</v>
      </c>
      <c r="D1147" s="9">
        <v>0.95889999999999997</v>
      </c>
      <c r="E1147" s="9">
        <v>1</v>
      </c>
      <c r="F1147" s="9">
        <v>0.96341463414634099</v>
      </c>
      <c r="G1147" s="9">
        <v>0.68</v>
      </c>
      <c r="H1147" s="6">
        <v>6</v>
      </c>
      <c r="I1147" s="7" t="s">
        <v>63</v>
      </c>
      <c r="J1147" s="9">
        <v>1</v>
      </c>
      <c r="K1147" t="str">
        <f>VLOOKUP(A1147,MonthlyMetricFullData!A:D,2,FALSE)</f>
        <v>Distinguished</v>
      </c>
      <c r="L1147" t="str">
        <f>IF(VLOOKUP(A1147,MonthlyMetricFullData!A:E,5,FALSE)&lt;30,"Adjunct","Professional")</f>
        <v>Professional</v>
      </c>
      <c r="M1147" t="str">
        <f>VLOOKUP(A1147,MonthlyMetricFullData!A:D,3,FALSE)</f>
        <v>Kristin Haase-Alvey</v>
      </c>
    </row>
    <row r="1148" spans="1:13" x14ac:dyDescent="0.2">
      <c r="A1148" s="6" t="s">
        <v>268</v>
      </c>
      <c r="B1148" s="6" t="s">
        <v>16</v>
      </c>
      <c r="C1148" s="9">
        <v>0.83</v>
      </c>
      <c r="D1148" s="9">
        <v>0.91</v>
      </c>
      <c r="E1148" s="9">
        <v>1</v>
      </c>
      <c r="F1148" s="9">
        <v>0.99</v>
      </c>
      <c r="G1148" s="9">
        <v>0.83</v>
      </c>
      <c r="H1148" s="6">
        <v>3</v>
      </c>
      <c r="I1148" s="10">
        <v>45660</v>
      </c>
      <c r="J1148" s="11">
        <f>1/3</f>
        <v>0.33333333333333331</v>
      </c>
      <c r="K1148" t="str">
        <f>VLOOKUP(A1148,MonthlyMetricFullData!A:D,2,FALSE)</f>
        <v>Distinguished</v>
      </c>
      <c r="L1148" t="str">
        <f>IF(VLOOKUP(A1148,MonthlyMetricFullData!A:E,5,FALSE)&lt;30,"Adjunct","Professional")</f>
        <v>Professional</v>
      </c>
      <c r="M1148" t="str">
        <f>VLOOKUP(A1148,MonthlyMetricFullData!A:D,3,FALSE)</f>
        <v>Kristin Haase-Alvey</v>
      </c>
    </row>
    <row r="1149" spans="1:13" x14ac:dyDescent="0.2">
      <c r="A1149" s="6" t="s">
        <v>268</v>
      </c>
      <c r="B1149" s="6" t="s">
        <v>31</v>
      </c>
      <c r="C1149" s="9">
        <v>0.64</v>
      </c>
      <c r="D1149" s="9">
        <v>0.89</v>
      </c>
      <c r="E1149" s="9">
        <v>1</v>
      </c>
      <c r="F1149" s="9">
        <v>1</v>
      </c>
      <c r="G1149" s="9">
        <v>0.95</v>
      </c>
      <c r="H1149" s="6">
        <v>4</v>
      </c>
      <c r="I1149" s="7">
        <v>0.8571428571428571</v>
      </c>
      <c r="J1149" s="9">
        <f>6/7</f>
        <v>0.8571428571428571</v>
      </c>
      <c r="K1149" t="str">
        <f>VLOOKUP(A1149,MonthlyMetricFullData!A:D,2,FALSE)</f>
        <v>Distinguished</v>
      </c>
      <c r="L1149" t="str">
        <f>IF(VLOOKUP(A1149,MonthlyMetricFullData!A:E,5,FALSE)&lt;30,"Adjunct","Professional")</f>
        <v>Professional</v>
      </c>
      <c r="M1149" t="str">
        <f>VLOOKUP(A1149,MonthlyMetricFullData!A:D,3,FALSE)</f>
        <v>Kristin Haase-Alvey</v>
      </c>
    </row>
    <row r="1150" spans="1:13" x14ac:dyDescent="0.2">
      <c r="A1150" s="6" t="s">
        <v>268</v>
      </c>
      <c r="B1150" s="6" t="s">
        <v>32</v>
      </c>
      <c r="C1150" s="9">
        <v>0.85829999999999995</v>
      </c>
      <c r="D1150" s="9">
        <v>0.90300000000000002</v>
      </c>
      <c r="E1150" s="9">
        <v>1</v>
      </c>
      <c r="F1150" s="9">
        <v>0.94871794899999995</v>
      </c>
      <c r="G1150" s="9">
        <v>0.8</v>
      </c>
      <c r="H1150" s="6">
        <v>15</v>
      </c>
      <c r="I1150" s="7">
        <v>0.5</v>
      </c>
      <c r="J1150" s="9">
        <f>I1150</f>
        <v>0.5</v>
      </c>
      <c r="K1150" t="str">
        <f>VLOOKUP(A1150,MonthlyMetricFullData!A:D,2,FALSE)</f>
        <v>Distinguished</v>
      </c>
      <c r="L1150" t="str">
        <f>IF(VLOOKUP(A1150,MonthlyMetricFullData!A:E,5,FALSE)&lt;30,"Adjunct","Professional")</f>
        <v>Professional</v>
      </c>
      <c r="M1150" t="str">
        <f>VLOOKUP(A1150,MonthlyMetricFullData!A:D,3,FALSE)</f>
        <v>Kristin Haase-Alvey</v>
      </c>
    </row>
    <row r="1151" spans="1:13" x14ac:dyDescent="0.2">
      <c r="A1151" s="6" t="s">
        <v>268</v>
      </c>
      <c r="B1151" s="6" t="s">
        <v>17</v>
      </c>
      <c r="C1151" s="9">
        <v>0.96</v>
      </c>
      <c r="D1151" s="9">
        <v>0.96</v>
      </c>
      <c r="E1151" s="9">
        <v>1</v>
      </c>
      <c r="F1151" s="9">
        <v>0.92</v>
      </c>
      <c r="G1151" s="9">
        <v>0.93</v>
      </c>
      <c r="H1151" s="6">
        <v>8</v>
      </c>
      <c r="I1151" s="46" t="s">
        <v>27</v>
      </c>
      <c r="J1151" s="11">
        <v>1</v>
      </c>
      <c r="K1151" t="str">
        <f>VLOOKUP(A1151,MonthlyMetricFullData!A:D,2,FALSE)</f>
        <v>Distinguished</v>
      </c>
      <c r="L1151" t="str">
        <f>IF(VLOOKUP(A1151,MonthlyMetricFullData!A:E,5,FALSE)&lt;30,"Adjunct","Professional")</f>
        <v>Professional</v>
      </c>
      <c r="M1151" t="str">
        <f>VLOOKUP(A1151,MonthlyMetricFullData!A:D,3,FALSE)</f>
        <v>Kristin Haase-Alvey</v>
      </c>
    </row>
    <row r="1152" spans="1:13" x14ac:dyDescent="0.2">
      <c r="A1152" s="6" t="s">
        <v>268</v>
      </c>
      <c r="B1152" s="6" t="s">
        <v>19</v>
      </c>
      <c r="C1152" s="6">
        <v>0.79169999999999996</v>
      </c>
      <c r="D1152" s="6">
        <v>0.97859999999999903</v>
      </c>
      <c r="E1152" s="6">
        <v>0.98913043478260798</v>
      </c>
      <c r="F1152" s="6">
        <v>0.78800000000000003</v>
      </c>
      <c r="G1152" s="6">
        <v>0.81818181818181801</v>
      </c>
      <c r="H1152" s="6">
        <v>12</v>
      </c>
      <c r="I1152" s="6" t="s">
        <v>103</v>
      </c>
      <c r="J1152" s="53">
        <v>0.2</v>
      </c>
      <c r="K1152" t="str">
        <f>VLOOKUP(A1152,MonthlyMetricFullData!A:D,2,FALSE)</f>
        <v>Distinguished</v>
      </c>
      <c r="L1152" t="str">
        <f>IF(VLOOKUP(A1152,MonthlyMetricFullData!A:E,5,FALSE)&lt;30,"Adjunct","Professional")</f>
        <v>Professional</v>
      </c>
      <c r="M1152" t="str">
        <f>VLOOKUP(A1152,MonthlyMetricFullData!A:D,3,FALSE)</f>
        <v>Kristin Haase-Alvey</v>
      </c>
    </row>
    <row r="1153" spans="1:13" x14ac:dyDescent="0.2">
      <c r="A1153" s="6" t="s">
        <v>268</v>
      </c>
      <c r="B1153" s="6" t="s">
        <v>21</v>
      </c>
      <c r="C1153" s="9">
        <v>0.83</v>
      </c>
      <c r="D1153" s="9">
        <v>1.01</v>
      </c>
      <c r="E1153" s="9">
        <v>0.97</v>
      </c>
      <c r="F1153" s="9">
        <v>0.96</v>
      </c>
      <c r="G1153" s="9">
        <v>0.38</v>
      </c>
      <c r="H1153" s="6">
        <v>2</v>
      </c>
      <c r="I1153" s="7">
        <v>0</v>
      </c>
      <c r="J1153" s="9">
        <f>I1153</f>
        <v>0</v>
      </c>
      <c r="K1153" t="str">
        <f>VLOOKUP(A1153,MonthlyMetricFullData!A:D,2,FALSE)</f>
        <v>Distinguished</v>
      </c>
      <c r="L1153" t="str">
        <f>IF(VLOOKUP(A1153,MonthlyMetricFullData!A:E,5,FALSE)&lt;30,"Adjunct","Professional")</f>
        <v>Professional</v>
      </c>
      <c r="M1153" t="str">
        <f>VLOOKUP(A1153,MonthlyMetricFullData!A:D,3,FALSE)</f>
        <v>Kristin Haase-Alvey</v>
      </c>
    </row>
    <row r="1154" spans="1:13" x14ac:dyDescent="0.2">
      <c r="A1154" s="6" t="s">
        <v>268</v>
      </c>
      <c r="B1154" s="6" t="s">
        <v>22</v>
      </c>
      <c r="C1154" s="9">
        <v>0.63</v>
      </c>
      <c r="D1154" s="9">
        <v>1.08</v>
      </c>
      <c r="E1154" s="9">
        <v>1</v>
      </c>
      <c r="F1154" s="9">
        <v>0.91</v>
      </c>
      <c r="G1154" s="9">
        <v>0.82</v>
      </c>
      <c r="H1154" s="6">
        <v>2</v>
      </c>
      <c r="J1154" s="6"/>
      <c r="K1154" t="str">
        <f>VLOOKUP(A1154,MonthlyMetricFullData!A:D,2,FALSE)</f>
        <v>Distinguished</v>
      </c>
      <c r="L1154" t="str">
        <f>IF(VLOOKUP(A1154,MonthlyMetricFullData!A:E,5,FALSE)&lt;30,"Adjunct","Professional")</f>
        <v>Professional</v>
      </c>
      <c r="M1154" t="str">
        <f>VLOOKUP(A1154,MonthlyMetricFullData!A:D,3,FALSE)</f>
        <v>Kristin Haase-Alvey</v>
      </c>
    </row>
    <row r="1155" spans="1:13" x14ac:dyDescent="0.2">
      <c r="A1155" s="6" t="s">
        <v>268</v>
      </c>
      <c r="B1155" s="6" t="s">
        <v>24</v>
      </c>
      <c r="C1155" s="9">
        <v>0.4</v>
      </c>
      <c r="D1155" s="9">
        <v>0.89</v>
      </c>
      <c r="E1155" s="9">
        <v>1</v>
      </c>
      <c r="F1155" s="9">
        <v>1</v>
      </c>
      <c r="G1155" s="9">
        <v>0.77</v>
      </c>
      <c r="H1155" s="6">
        <v>2</v>
      </c>
      <c r="I1155" s="7">
        <v>1</v>
      </c>
      <c r="J1155" s="9">
        <f>I1155</f>
        <v>1</v>
      </c>
      <c r="K1155" t="str">
        <f>VLOOKUP(A1155,MonthlyMetricFullData!A:D,2,FALSE)</f>
        <v>Distinguished</v>
      </c>
      <c r="L1155" t="str">
        <f>IF(VLOOKUP(A1155,MonthlyMetricFullData!A:E,5,FALSE)&lt;30,"Adjunct","Professional")</f>
        <v>Professional</v>
      </c>
      <c r="M1155" t="str">
        <f>VLOOKUP(A1155,MonthlyMetricFullData!A:D,3,FALSE)</f>
        <v>Kristin Haase-Alvey</v>
      </c>
    </row>
    <row r="1156" spans="1:13" x14ac:dyDescent="0.2">
      <c r="A1156" s="6" t="s">
        <v>268</v>
      </c>
      <c r="B1156" s="6" t="s">
        <v>25</v>
      </c>
      <c r="C1156" s="9">
        <v>0.65</v>
      </c>
      <c r="D1156" s="9">
        <v>0.97</v>
      </c>
      <c r="E1156" s="9">
        <v>1</v>
      </c>
      <c r="F1156" s="9">
        <v>0.95</v>
      </c>
      <c r="G1156" s="9">
        <v>0.7</v>
      </c>
      <c r="H1156" s="6">
        <v>2</v>
      </c>
      <c r="I1156" s="7" t="s">
        <v>269</v>
      </c>
      <c r="J1156" s="9">
        <v>0.89</v>
      </c>
      <c r="K1156" t="str">
        <f>VLOOKUP(A1156,MonthlyMetricFullData!A:D,2,FALSE)</f>
        <v>Distinguished</v>
      </c>
      <c r="L1156" t="str">
        <f>IF(VLOOKUP(A1156,MonthlyMetricFullData!A:E,5,FALSE)&lt;30,"Adjunct","Professional")</f>
        <v>Professional</v>
      </c>
      <c r="M1156" t="str">
        <f>VLOOKUP(A1156,MonthlyMetricFullData!A:D,3,FALSE)</f>
        <v>Kristin Haase-Alvey</v>
      </c>
    </row>
    <row r="1157" spans="1:13" x14ac:dyDescent="0.2">
      <c r="A1157" s="6" t="s">
        <v>268</v>
      </c>
      <c r="B1157" s="6" t="s">
        <v>26</v>
      </c>
      <c r="C1157" s="9">
        <v>0.86</v>
      </c>
      <c r="D1157" s="9">
        <v>1.02</v>
      </c>
      <c r="E1157" s="9">
        <v>1</v>
      </c>
      <c r="F1157" s="9">
        <v>0.97</v>
      </c>
      <c r="G1157" s="9">
        <v>0.79</v>
      </c>
      <c r="H1157" s="6">
        <v>9</v>
      </c>
      <c r="I1157" s="7" t="s">
        <v>270</v>
      </c>
      <c r="J1157" s="9">
        <v>0.55000000000000004</v>
      </c>
      <c r="K1157" t="str">
        <f>VLOOKUP(A1157,MonthlyMetricFullData!A:D,2,FALSE)</f>
        <v>Distinguished</v>
      </c>
      <c r="L1157" t="str">
        <f>IF(VLOOKUP(A1157,MonthlyMetricFullData!A:E,5,FALSE)&lt;30,"Adjunct","Professional")</f>
        <v>Professional</v>
      </c>
      <c r="M1157" t="str">
        <f>VLOOKUP(A1157,MonthlyMetricFullData!A:D,3,FALSE)</f>
        <v>Kristin Haase-Alvey</v>
      </c>
    </row>
    <row r="1158" spans="1:13" x14ac:dyDescent="0.2">
      <c r="A1158" s="6" t="s">
        <v>271</v>
      </c>
      <c r="B1158" s="6" t="s">
        <v>29</v>
      </c>
      <c r="C1158" s="9">
        <v>1.0207999999999999</v>
      </c>
      <c r="D1158" s="9">
        <v>1.4414</v>
      </c>
      <c r="E1158" s="9">
        <v>1</v>
      </c>
      <c r="F1158" s="9">
        <v>1</v>
      </c>
      <c r="G1158" s="9">
        <v>0.85714285714285698</v>
      </c>
      <c r="H1158" s="6">
        <v>0</v>
      </c>
      <c r="I1158" s="6" t="s">
        <v>34</v>
      </c>
      <c r="J1158" s="45">
        <v>0.5</v>
      </c>
      <c r="K1158" t="str">
        <f>VLOOKUP(A1158,MonthlyMetricFullData!A:D,2,FALSE)</f>
        <v>Premium</v>
      </c>
      <c r="L1158" t="str">
        <f>IF(VLOOKUP(A1158,MonthlyMetricFullData!A:E,5,FALSE)&lt;30,"Adjunct","Professional")</f>
        <v>Adjunct</v>
      </c>
      <c r="M1158" t="str">
        <f>VLOOKUP(A1158,MonthlyMetricFullData!A:D,3,FALSE)</f>
        <v>Ela Cross</v>
      </c>
    </row>
    <row r="1159" spans="1:13" x14ac:dyDescent="0.2">
      <c r="A1159" s="6" t="s">
        <v>271</v>
      </c>
      <c r="B1159" s="6" t="s">
        <v>14</v>
      </c>
      <c r="C1159" s="9">
        <v>0.82289999999999996</v>
      </c>
      <c r="D1159" s="9">
        <v>1.3789</v>
      </c>
      <c r="E1159" s="9">
        <v>0.97297297297297203</v>
      </c>
      <c r="F1159" s="9">
        <v>1</v>
      </c>
      <c r="G1159" s="9">
        <v>1</v>
      </c>
      <c r="H1159" s="6">
        <v>2</v>
      </c>
      <c r="I1159" s="7" t="s">
        <v>34</v>
      </c>
      <c r="J1159" s="9">
        <v>0.5</v>
      </c>
      <c r="K1159" t="str">
        <f>VLOOKUP(A1159,MonthlyMetricFullData!A:D,2,FALSE)</f>
        <v>Premium</v>
      </c>
      <c r="L1159" t="str">
        <f>IF(VLOOKUP(A1159,MonthlyMetricFullData!A:E,5,FALSE)&lt;30,"Adjunct","Professional")</f>
        <v>Adjunct</v>
      </c>
      <c r="M1159" t="str">
        <f>VLOOKUP(A1159,MonthlyMetricFullData!A:D,3,FALSE)</f>
        <v>Ela Cross</v>
      </c>
    </row>
    <row r="1160" spans="1:13" x14ac:dyDescent="0.2">
      <c r="A1160" s="6" t="s">
        <v>271</v>
      </c>
      <c r="B1160" s="6" t="s">
        <v>16</v>
      </c>
      <c r="C1160" s="9">
        <v>0.83</v>
      </c>
      <c r="D1160" s="9">
        <v>1.31</v>
      </c>
      <c r="E1160" s="9">
        <v>1</v>
      </c>
      <c r="F1160" s="9">
        <v>0.96</v>
      </c>
      <c r="G1160" s="9">
        <v>1</v>
      </c>
      <c r="H1160" s="6">
        <v>2</v>
      </c>
      <c r="I1160" s="10"/>
      <c r="J1160" s="6"/>
      <c r="K1160" t="str">
        <f>VLOOKUP(A1160,MonthlyMetricFullData!A:D,2,FALSE)</f>
        <v>Premium</v>
      </c>
      <c r="L1160" t="str">
        <f>IF(VLOOKUP(A1160,MonthlyMetricFullData!A:E,5,FALSE)&lt;30,"Adjunct","Professional")</f>
        <v>Adjunct</v>
      </c>
      <c r="M1160" t="str">
        <f>VLOOKUP(A1160,MonthlyMetricFullData!A:D,3,FALSE)</f>
        <v>Ela Cross</v>
      </c>
    </row>
    <row r="1161" spans="1:13" x14ac:dyDescent="0.2">
      <c r="A1161" s="6" t="s">
        <v>271</v>
      </c>
      <c r="B1161" s="6" t="s">
        <v>31</v>
      </c>
      <c r="C1161" s="9">
        <v>0.52</v>
      </c>
      <c r="D1161" s="9">
        <v>1.18</v>
      </c>
      <c r="E1161" s="9">
        <v>1</v>
      </c>
      <c r="F1161" s="9">
        <v>1</v>
      </c>
      <c r="G1161" s="9">
        <v>1</v>
      </c>
      <c r="H1161" s="6">
        <v>2</v>
      </c>
      <c r="I1161" s="7"/>
      <c r="J1161" s="9"/>
      <c r="K1161" t="str">
        <f>VLOOKUP(A1161,MonthlyMetricFullData!A:D,2,FALSE)</f>
        <v>Premium</v>
      </c>
      <c r="L1161" t="str">
        <f>IF(VLOOKUP(A1161,MonthlyMetricFullData!A:E,5,FALSE)&lt;30,"Adjunct","Professional")</f>
        <v>Adjunct</v>
      </c>
      <c r="M1161" t="str">
        <f>VLOOKUP(A1161,MonthlyMetricFullData!A:D,3,FALSE)</f>
        <v>Ela Cross</v>
      </c>
    </row>
    <row r="1162" spans="1:13" x14ac:dyDescent="0.2">
      <c r="A1162" s="6" t="s">
        <v>271</v>
      </c>
      <c r="B1162" s="6" t="s">
        <v>32</v>
      </c>
      <c r="C1162" s="9">
        <v>0.34379999999999999</v>
      </c>
      <c r="D1162" s="9">
        <v>1.1484000000000001</v>
      </c>
      <c r="E1162" s="9">
        <v>1</v>
      </c>
      <c r="F1162" s="9">
        <v>1</v>
      </c>
      <c r="G1162" s="9">
        <v>1</v>
      </c>
      <c r="H1162" s="6">
        <v>0</v>
      </c>
      <c r="I1162" s="7" t="s">
        <v>18</v>
      </c>
      <c r="J1162" s="9">
        <v>0</v>
      </c>
      <c r="K1162" t="str">
        <f>VLOOKUP(A1162,MonthlyMetricFullData!A:D,2,FALSE)</f>
        <v>Premium</v>
      </c>
      <c r="L1162" t="str">
        <f>IF(VLOOKUP(A1162,MonthlyMetricFullData!A:E,5,FALSE)&lt;30,"Adjunct","Professional")</f>
        <v>Adjunct</v>
      </c>
      <c r="M1162" t="str">
        <f>VLOOKUP(A1162,MonthlyMetricFullData!A:D,3,FALSE)</f>
        <v>Ela Cross</v>
      </c>
    </row>
    <row r="1163" spans="1:13" x14ac:dyDescent="0.2">
      <c r="A1163" s="6" t="s">
        <v>271</v>
      </c>
      <c r="B1163" s="6" t="s">
        <v>17</v>
      </c>
      <c r="C1163" s="9">
        <v>0.95</v>
      </c>
      <c r="D1163" s="9">
        <v>1.23</v>
      </c>
      <c r="E1163" s="9">
        <v>0.97</v>
      </c>
      <c r="F1163" s="9">
        <v>1</v>
      </c>
      <c r="G1163" s="9">
        <v>1</v>
      </c>
      <c r="H1163" s="6">
        <v>0</v>
      </c>
      <c r="I1163" s="46" t="s">
        <v>27</v>
      </c>
      <c r="J1163" s="11">
        <v>1</v>
      </c>
      <c r="K1163" t="str">
        <f>VLOOKUP(A1163,MonthlyMetricFullData!A:D,2,FALSE)</f>
        <v>Premium</v>
      </c>
      <c r="L1163" t="str">
        <f>IF(VLOOKUP(A1163,MonthlyMetricFullData!A:E,5,FALSE)&lt;30,"Adjunct","Professional")</f>
        <v>Adjunct</v>
      </c>
      <c r="M1163" t="str">
        <f>VLOOKUP(A1163,MonthlyMetricFullData!A:D,3,FALSE)</f>
        <v>Ela Cross</v>
      </c>
    </row>
    <row r="1164" spans="1:13" x14ac:dyDescent="0.2">
      <c r="A1164" s="6" t="s">
        <v>271</v>
      </c>
      <c r="B1164" s="6" t="s">
        <v>19</v>
      </c>
      <c r="C1164" s="6">
        <v>0.69789999999999996</v>
      </c>
      <c r="D1164" s="6">
        <v>1.2734000000000001</v>
      </c>
      <c r="E1164" s="6">
        <v>1</v>
      </c>
      <c r="F1164" s="6">
        <v>0.92</v>
      </c>
      <c r="G1164" s="6">
        <v>1</v>
      </c>
      <c r="H1164" s="6">
        <v>1</v>
      </c>
      <c r="I1164" s="6" t="s">
        <v>27</v>
      </c>
      <c r="J1164" s="53">
        <v>1</v>
      </c>
      <c r="K1164" t="str">
        <f>VLOOKUP(A1164,MonthlyMetricFullData!A:D,2,FALSE)</f>
        <v>Premium</v>
      </c>
      <c r="L1164" t="str">
        <f>IF(VLOOKUP(A1164,MonthlyMetricFullData!A:E,5,FALSE)&lt;30,"Adjunct","Professional")</f>
        <v>Adjunct</v>
      </c>
      <c r="M1164" t="str">
        <f>VLOOKUP(A1164,MonthlyMetricFullData!A:D,3,FALSE)</f>
        <v>Ela Cross</v>
      </c>
    </row>
    <row r="1165" spans="1:13" x14ac:dyDescent="0.2">
      <c r="A1165" s="6" t="s">
        <v>271</v>
      </c>
      <c r="B1165" s="6" t="s">
        <v>21</v>
      </c>
      <c r="C1165" s="9">
        <v>0.41</v>
      </c>
      <c r="D1165" s="9">
        <v>1.55</v>
      </c>
      <c r="E1165" s="9">
        <v>1</v>
      </c>
      <c r="F1165" s="9">
        <v>1</v>
      </c>
      <c r="G1165" s="9">
        <v>1</v>
      </c>
      <c r="H1165" s="6">
        <v>0</v>
      </c>
      <c r="I1165" s="7">
        <v>1</v>
      </c>
      <c r="J1165" s="9">
        <f>I1165</f>
        <v>1</v>
      </c>
      <c r="K1165" t="str">
        <f>VLOOKUP(A1165,MonthlyMetricFullData!A:D,2,FALSE)</f>
        <v>Premium</v>
      </c>
      <c r="L1165" t="str">
        <f>IF(VLOOKUP(A1165,MonthlyMetricFullData!A:E,5,FALSE)&lt;30,"Adjunct","Professional")</f>
        <v>Adjunct</v>
      </c>
      <c r="M1165" t="str">
        <f>VLOOKUP(A1165,MonthlyMetricFullData!A:D,3,FALSE)</f>
        <v>Ela Cross</v>
      </c>
    </row>
    <row r="1166" spans="1:13" x14ac:dyDescent="0.2">
      <c r="A1166" s="6" t="s">
        <v>271</v>
      </c>
      <c r="B1166" s="6" t="s">
        <v>22</v>
      </c>
      <c r="C1166" s="9">
        <v>1.23</v>
      </c>
      <c r="D1166" s="9">
        <v>1.94</v>
      </c>
      <c r="E1166" s="9">
        <v>1</v>
      </c>
      <c r="F1166" s="9">
        <v>1</v>
      </c>
      <c r="G1166" s="9">
        <v>0.8</v>
      </c>
      <c r="H1166" s="6" t="e">
        <v>#N/A</v>
      </c>
      <c r="I1166" s="7" t="s">
        <v>77</v>
      </c>
      <c r="J1166" s="9">
        <v>0.8</v>
      </c>
      <c r="K1166" t="str">
        <f>VLOOKUP(A1166,MonthlyMetricFullData!A:D,2,FALSE)</f>
        <v>Premium</v>
      </c>
      <c r="L1166" t="str">
        <f>IF(VLOOKUP(A1166,MonthlyMetricFullData!A:E,5,FALSE)&lt;30,"Adjunct","Professional")</f>
        <v>Adjunct</v>
      </c>
      <c r="M1166" t="str">
        <f>VLOOKUP(A1166,MonthlyMetricFullData!A:D,3,FALSE)</f>
        <v>Ela Cross</v>
      </c>
    </row>
    <row r="1167" spans="1:13" x14ac:dyDescent="0.2">
      <c r="A1167" s="6" t="s">
        <v>271</v>
      </c>
      <c r="B1167" s="6" t="s">
        <v>24</v>
      </c>
      <c r="C1167" s="9">
        <v>0.86</v>
      </c>
      <c r="D1167" s="9">
        <v>1.74</v>
      </c>
      <c r="E1167" s="9">
        <v>1</v>
      </c>
      <c r="F1167" s="9">
        <v>0.95</v>
      </c>
      <c r="G1167" s="9">
        <v>0.67</v>
      </c>
      <c r="H1167" s="6" t="e">
        <v>#N/A</v>
      </c>
      <c r="I1167" s="7">
        <v>1</v>
      </c>
      <c r="J1167" s="9">
        <f>I1167</f>
        <v>1</v>
      </c>
      <c r="K1167" t="str">
        <f>VLOOKUP(A1167,MonthlyMetricFullData!A:D,2,FALSE)</f>
        <v>Premium</v>
      </c>
      <c r="L1167" t="str">
        <f>IF(VLOOKUP(A1167,MonthlyMetricFullData!A:E,5,FALSE)&lt;30,"Adjunct","Professional")</f>
        <v>Adjunct</v>
      </c>
      <c r="M1167" t="str">
        <f>VLOOKUP(A1167,MonthlyMetricFullData!A:D,3,FALSE)</f>
        <v>Ela Cross</v>
      </c>
    </row>
    <row r="1168" spans="1:13" x14ac:dyDescent="0.2">
      <c r="A1168" s="6" t="s">
        <v>271</v>
      </c>
      <c r="B1168" s="6" t="s">
        <v>25</v>
      </c>
      <c r="C1168" s="9">
        <v>1.1399999999999999</v>
      </c>
      <c r="D1168" s="9">
        <v>1.45</v>
      </c>
      <c r="E1168" s="9">
        <v>1</v>
      </c>
      <c r="F1168" s="9">
        <v>1</v>
      </c>
      <c r="G1168" s="9">
        <v>1</v>
      </c>
      <c r="H1168" s="6">
        <v>1</v>
      </c>
      <c r="I1168" s="7" t="s">
        <v>34</v>
      </c>
      <c r="J1168" s="9">
        <v>0.5</v>
      </c>
      <c r="K1168" t="str">
        <f>VLOOKUP(A1168,MonthlyMetricFullData!A:D,2,FALSE)</f>
        <v>Premium</v>
      </c>
      <c r="L1168" t="str">
        <f>IF(VLOOKUP(A1168,MonthlyMetricFullData!A:E,5,FALSE)&lt;30,"Adjunct","Professional")</f>
        <v>Adjunct</v>
      </c>
      <c r="M1168" t="str">
        <f>VLOOKUP(A1168,MonthlyMetricFullData!A:D,3,FALSE)</f>
        <v>Ela Cross</v>
      </c>
    </row>
    <row r="1169" spans="1:13" x14ac:dyDescent="0.2">
      <c r="A1169" s="6" t="s">
        <v>271</v>
      </c>
      <c r="B1169" s="6" t="s">
        <v>26</v>
      </c>
      <c r="C1169" s="9">
        <v>0.76</v>
      </c>
      <c r="D1169" s="9">
        <v>1.37</v>
      </c>
      <c r="E1169" s="9">
        <v>1</v>
      </c>
      <c r="F1169" s="9">
        <v>0.97</v>
      </c>
      <c r="G1169" s="9">
        <v>1</v>
      </c>
      <c r="H1169" s="6">
        <v>0</v>
      </c>
      <c r="I1169" s="8"/>
      <c r="J1169" s="6"/>
      <c r="K1169" t="str">
        <f>VLOOKUP(A1169,MonthlyMetricFullData!A:D,2,FALSE)</f>
        <v>Premium</v>
      </c>
      <c r="L1169" t="str">
        <f>IF(VLOOKUP(A1169,MonthlyMetricFullData!A:E,5,FALSE)&lt;30,"Adjunct","Professional")</f>
        <v>Adjunct</v>
      </c>
      <c r="M1169" t="str">
        <f>VLOOKUP(A1169,MonthlyMetricFullData!A:D,3,FALSE)</f>
        <v>Ela Cross</v>
      </c>
    </row>
    <row r="1170" spans="1:13" x14ac:dyDescent="0.2">
      <c r="A1170" s="6" t="s">
        <v>272</v>
      </c>
      <c r="B1170" s="6" t="s">
        <v>21</v>
      </c>
      <c r="C1170" s="9">
        <v>0.05</v>
      </c>
      <c r="D1170" s="9">
        <v>1.18</v>
      </c>
      <c r="E1170" s="9">
        <v>0.93</v>
      </c>
      <c r="F1170" s="9">
        <v>0.75</v>
      </c>
      <c r="G1170" s="9">
        <v>0</v>
      </c>
      <c r="H1170" s="6">
        <v>0</v>
      </c>
      <c r="J1170" s="6"/>
      <c r="K1170" t="e">
        <f>VLOOKUP(A1170,MonthlyMetricFullData!A:D,2,FALSE)</f>
        <v>#N/A</v>
      </c>
      <c r="L1170" t="e">
        <f>IF(VLOOKUP(A1170,MonthlyMetricFullData!A:E,5,FALSE)&lt;30,"Adjunct","Professional")</f>
        <v>#N/A</v>
      </c>
      <c r="M1170" t="e">
        <f>VLOOKUP(A1170,MonthlyMetricFullData!A:D,3,FALSE)</f>
        <v>#N/A</v>
      </c>
    </row>
    <row r="1171" spans="1:13" x14ac:dyDescent="0.2">
      <c r="A1171" s="6" t="s">
        <v>273</v>
      </c>
      <c r="B1171" s="6" t="s">
        <v>29</v>
      </c>
      <c r="C1171" s="9">
        <v>1.23959999999999</v>
      </c>
      <c r="D1171" s="9">
        <v>1</v>
      </c>
      <c r="E1171" s="9">
        <v>1</v>
      </c>
      <c r="F1171" s="9">
        <v>1</v>
      </c>
      <c r="G1171" s="9">
        <v>0.875</v>
      </c>
      <c r="H1171" s="6">
        <v>0</v>
      </c>
      <c r="I1171" s="7" t="s">
        <v>18</v>
      </c>
      <c r="J1171" s="45">
        <v>0</v>
      </c>
      <c r="K1171" t="str">
        <f>VLOOKUP(A1171,MonthlyMetricFullData!A:D,2,FALSE)</f>
        <v>Premium</v>
      </c>
      <c r="L1171" t="str">
        <f>IF(VLOOKUP(A1171,MonthlyMetricFullData!A:E,5,FALSE)&lt;30,"Adjunct","Professional")</f>
        <v>Adjunct</v>
      </c>
      <c r="M1171" t="str">
        <f>VLOOKUP(A1171,MonthlyMetricFullData!A:D,3,FALSE)</f>
        <v>Annelies de Groot</v>
      </c>
    </row>
    <row r="1172" spans="1:13" x14ac:dyDescent="0.2">
      <c r="A1172" s="6" t="s">
        <v>273</v>
      </c>
      <c r="B1172" s="6" t="s">
        <v>14</v>
      </c>
      <c r="C1172" s="9">
        <v>0</v>
      </c>
      <c r="D1172" s="9">
        <v>0</v>
      </c>
      <c r="E1172" s="9">
        <v>0</v>
      </c>
      <c r="F1172" s="9">
        <v>0</v>
      </c>
      <c r="G1172" s="9">
        <v>0</v>
      </c>
      <c r="H1172" s="6">
        <v>2</v>
      </c>
      <c r="I1172" s="7"/>
      <c r="J1172" s="9"/>
      <c r="K1172" t="str">
        <f>VLOOKUP(A1172,MonthlyMetricFullData!A:D,2,FALSE)</f>
        <v>Premium</v>
      </c>
      <c r="L1172" t="str">
        <f>IF(VLOOKUP(A1172,MonthlyMetricFullData!A:E,5,FALSE)&lt;30,"Adjunct","Professional")</f>
        <v>Adjunct</v>
      </c>
      <c r="M1172" t="str">
        <f>VLOOKUP(A1172,MonthlyMetricFullData!A:D,3,FALSE)</f>
        <v>Annelies de Groot</v>
      </c>
    </row>
    <row r="1173" spans="1:13" x14ac:dyDescent="0.2">
      <c r="A1173" s="6" t="s">
        <v>273</v>
      </c>
      <c r="B1173" s="6" t="s">
        <v>16</v>
      </c>
      <c r="C1173" s="9">
        <v>0.23</v>
      </c>
      <c r="D1173" s="9">
        <v>1.33</v>
      </c>
      <c r="E1173" s="9">
        <v>1</v>
      </c>
      <c r="F1173" s="9">
        <v>1</v>
      </c>
      <c r="G1173" s="9">
        <v>0</v>
      </c>
      <c r="H1173" s="6">
        <v>0</v>
      </c>
      <c r="I1173" s="10">
        <v>45658</v>
      </c>
      <c r="J1173" s="9">
        <v>1</v>
      </c>
      <c r="K1173" t="str">
        <f>VLOOKUP(A1173,MonthlyMetricFullData!A:D,2,FALSE)</f>
        <v>Premium</v>
      </c>
      <c r="L1173" t="str">
        <f>IF(VLOOKUP(A1173,MonthlyMetricFullData!A:E,5,FALSE)&lt;30,"Adjunct","Professional")</f>
        <v>Adjunct</v>
      </c>
      <c r="M1173" t="str">
        <f>VLOOKUP(A1173,MonthlyMetricFullData!A:D,3,FALSE)</f>
        <v>Annelies de Groot</v>
      </c>
    </row>
    <row r="1174" spans="1:13" x14ac:dyDescent="0.2">
      <c r="A1174" s="6" t="s">
        <v>273</v>
      </c>
      <c r="B1174" s="6" t="s">
        <v>31</v>
      </c>
      <c r="C1174" s="9">
        <v>0.78</v>
      </c>
      <c r="D1174" s="9">
        <v>1.51</v>
      </c>
      <c r="E1174" s="9">
        <v>0.97</v>
      </c>
      <c r="F1174" s="9">
        <v>1</v>
      </c>
      <c r="G1174" s="9">
        <v>0.8</v>
      </c>
      <c r="H1174" s="6">
        <v>0</v>
      </c>
      <c r="I1174" s="7">
        <v>1</v>
      </c>
      <c r="J1174" s="9">
        <v>1</v>
      </c>
      <c r="K1174" t="str">
        <f>VLOOKUP(A1174,MonthlyMetricFullData!A:D,2,FALSE)</f>
        <v>Premium</v>
      </c>
      <c r="L1174" t="str">
        <f>IF(VLOOKUP(A1174,MonthlyMetricFullData!A:E,5,FALSE)&lt;30,"Adjunct","Professional")</f>
        <v>Adjunct</v>
      </c>
      <c r="M1174" t="str">
        <f>VLOOKUP(A1174,MonthlyMetricFullData!A:D,3,FALSE)</f>
        <v>Annelies de Groot</v>
      </c>
    </row>
    <row r="1175" spans="1:13" x14ac:dyDescent="0.2">
      <c r="A1175" s="6" t="s">
        <v>273</v>
      </c>
      <c r="B1175" s="6" t="s">
        <v>32</v>
      </c>
      <c r="C1175" s="9">
        <v>0.80210000000000004</v>
      </c>
      <c r="D1175" s="9">
        <v>1.1563000000000001</v>
      </c>
      <c r="E1175" s="9">
        <v>0.96969696999999999</v>
      </c>
      <c r="F1175" s="9">
        <v>1</v>
      </c>
      <c r="G1175" s="9">
        <v>0.6</v>
      </c>
      <c r="H1175" s="6">
        <v>3</v>
      </c>
      <c r="I1175" s="7">
        <v>1</v>
      </c>
      <c r="J1175" s="9">
        <f>I1175</f>
        <v>1</v>
      </c>
      <c r="K1175" t="str">
        <f>VLOOKUP(A1175,MonthlyMetricFullData!A:D,2,FALSE)</f>
        <v>Premium</v>
      </c>
      <c r="L1175" t="str">
        <f>IF(VLOOKUP(A1175,MonthlyMetricFullData!A:E,5,FALSE)&lt;30,"Adjunct","Professional")</f>
        <v>Adjunct</v>
      </c>
      <c r="M1175" t="str">
        <f>VLOOKUP(A1175,MonthlyMetricFullData!A:D,3,FALSE)</f>
        <v>Annelies de Groot</v>
      </c>
    </row>
    <row r="1176" spans="1:13" x14ac:dyDescent="0.2">
      <c r="A1176" s="6" t="s">
        <v>273</v>
      </c>
      <c r="B1176" s="6" t="s">
        <v>17</v>
      </c>
      <c r="C1176" s="9">
        <v>1.21</v>
      </c>
      <c r="D1176" s="9">
        <v>1.1100000000000001</v>
      </c>
      <c r="E1176" s="9">
        <v>1</v>
      </c>
      <c r="F1176" s="9">
        <v>1</v>
      </c>
      <c r="G1176" s="9">
        <v>1</v>
      </c>
      <c r="H1176" s="6">
        <v>0</v>
      </c>
      <c r="I1176" s="46" t="s">
        <v>27</v>
      </c>
      <c r="J1176" s="11">
        <v>1</v>
      </c>
      <c r="K1176" t="str">
        <f>VLOOKUP(A1176,MonthlyMetricFullData!A:D,2,FALSE)</f>
        <v>Premium</v>
      </c>
      <c r="L1176" t="str">
        <f>IF(VLOOKUP(A1176,MonthlyMetricFullData!A:E,5,FALSE)&lt;30,"Adjunct","Professional")</f>
        <v>Adjunct</v>
      </c>
      <c r="M1176" t="str">
        <f>VLOOKUP(A1176,MonthlyMetricFullData!A:D,3,FALSE)</f>
        <v>Annelies de Groot</v>
      </c>
    </row>
    <row r="1177" spans="1:13" x14ac:dyDescent="0.2">
      <c r="A1177" s="6" t="s">
        <v>273</v>
      </c>
      <c r="B1177" s="6" t="s">
        <v>19</v>
      </c>
      <c r="C1177" s="6">
        <v>1.1562999999999899</v>
      </c>
      <c r="D1177" s="6">
        <v>0.91020000000000001</v>
      </c>
      <c r="E1177" s="6">
        <v>0.97916666666666596</v>
      </c>
      <c r="F1177" s="6">
        <v>0.96699999999999997</v>
      </c>
      <c r="G1177" s="6">
        <v>0.8</v>
      </c>
      <c r="H1177" s="6">
        <v>3</v>
      </c>
      <c r="J1177" s="53"/>
      <c r="K1177" t="str">
        <f>VLOOKUP(A1177,MonthlyMetricFullData!A:D,2,FALSE)</f>
        <v>Premium</v>
      </c>
      <c r="L1177" t="str">
        <f>IF(VLOOKUP(A1177,MonthlyMetricFullData!A:E,5,FALSE)&lt;30,"Adjunct","Professional")</f>
        <v>Adjunct</v>
      </c>
      <c r="M1177" t="str">
        <f>VLOOKUP(A1177,MonthlyMetricFullData!A:D,3,FALSE)</f>
        <v>Annelies de Groot</v>
      </c>
    </row>
    <row r="1178" spans="1:13" x14ac:dyDescent="0.2">
      <c r="A1178" s="6" t="s">
        <v>273</v>
      </c>
      <c r="B1178" s="6" t="s">
        <v>21</v>
      </c>
      <c r="C1178" s="9">
        <v>0.96</v>
      </c>
      <c r="D1178" s="9">
        <v>1.35</v>
      </c>
      <c r="E1178" s="9">
        <v>0.98</v>
      </c>
      <c r="F1178" s="9">
        <v>1</v>
      </c>
      <c r="G1178" s="9">
        <v>0.71</v>
      </c>
      <c r="H1178" s="6">
        <v>1</v>
      </c>
      <c r="I1178" s="7">
        <v>1</v>
      </c>
      <c r="J1178" s="9">
        <f>I1178</f>
        <v>1</v>
      </c>
      <c r="K1178" t="str">
        <f>VLOOKUP(A1178,MonthlyMetricFullData!A:D,2,FALSE)</f>
        <v>Premium</v>
      </c>
      <c r="L1178" t="str">
        <f>IF(VLOOKUP(A1178,MonthlyMetricFullData!A:E,5,FALSE)&lt;30,"Adjunct","Professional")</f>
        <v>Adjunct</v>
      </c>
      <c r="M1178" t="str">
        <f>VLOOKUP(A1178,MonthlyMetricFullData!A:D,3,FALSE)</f>
        <v>Annelies de Groot</v>
      </c>
    </row>
    <row r="1179" spans="1:13" x14ac:dyDescent="0.2">
      <c r="A1179" s="6" t="s">
        <v>273</v>
      </c>
      <c r="B1179" s="6" t="s">
        <v>22</v>
      </c>
      <c r="C1179" s="9">
        <v>0.91</v>
      </c>
      <c r="D1179" s="9">
        <v>1.48</v>
      </c>
      <c r="E1179" s="9">
        <v>0.98</v>
      </c>
      <c r="F1179" s="9">
        <v>1</v>
      </c>
      <c r="G1179" s="9">
        <v>0.9</v>
      </c>
      <c r="H1179" s="6">
        <v>1</v>
      </c>
      <c r="I1179" s="7" t="s">
        <v>35</v>
      </c>
      <c r="J1179" s="9">
        <v>0.5</v>
      </c>
      <c r="K1179" t="str">
        <f>VLOOKUP(A1179,MonthlyMetricFullData!A:D,2,FALSE)</f>
        <v>Premium</v>
      </c>
      <c r="L1179" t="str">
        <f>IF(VLOOKUP(A1179,MonthlyMetricFullData!A:E,5,FALSE)&lt;30,"Adjunct","Professional")</f>
        <v>Adjunct</v>
      </c>
      <c r="M1179" t="str">
        <f>VLOOKUP(A1179,MonthlyMetricFullData!A:D,3,FALSE)</f>
        <v>Annelies de Groot</v>
      </c>
    </row>
    <row r="1180" spans="1:13" x14ac:dyDescent="0.2">
      <c r="A1180" s="6" t="s">
        <v>273</v>
      </c>
      <c r="B1180" s="6" t="s">
        <v>24</v>
      </c>
      <c r="C1180" s="9">
        <v>0.93</v>
      </c>
      <c r="D1180" s="9">
        <v>1.28</v>
      </c>
      <c r="E1180" s="9">
        <v>1</v>
      </c>
      <c r="F1180" s="9">
        <v>1</v>
      </c>
      <c r="G1180" s="9">
        <v>0.6</v>
      </c>
      <c r="H1180" s="6" t="e">
        <v>#N/A</v>
      </c>
      <c r="J1180" s="6"/>
      <c r="K1180" t="str">
        <f>VLOOKUP(A1180,MonthlyMetricFullData!A:D,2,FALSE)</f>
        <v>Premium</v>
      </c>
      <c r="L1180" t="str">
        <f>IF(VLOOKUP(A1180,MonthlyMetricFullData!A:E,5,FALSE)&lt;30,"Adjunct","Professional")</f>
        <v>Adjunct</v>
      </c>
      <c r="M1180" t="str">
        <f>VLOOKUP(A1180,MonthlyMetricFullData!A:D,3,FALSE)</f>
        <v>Annelies de Groot</v>
      </c>
    </row>
    <row r="1181" spans="1:13" x14ac:dyDescent="0.2">
      <c r="A1181" s="6" t="s">
        <v>273</v>
      </c>
      <c r="B1181" s="6" t="s">
        <v>25</v>
      </c>
      <c r="C1181" s="9">
        <v>0.28999999999999998</v>
      </c>
      <c r="D1181" s="9">
        <v>0.97</v>
      </c>
      <c r="E1181" s="9">
        <v>1</v>
      </c>
      <c r="F1181" s="9">
        <v>1</v>
      </c>
      <c r="G1181" s="9">
        <v>0.5</v>
      </c>
      <c r="H1181" s="6">
        <v>0</v>
      </c>
      <c r="I1181" s="8"/>
      <c r="J1181" s="6"/>
      <c r="K1181" t="str">
        <f>VLOOKUP(A1181,MonthlyMetricFullData!A:D,2,FALSE)</f>
        <v>Premium</v>
      </c>
      <c r="L1181" t="str">
        <f>IF(VLOOKUP(A1181,MonthlyMetricFullData!A:E,5,FALSE)&lt;30,"Adjunct","Professional")</f>
        <v>Adjunct</v>
      </c>
      <c r="M1181" t="str">
        <f>VLOOKUP(A1181,MonthlyMetricFullData!A:D,3,FALSE)</f>
        <v>Annelies de Groot</v>
      </c>
    </row>
    <row r="1182" spans="1:13" x14ac:dyDescent="0.2">
      <c r="A1182" s="6" t="s">
        <v>273</v>
      </c>
      <c r="B1182" s="6" t="s">
        <v>26</v>
      </c>
      <c r="C1182" s="9">
        <v>0</v>
      </c>
      <c r="D1182" s="9">
        <v>0</v>
      </c>
      <c r="E1182" s="9">
        <v>0</v>
      </c>
      <c r="F1182" s="9">
        <v>0</v>
      </c>
      <c r="G1182" s="9">
        <v>0</v>
      </c>
      <c r="H1182" s="6">
        <v>0</v>
      </c>
      <c r="I1182" s="8"/>
      <c r="J1182" s="6"/>
      <c r="K1182" t="str">
        <f>VLOOKUP(A1182,MonthlyMetricFullData!A:D,2,FALSE)</f>
        <v>Premium</v>
      </c>
      <c r="L1182" t="str">
        <f>IF(VLOOKUP(A1182,MonthlyMetricFullData!A:E,5,FALSE)&lt;30,"Adjunct","Professional")</f>
        <v>Adjunct</v>
      </c>
      <c r="M1182" t="str">
        <f>VLOOKUP(A1182,MonthlyMetricFullData!A:D,3,FALSE)</f>
        <v>Annelies de Groot</v>
      </c>
    </row>
    <row r="1183" spans="1:13" x14ac:dyDescent="0.2">
      <c r="A1183" s="6" t="s">
        <v>274</v>
      </c>
      <c r="B1183" s="6" t="s">
        <v>29</v>
      </c>
      <c r="C1183" s="9">
        <v>1.2124999999999999</v>
      </c>
      <c r="D1183" s="9">
        <v>1.0789</v>
      </c>
      <c r="E1183" s="9">
        <v>0.96688741721854299</v>
      </c>
      <c r="F1183" s="9">
        <v>1</v>
      </c>
      <c r="G1183" s="9">
        <v>0.70588235294117596</v>
      </c>
      <c r="H1183" s="6">
        <v>5</v>
      </c>
      <c r="I1183" s="7" t="s">
        <v>63</v>
      </c>
      <c r="J1183" s="45">
        <v>1</v>
      </c>
      <c r="K1183" t="str">
        <f>VLOOKUP(A1183,MonthlyMetricFullData!A:D,2,FALSE)</f>
        <v>Distinguished</v>
      </c>
      <c r="L1183" t="str">
        <f>IF(VLOOKUP(A1183,MonthlyMetricFullData!A:E,5,FALSE)&lt;30,"Adjunct","Professional")</f>
        <v>Professional</v>
      </c>
      <c r="M1183" t="str">
        <f>VLOOKUP(A1183,MonthlyMetricFullData!A:D,3,FALSE)</f>
        <v>Kristin Haase-Alvey</v>
      </c>
    </row>
    <row r="1184" spans="1:13" x14ac:dyDescent="0.2">
      <c r="A1184" s="6" t="s">
        <v>274</v>
      </c>
      <c r="B1184" s="6" t="s">
        <v>14</v>
      </c>
      <c r="C1184" s="9">
        <v>0.94169999999999998</v>
      </c>
      <c r="D1184" s="9">
        <v>1.0263</v>
      </c>
      <c r="E1184" s="9">
        <v>0.977099236641221</v>
      </c>
      <c r="F1184" s="9">
        <v>0.98529411764705799</v>
      </c>
      <c r="G1184" s="9">
        <v>0.8</v>
      </c>
      <c r="H1184" s="6">
        <v>12</v>
      </c>
      <c r="I1184" s="7" t="s">
        <v>27</v>
      </c>
      <c r="J1184" s="9">
        <v>1</v>
      </c>
      <c r="K1184" t="str">
        <f>VLOOKUP(A1184,MonthlyMetricFullData!A:D,2,FALSE)</f>
        <v>Distinguished</v>
      </c>
      <c r="L1184" t="str">
        <f>IF(VLOOKUP(A1184,MonthlyMetricFullData!A:E,5,FALSE)&lt;30,"Adjunct","Professional")</f>
        <v>Professional</v>
      </c>
      <c r="M1184" t="str">
        <f>VLOOKUP(A1184,MonthlyMetricFullData!A:D,3,FALSE)</f>
        <v>Kristin Haase-Alvey</v>
      </c>
    </row>
    <row r="1185" spans="1:13" x14ac:dyDescent="0.2">
      <c r="A1185" s="6" t="s">
        <v>274</v>
      </c>
      <c r="B1185" s="6" t="s">
        <v>16</v>
      </c>
      <c r="C1185" s="9">
        <v>0.87</v>
      </c>
      <c r="D1185" s="9">
        <v>1</v>
      </c>
      <c r="E1185" s="9">
        <v>1</v>
      </c>
      <c r="F1185" s="9">
        <v>1</v>
      </c>
      <c r="G1185" s="9">
        <v>0.53</v>
      </c>
      <c r="H1185" s="6">
        <v>11</v>
      </c>
      <c r="I1185" s="10">
        <v>45784</v>
      </c>
      <c r="J1185" s="11">
        <v>0.71</v>
      </c>
      <c r="K1185" t="str">
        <f>VLOOKUP(A1185,MonthlyMetricFullData!A:D,2,FALSE)</f>
        <v>Distinguished</v>
      </c>
      <c r="L1185" t="str">
        <f>IF(VLOOKUP(A1185,MonthlyMetricFullData!A:E,5,FALSE)&lt;30,"Adjunct","Professional")</f>
        <v>Professional</v>
      </c>
      <c r="M1185" t="str">
        <f>VLOOKUP(A1185,MonthlyMetricFullData!A:D,3,FALSE)</f>
        <v>Kristin Haase-Alvey</v>
      </c>
    </row>
    <row r="1186" spans="1:13" x14ac:dyDescent="0.2">
      <c r="A1186" s="6" t="s">
        <v>274</v>
      </c>
      <c r="B1186" s="6" t="s">
        <v>31</v>
      </c>
      <c r="C1186" s="9">
        <v>0.7</v>
      </c>
      <c r="D1186" s="9">
        <v>1.05</v>
      </c>
      <c r="E1186" s="9">
        <v>1</v>
      </c>
      <c r="F1186" s="9">
        <v>0.98</v>
      </c>
      <c r="G1186" s="9">
        <v>0.86</v>
      </c>
      <c r="H1186" s="6">
        <v>8</v>
      </c>
      <c r="I1186" s="7">
        <v>0.66666666666666663</v>
      </c>
      <c r="J1186" s="9">
        <v>0.66</v>
      </c>
      <c r="K1186" t="str">
        <f>VLOOKUP(A1186,MonthlyMetricFullData!A:D,2,FALSE)</f>
        <v>Distinguished</v>
      </c>
      <c r="L1186" t="str">
        <f>IF(VLOOKUP(A1186,MonthlyMetricFullData!A:E,5,FALSE)&lt;30,"Adjunct","Professional")</f>
        <v>Professional</v>
      </c>
      <c r="M1186" t="str">
        <f>VLOOKUP(A1186,MonthlyMetricFullData!A:D,3,FALSE)</f>
        <v>Kristin Haase-Alvey</v>
      </c>
    </row>
    <row r="1187" spans="1:13" x14ac:dyDescent="0.2">
      <c r="A1187" s="6" t="s">
        <v>274</v>
      </c>
      <c r="B1187" s="6" t="s">
        <v>32</v>
      </c>
      <c r="C1187" s="9">
        <v>1.0291999999999999</v>
      </c>
      <c r="D1187" s="9">
        <v>0.99009999999999998</v>
      </c>
      <c r="E1187" s="9">
        <v>0.99259259300000002</v>
      </c>
      <c r="F1187" s="9">
        <v>0.96153846200000004</v>
      </c>
      <c r="G1187" s="9">
        <v>0.58333333300000001</v>
      </c>
      <c r="H1187" s="6">
        <v>7</v>
      </c>
      <c r="I1187" s="7">
        <v>0.72727272727272729</v>
      </c>
      <c r="J1187" s="9">
        <f>I1187</f>
        <v>0.72727272727272729</v>
      </c>
      <c r="K1187" t="str">
        <f>VLOOKUP(A1187,MonthlyMetricFullData!A:D,2,FALSE)</f>
        <v>Distinguished</v>
      </c>
      <c r="L1187" t="str">
        <f>IF(VLOOKUP(A1187,MonthlyMetricFullData!A:E,5,FALSE)&lt;30,"Adjunct","Professional")</f>
        <v>Professional</v>
      </c>
      <c r="M1187" t="str">
        <f>VLOOKUP(A1187,MonthlyMetricFullData!A:D,3,FALSE)</f>
        <v>Kristin Haase-Alvey</v>
      </c>
    </row>
    <row r="1188" spans="1:13" x14ac:dyDescent="0.2">
      <c r="A1188" s="6" t="s">
        <v>274</v>
      </c>
      <c r="B1188" s="6" t="s">
        <v>17</v>
      </c>
      <c r="C1188" s="9">
        <v>1.17</v>
      </c>
      <c r="D1188" s="9">
        <v>1.07</v>
      </c>
      <c r="E1188" s="9">
        <v>0.99</v>
      </c>
      <c r="F1188" s="9">
        <v>0.93</v>
      </c>
      <c r="G1188" s="9">
        <v>1</v>
      </c>
      <c r="H1188" s="6">
        <v>10</v>
      </c>
      <c r="I1188" s="46" t="s">
        <v>111</v>
      </c>
      <c r="J1188" s="11">
        <v>0.8</v>
      </c>
      <c r="K1188" t="str">
        <f>VLOOKUP(A1188,MonthlyMetricFullData!A:D,2,FALSE)</f>
        <v>Distinguished</v>
      </c>
      <c r="L1188" t="str">
        <f>IF(VLOOKUP(A1188,MonthlyMetricFullData!A:E,5,FALSE)&lt;30,"Adjunct","Professional")</f>
        <v>Professional</v>
      </c>
      <c r="M1188" t="str">
        <f>VLOOKUP(A1188,MonthlyMetricFullData!A:D,3,FALSE)</f>
        <v>Kristin Haase-Alvey</v>
      </c>
    </row>
    <row r="1189" spans="1:13" x14ac:dyDescent="0.2">
      <c r="A1189" s="6" t="s">
        <v>274</v>
      </c>
      <c r="B1189" s="6" t="s">
        <v>19</v>
      </c>
      <c r="C1189" s="6">
        <v>1.0125</v>
      </c>
      <c r="D1189" s="6">
        <v>1.0132000000000001</v>
      </c>
      <c r="E1189" s="6">
        <v>0.98347107438016501</v>
      </c>
      <c r="F1189" s="6">
        <v>1</v>
      </c>
      <c r="G1189" s="6">
        <v>0.625</v>
      </c>
      <c r="H1189" s="6">
        <v>6</v>
      </c>
      <c r="I1189" s="6" t="s">
        <v>52</v>
      </c>
      <c r="J1189" s="53">
        <v>0.75</v>
      </c>
      <c r="K1189" t="str">
        <f>VLOOKUP(A1189,MonthlyMetricFullData!A:D,2,FALSE)</f>
        <v>Distinguished</v>
      </c>
      <c r="L1189" t="str">
        <f>IF(VLOOKUP(A1189,MonthlyMetricFullData!A:E,5,FALSE)&lt;30,"Adjunct","Professional")</f>
        <v>Professional</v>
      </c>
      <c r="M1189" t="str">
        <f>VLOOKUP(A1189,MonthlyMetricFullData!A:D,3,FALSE)</f>
        <v>Kristin Haase-Alvey</v>
      </c>
    </row>
    <row r="1190" spans="1:13" x14ac:dyDescent="0.2">
      <c r="A1190" s="6" t="s">
        <v>274</v>
      </c>
      <c r="B1190" s="6" t="s">
        <v>21</v>
      </c>
      <c r="C1190" s="9">
        <v>0.66</v>
      </c>
      <c r="D1190" s="9">
        <v>0.98</v>
      </c>
      <c r="E1190" s="9">
        <v>1</v>
      </c>
      <c r="F1190" s="9">
        <v>1</v>
      </c>
      <c r="G1190" s="9">
        <v>0.67</v>
      </c>
      <c r="H1190" s="6">
        <v>6</v>
      </c>
      <c r="I1190" s="7">
        <v>1</v>
      </c>
      <c r="J1190" s="9">
        <f>I1190</f>
        <v>1</v>
      </c>
      <c r="K1190" t="str">
        <f>VLOOKUP(A1190,MonthlyMetricFullData!A:D,2,FALSE)</f>
        <v>Distinguished</v>
      </c>
      <c r="L1190" t="str">
        <f>IF(VLOOKUP(A1190,MonthlyMetricFullData!A:E,5,FALSE)&lt;30,"Adjunct","Professional")</f>
        <v>Professional</v>
      </c>
      <c r="M1190" t="str">
        <f>VLOOKUP(A1190,MonthlyMetricFullData!A:D,3,FALSE)</f>
        <v>Kristin Haase-Alvey</v>
      </c>
    </row>
    <row r="1191" spans="1:13" x14ac:dyDescent="0.2">
      <c r="A1191" s="6" t="s">
        <v>274</v>
      </c>
      <c r="B1191" s="6" t="s">
        <v>22</v>
      </c>
      <c r="C1191" s="9">
        <v>0.38</v>
      </c>
      <c r="D1191" s="9">
        <v>1.04</v>
      </c>
      <c r="E1191" s="9">
        <v>1</v>
      </c>
      <c r="F1191" s="9">
        <v>0.91</v>
      </c>
      <c r="G1191" s="9">
        <v>1</v>
      </c>
      <c r="H1191" s="6" t="e">
        <v>#N/A</v>
      </c>
      <c r="I1191" s="7">
        <v>0</v>
      </c>
      <c r="J1191" s="9">
        <f>I1191</f>
        <v>0</v>
      </c>
      <c r="K1191" t="str">
        <f>VLOOKUP(A1191,MonthlyMetricFullData!A:D,2,FALSE)</f>
        <v>Distinguished</v>
      </c>
      <c r="L1191" t="str">
        <f>IF(VLOOKUP(A1191,MonthlyMetricFullData!A:E,5,FALSE)&lt;30,"Adjunct","Professional")</f>
        <v>Professional</v>
      </c>
      <c r="M1191" t="str">
        <f>VLOOKUP(A1191,MonthlyMetricFullData!A:D,3,FALSE)</f>
        <v>Kristin Haase-Alvey</v>
      </c>
    </row>
    <row r="1192" spans="1:13" x14ac:dyDescent="0.2">
      <c r="A1192" s="6" t="s">
        <v>274</v>
      </c>
      <c r="B1192" s="6" t="s">
        <v>24</v>
      </c>
      <c r="C1192" s="9">
        <v>0.73</v>
      </c>
      <c r="D1192" s="9">
        <v>1.47</v>
      </c>
      <c r="E1192" s="9">
        <v>0.97</v>
      </c>
      <c r="F1192" s="9">
        <v>1</v>
      </c>
      <c r="G1192" s="9">
        <v>0.79</v>
      </c>
      <c r="H1192" s="6" t="e">
        <v>#N/A</v>
      </c>
      <c r="I1192" s="7" t="s">
        <v>47</v>
      </c>
      <c r="J1192" s="9">
        <v>0.75</v>
      </c>
      <c r="K1192" t="str">
        <f>VLOOKUP(A1192,MonthlyMetricFullData!A:D,2,FALSE)</f>
        <v>Distinguished</v>
      </c>
      <c r="L1192" t="str">
        <f>IF(VLOOKUP(A1192,MonthlyMetricFullData!A:E,5,FALSE)&lt;30,"Adjunct","Professional")</f>
        <v>Professional</v>
      </c>
      <c r="M1192" t="str">
        <f>VLOOKUP(A1192,MonthlyMetricFullData!A:D,3,FALSE)</f>
        <v>Kristin Haase-Alvey</v>
      </c>
    </row>
    <row r="1193" spans="1:13" x14ac:dyDescent="0.2">
      <c r="A1193" s="6" t="s">
        <v>274</v>
      </c>
      <c r="B1193" s="6" t="s">
        <v>25</v>
      </c>
      <c r="C1193" s="9">
        <v>0.75</v>
      </c>
      <c r="D1193" s="9">
        <v>0.96</v>
      </c>
      <c r="E1193" s="9">
        <v>0.98</v>
      </c>
      <c r="F1193" s="9">
        <v>0.98</v>
      </c>
      <c r="G1193" s="9">
        <v>0.27</v>
      </c>
      <c r="H1193" s="6">
        <v>9</v>
      </c>
      <c r="I1193" s="7" t="s">
        <v>50</v>
      </c>
      <c r="J1193" s="9">
        <v>0.75</v>
      </c>
      <c r="K1193" t="str">
        <f>VLOOKUP(A1193,MonthlyMetricFullData!A:D,2,FALSE)</f>
        <v>Distinguished</v>
      </c>
      <c r="L1193" t="str">
        <f>IF(VLOOKUP(A1193,MonthlyMetricFullData!A:E,5,FALSE)&lt;30,"Adjunct","Professional")</f>
        <v>Professional</v>
      </c>
      <c r="M1193" t="str">
        <f>VLOOKUP(A1193,MonthlyMetricFullData!A:D,3,FALSE)</f>
        <v>Kristin Haase-Alvey</v>
      </c>
    </row>
    <row r="1194" spans="1:13" x14ac:dyDescent="0.2">
      <c r="A1194" s="6" t="s">
        <v>274</v>
      </c>
      <c r="B1194" s="6" t="s">
        <v>26</v>
      </c>
      <c r="C1194" s="9">
        <v>0.94</v>
      </c>
      <c r="D1194" s="9">
        <v>1.08</v>
      </c>
      <c r="E1194" s="9">
        <v>0.99</v>
      </c>
      <c r="F1194" s="9">
        <v>1</v>
      </c>
      <c r="G1194" s="9">
        <v>0.5</v>
      </c>
      <c r="H1194" s="6">
        <v>9</v>
      </c>
      <c r="I1194" s="7" t="s">
        <v>179</v>
      </c>
      <c r="J1194" s="9">
        <v>0.7</v>
      </c>
      <c r="K1194" t="str">
        <f>VLOOKUP(A1194,MonthlyMetricFullData!A:D,2,FALSE)</f>
        <v>Distinguished</v>
      </c>
      <c r="L1194" t="str">
        <f>IF(VLOOKUP(A1194,MonthlyMetricFullData!A:E,5,FALSE)&lt;30,"Adjunct","Professional")</f>
        <v>Professional</v>
      </c>
      <c r="M1194" t="str">
        <f>VLOOKUP(A1194,MonthlyMetricFullData!A:D,3,FALSE)</f>
        <v>Kristin Haase-Alvey</v>
      </c>
    </row>
    <row r="1195" spans="1:13" x14ac:dyDescent="0.2">
      <c r="A1195" s="6" t="s">
        <v>275</v>
      </c>
      <c r="B1195" s="6" t="s">
        <v>21</v>
      </c>
      <c r="C1195" s="9">
        <v>0.97</v>
      </c>
      <c r="D1195" s="9">
        <v>1.32</v>
      </c>
      <c r="E1195" s="9">
        <v>0.89</v>
      </c>
      <c r="F1195" s="9">
        <v>0.6</v>
      </c>
      <c r="G1195" s="9">
        <v>0</v>
      </c>
      <c r="H1195" s="6">
        <v>2</v>
      </c>
      <c r="I1195" s="7">
        <v>0</v>
      </c>
      <c r="J1195" s="9">
        <f>I1195</f>
        <v>0</v>
      </c>
      <c r="K1195" t="e">
        <f>VLOOKUP(A1195,MonthlyMetricFullData!A:D,2,FALSE)</f>
        <v>#N/A</v>
      </c>
      <c r="L1195" t="e">
        <f>IF(VLOOKUP(A1195,MonthlyMetricFullData!A:E,5,FALSE)&lt;30,"Adjunct","Professional")</f>
        <v>#N/A</v>
      </c>
      <c r="M1195" t="e">
        <f>VLOOKUP(A1195,MonthlyMetricFullData!A:D,3,FALSE)</f>
        <v>#N/A</v>
      </c>
    </row>
    <row r="1196" spans="1:13" x14ac:dyDescent="0.2">
      <c r="A1196" s="6" t="s">
        <v>276</v>
      </c>
      <c r="B1196" s="6" t="s">
        <v>29</v>
      </c>
      <c r="C1196" s="9">
        <v>1.05</v>
      </c>
      <c r="D1196" s="9">
        <v>1.1119000000000001</v>
      </c>
      <c r="E1196" s="9">
        <v>0.99397590361445698</v>
      </c>
      <c r="F1196" s="9">
        <v>0.98260869565217301</v>
      </c>
      <c r="G1196" s="9">
        <v>0.84</v>
      </c>
      <c r="H1196" s="6">
        <v>7</v>
      </c>
      <c r="I1196" s="7" t="s">
        <v>63</v>
      </c>
      <c r="J1196" s="45">
        <v>1</v>
      </c>
      <c r="K1196" t="str">
        <f>VLOOKUP(A1196,MonthlyMetricFullData!A:D,2,FALSE)</f>
        <v>Distinguished</v>
      </c>
      <c r="L1196" t="str">
        <f>IF(VLOOKUP(A1196,MonthlyMetricFullData!A:E,5,FALSE)&lt;30,"Adjunct","Professional")</f>
        <v>Professional</v>
      </c>
      <c r="M1196" t="str">
        <f>VLOOKUP(A1196,MonthlyMetricFullData!A:D,3,FALSE)</f>
        <v>Ian Plamondon</v>
      </c>
    </row>
    <row r="1197" spans="1:13" x14ac:dyDescent="0.2">
      <c r="A1197" s="6" t="s">
        <v>276</v>
      </c>
      <c r="B1197" s="6" t="s">
        <v>16</v>
      </c>
      <c r="C1197" s="9">
        <v>0.08</v>
      </c>
      <c r="D1197" s="9">
        <v>0.38</v>
      </c>
      <c r="E1197" s="9">
        <v>0.9</v>
      </c>
      <c r="F1197" s="9">
        <v>0.88</v>
      </c>
      <c r="G1197" s="9">
        <v>0</v>
      </c>
      <c r="H1197" s="6">
        <v>0</v>
      </c>
      <c r="I1197" s="10" t="s">
        <v>60</v>
      </c>
      <c r="J1197" s="9">
        <v>0</v>
      </c>
      <c r="K1197" t="str">
        <f>VLOOKUP(A1197,MonthlyMetricFullData!A:D,2,FALSE)</f>
        <v>Distinguished</v>
      </c>
      <c r="L1197" t="str">
        <f>IF(VLOOKUP(A1197,MonthlyMetricFullData!A:E,5,FALSE)&lt;30,"Adjunct","Professional")</f>
        <v>Professional</v>
      </c>
      <c r="M1197" t="str">
        <f>VLOOKUP(A1197,MonthlyMetricFullData!A:D,3,FALSE)</f>
        <v>Ian Plamondon</v>
      </c>
    </row>
    <row r="1198" spans="1:13" x14ac:dyDescent="0.2">
      <c r="A1198" s="6" t="s">
        <v>276</v>
      </c>
      <c r="B1198" s="6" t="s">
        <v>31</v>
      </c>
      <c r="C1198" s="9">
        <v>0.86</v>
      </c>
      <c r="D1198" s="9">
        <v>1.1100000000000001</v>
      </c>
      <c r="E1198" s="9">
        <v>1</v>
      </c>
      <c r="F1198" s="9">
        <v>1</v>
      </c>
      <c r="G1198" s="9">
        <v>0</v>
      </c>
      <c r="H1198" s="6">
        <v>12</v>
      </c>
      <c r="I1198" s="7">
        <v>0.7142857142857143</v>
      </c>
      <c r="J1198" s="9">
        <f>5/7</f>
        <v>0.7142857142857143</v>
      </c>
      <c r="K1198" t="str">
        <f>VLOOKUP(A1198,MonthlyMetricFullData!A:D,2,FALSE)</f>
        <v>Distinguished</v>
      </c>
      <c r="L1198" t="str">
        <f>IF(VLOOKUP(A1198,MonthlyMetricFullData!A:E,5,FALSE)&lt;30,"Adjunct","Professional")</f>
        <v>Professional</v>
      </c>
      <c r="M1198" t="str">
        <f>VLOOKUP(A1198,MonthlyMetricFullData!A:D,3,FALSE)</f>
        <v>Ian Plamondon</v>
      </c>
    </row>
    <row r="1199" spans="1:13" x14ac:dyDescent="0.2">
      <c r="A1199" s="6" t="s">
        <v>276</v>
      </c>
      <c r="B1199" s="6" t="s">
        <v>32</v>
      </c>
      <c r="C1199" s="9">
        <v>1.0214000000000001</v>
      </c>
      <c r="D1199" s="9">
        <v>1.1453</v>
      </c>
      <c r="E1199" s="9">
        <v>1</v>
      </c>
      <c r="F1199" s="9">
        <v>0.94871794899999995</v>
      </c>
      <c r="G1199" s="9">
        <v>0.26315789499999998</v>
      </c>
      <c r="H1199" s="6">
        <v>15</v>
      </c>
      <c r="I1199" s="7">
        <v>0.8571428571428571</v>
      </c>
      <c r="J1199" s="9">
        <f>I1199</f>
        <v>0.8571428571428571</v>
      </c>
      <c r="K1199" t="str">
        <f>VLOOKUP(A1199,MonthlyMetricFullData!A:D,2,FALSE)</f>
        <v>Distinguished</v>
      </c>
      <c r="L1199" t="str">
        <f>IF(VLOOKUP(A1199,MonthlyMetricFullData!A:E,5,FALSE)&lt;30,"Adjunct","Professional")</f>
        <v>Professional</v>
      </c>
      <c r="M1199" t="str">
        <f>VLOOKUP(A1199,MonthlyMetricFullData!A:D,3,FALSE)</f>
        <v>Ian Plamondon</v>
      </c>
    </row>
    <row r="1200" spans="1:13" x14ac:dyDescent="0.2">
      <c r="A1200" s="6" t="s">
        <v>276</v>
      </c>
      <c r="B1200" s="6" t="s">
        <v>17</v>
      </c>
      <c r="C1200" s="9">
        <v>1.0900000000000001</v>
      </c>
      <c r="D1200" s="9">
        <v>1.1100000000000001</v>
      </c>
      <c r="E1200" s="9">
        <v>1</v>
      </c>
      <c r="F1200" s="9">
        <v>0.96</v>
      </c>
      <c r="G1200" s="9">
        <v>0.96</v>
      </c>
      <c r="H1200" s="6">
        <v>11</v>
      </c>
      <c r="I1200" s="46" t="s">
        <v>146</v>
      </c>
      <c r="J1200" s="11">
        <v>1</v>
      </c>
      <c r="K1200" t="str">
        <f>VLOOKUP(A1200,MonthlyMetricFullData!A:D,2,FALSE)</f>
        <v>Distinguished</v>
      </c>
      <c r="L1200" t="str">
        <f>IF(VLOOKUP(A1200,MonthlyMetricFullData!A:E,5,FALSE)&lt;30,"Adjunct","Professional")</f>
        <v>Professional</v>
      </c>
      <c r="M1200" t="str">
        <f>VLOOKUP(A1200,MonthlyMetricFullData!A:D,3,FALSE)</f>
        <v>Ian Plamondon</v>
      </c>
    </row>
    <row r="1201" spans="1:13" x14ac:dyDescent="0.2">
      <c r="A1201" s="6" t="s">
        <v>276</v>
      </c>
      <c r="B1201" s="6" t="s">
        <v>19</v>
      </c>
      <c r="C1201" s="6">
        <v>0.93569999999999998</v>
      </c>
      <c r="D1201" s="6">
        <v>1.1453</v>
      </c>
      <c r="E1201" s="6">
        <v>1</v>
      </c>
      <c r="F1201" s="6">
        <v>0.81899999999999995</v>
      </c>
      <c r="G1201" s="6">
        <v>0.8</v>
      </c>
      <c r="H1201" s="6">
        <v>17</v>
      </c>
      <c r="I1201" s="6" t="s">
        <v>202</v>
      </c>
      <c r="J1201" s="53">
        <v>0.88</v>
      </c>
      <c r="K1201" t="str">
        <f>VLOOKUP(A1201,MonthlyMetricFullData!A:D,2,FALSE)</f>
        <v>Distinguished</v>
      </c>
      <c r="L1201" t="str">
        <f>IF(VLOOKUP(A1201,MonthlyMetricFullData!A:E,5,FALSE)&lt;30,"Adjunct","Professional")</f>
        <v>Professional</v>
      </c>
      <c r="M1201" t="str">
        <f>VLOOKUP(A1201,MonthlyMetricFullData!A:D,3,FALSE)</f>
        <v>Ian Plamondon</v>
      </c>
    </row>
    <row r="1202" spans="1:13" x14ac:dyDescent="0.2">
      <c r="A1202" s="6" t="s">
        <v>277</v>
      </c>
      <c r="B1202" s="6" t="s">
        <v>29</v>
      </c>
      <c r="C1202" s="9">
        <v>1.1875</v>
      </c>
      <c r="D1202" s="9">
        <v>1.1953</v>
      </c>
      <c r="E1202" s="9">
        <v>1</v>
      </c>
      <c r="F1202" s="9">
        <v>0.97560975609755995</v>
      </c>
      <c r="G1202" s="9">
        <v>1</v>
      </c>
      <c r="H1202" s="6">
        <v>2</v>
      </c>
      <c r="I1202" s="7" t="s">
        <v>33</v>
      </c>
      <c r="J1202" s="45">
        <v>0</v>
      </c>
      <c r="K1202" t="str">
        <f>VLOOKUP(A1202,MonthlyMetricFullData!A:D,2,FALSE)</f>
        <v>Distinguished</v>
      </c>
      <c r="L1202" t="str">
        <f>IF(VLOOKUP(A1202,MonthlyMetricFullData!A:E,5,FALSE)&lt;30,"Adjunct","Professional")</f>
        <v>Adjunct</v>
      </c>
      <c r="M1202" t="str">
        <f>VLOOKUP(A1202,MonthlyMetricFullData!A:D,3,FALSE)</f>
        <v>Kristin Haase-Alvey</v>
      </c>
    </row>
    <row r="1203" spans="1:13" x14ac:dyDescent="0.2">
      <c r="A1203" s="6" t="s">
        <v>277</v>
      </c>
      <c r="B1203" s="6" t="s">
        <v>14</v>
      </c>
      <c r="C1203" s="9">
        <v>0.6875</v>
      </c>
      <c r="D1203" s="9">
        <v>1.1302000000000001</v>
      </c>
      <c r="E1203" s="9">
        <v>0.98181818181818103</v>
      </c>
      <c r="F1203" s="9">
        <v>0.91176470588235203</v>
      </c>
      <c r="G1203" s="9">
        <v>0.75</v>
      </c>
      <c r="H1203" s="6">
        <v>0</v>
      </c>
      <c r="I1203" s="7" t="s">
        <v>27</v>
      </c>
      <c r="J1203" s="9">
        <v>1</v>
      </c>
      <c r="K1203" t="str">
        <f>VLOOKUP(A1203,MonthlyMetricFullData!A:D,2,FALSE)</f>
        <v>Distinguished</v>
      </c>
      <c r="L1203" t="str">
        <f>IF(VLOOKUP(A1203,MonthlyMetricFullData!A:E,5,FALSE)&lt;30,"Adjunct","Professional")</f>
        <v>Adjunct</v>
      </c>
      <c r="M1203" t="str">
        <f>VLOOKUP(A1203,MonthlyMetricFullData!A:D,3,FALSE)</f>
        <v>Kristin Haase-Alvey</v>
      </c>
    </row>
    <row r="1204" spans="1:13" x14ac:dyDescent="0.2">
      <c r="A1204" s="6" t="s">
        <v>277</v>
      </c>
      <c r="B1204" s="6" t="s">
        <v>16</v>
      </c>
      <c r="C1204" s="9">
        <v>0.63</v>
      </c>
      <c r="D1204" s="9">
        <v>1.07</v>
      </c>
      <c r="E1204" s="9">
        <v>1</v>
      </c>
      <c r="F1204" s="9">
        <v>1</v>
      </c>
      <c r="G1204" s="9">
        <v>0.8</v>
      </c>
      <c r="H1204" s="6">
        <v>0</v>
      </c>
      <c r="I1204" s="10" t="s">
        <v>60</v>
      </c>
      <c r="J1204" s="9">
        <v>0</v>
      </c>
      <c r="K1204" t="str">
        <f>VLOOKUP(A1204,MonthlyMetricFullData!A:D,2,FALSE)</f>
        <v>Distinguished</v>
      </c>
      <c r="L1204" t="str">
        <f>IF(VLOOKUP(A1204,MonthlyMetricFullData!A:E,5,FALSE)&lt;30,"Adjunct","Professional")</f>
        <v>Adjunct</v>
      </c>
      <c r="M1204" t="str">
        <f>VLOOKUP(A1204,MonthlyMetricFullData!A:D,3,FALSE)</f>
        <v>Kristin Haase-Alvey</v>
      </c>
    </row>
    <row r="1205" spans="1:13" x14ac:dyDescent="0.2">
      <c r="A1205" s="6" t="s">
        <v>277</v>
      </c>
      <c r="B1205" s="6" t="s">
        <v>31</v>
      </c>
      <c r="C1205" s="9">
        <v>0.54</v>
      </c>
      <c r="D1205" s="9">
        <v>1.06</v>
      </c>
      <c r="E1205" s="9">
        <v>1</v>
      </c>
      <c r="F1205" s="9">
        <v>1</v>
      </c>
      <c r="G1205" s="9">
        <v>1</v>
      </c>
      <c r="H1205" s="6">
        <v>4</v>
      </c>
      <c r="I1205" s="7">
        <v>0.5</v>
      </c>
      <c r="J1205" s="9">
        <v>0.5</v>
      </c>
      <c r="K1205" t="str">
        <f>VLOOKUP(A1205,MonthlyMetricFullData!A:D,2,FALSE)</f>
        <v>Distinguished</v>
      </c>
      <c r="L1205" t="str">
        <f>IF(VLOOKUP(A1205,MonthlyMetricFullData!A:E,5,FALSE)&lt;30,"Adjunct","Professional")</f>
        <v>Adjunct</v>
      </c>
      <c r="M1205" t="str">
        <f>VLOOKUP(A1205,MonthlyMetricFullData!A:D,3,FALSE)</f>
        <v>Kristin Haase-Alvey</v>
      </c>
    </row>
    <row r="1206" spans="1:13" x14ac:dyDescent="0.2">
      <c r="A1206" s="6" t="s">
        <v>277</v>
      </c>
      <c r="B1206" s="6" t="s">
        <v>32</v>
      </c>
      <c r="C1206" s="9">
        <v>0.43130000000000002</v>
      </c>
      <c r="D1206" s="9">
        <v>0.72399999999999998</v>
      </c>
      <c r="E1206" s="9">
        <v>0.93103448300000002</v>
      </c>
      <c r="F1206" s="9">
        <v>0.95652173900000004</v>
      </c>
      <c r="G1206" s="9">
        <v>0.77777777800000003</v>
      </c>
      <c r="H1206" s="6">
        <v>2</v>
      </c>
      <c r="I1206" s="7">
        <v>1</v>
      </c>
      <c r="J1206" s="9">
        <f>I1206</f>
        <v>1</v>
      </c>
      <c r="K1206" t="str">
        <f>VLOOKUP(A1206,MonthlyMetricFullData!A:D,2,FALSE)</f>
        <v>Distinguished</v>
      </c>
      <c r="L1206" t="str">
        <f>IF(VLOOKUP(A1206,MonthlyMetricFullData!A:E,5,FALSE)&lt;30,"Adjunct","Professional")</f>
        <v>Adjunct</v>
      </c>
      <c r="M1206" t="str">
        <f>VLOOKUP(A1206,MonthlyMetricFullData!A:D,3,FALSE)</f>
        <v>Kristin Haase-Alvey</v>
      </c>
    </row>
    <row r="1207" spans="1:13" x14ac:dyDescent="0.2">
      <c r="A1207" s="6" t="s">
        <v>277</v>
      </c>
      <c r="B1207" s="6" t="s">
        <v>17</v>
      </c>
      <c r="C1207" s="9">
        <v>1.34</v>
      </c>
      <c r="D1207" s="9">
        <v>1.28</v>
      </c>
      <c r="E1207" s="9">
        <v>1</v>
      </c>
      <c r="F1207" s="9">
        <v>1</v>
      </c>
      <c r="G1207" s="9">
        <v>0.85</v>
      </c>
      <c r="H1207" s="6">
        <v>1</v>
      </c>
      <c r="I1207" s="46" t="s">
        <v>27</v>
      </c>
      <c r="J1207" s="11">
        <v>1</v>
      </c>
      <c r="K1207" t="str">
        <f>VLOOKUP(A1207,MonthlyMetricFullData!A:D,2,FALSE)</f>
        <v>Distinguished</v>
      </c>
      <c r="L1207" t="str">
        <f>IF(VLOOKUP(A1207,MonthlyMetricFullData!A:E,5,FALSE)&lt;30,"Adjunct","Professional")</f>
        <v>Adjunct</v>
      </c>
      <c r="M1207" t="str">
        <f>VLOOKUP(A1207,MonthlyMetricFullData!A:D,3,FALSE)</f>
        <v>Kristin Haase-Alvey</v>
      </c>
    </row>
    <row r="1208" spans="1:13" x14ac:dyDescent="0.2">
      <c r="A1208" s="6" t="s">
        <v>277</v>
      </c>
      <c r="B1208" s="6" t="s">
        <v>19</v>
      </c>
      <c r="C1208" s="6">
        <v>1.0312999999999899</v>
      </c>
      <c r="D1208" s="6">
        <v>1.0780999999999901</v>
      </c>
      <c r="E1208" s="6">
        <v>1</v>
      </c>
      <c r="F1208" s="6">
        <v>1</v>
      </c>
      <c r="G1208" s="6">
        <v>0.92857142857142805</v>
      </c>
      <c r="H1208" s="6">
        <v>5</v>
      </c>
      <c r="J1208" s="53"/>
      <c r="K1208" t="str">
        <f>VLOOKUP(A1208,MonthlyMetricFullData!A:D,2,FALSE)</f>
        <v>Distinguished</v>
      </c>
      <c r="L1208" t="str">
        <f>IF(VLOOKUP(A1208,MonthlyMetricFullData!A:E,5,FALSE)&lt;30,"Adjunct","Professional")</f>
        <v>Adjunct</v>
      </c>
      <c r="M1208" t="str">
        <f>VLOOKUP(A1208,MonthlyMetricFullData!A:D,3,FALSE)</f>
        <v>Kristin Haase-Alvey</v>
      </c>
    </row>
    <row r="1209" spans="1:13" x14ac:dyDescent="0.2">
      <c r="A1209" s="6" t="s">
        <v>277</v>
      </c>
      <c r="B1209" s="6" t="s">
        <v>21</v>
      </c>
      <c r="C1209" s="9">
        <v>0.63</v>
      </c>
      <c r="D1209" s="9">
        <v>1.1200000000000001</v>
      </c>
      <c r="E1209" s="9">
        <v>1</v>
      </c>
      <c r="F1209" s="9">
        <v>1</v>
      </c>
      <c r="G1209" s="9">
        <v>1</v>
      </c>
      <c r="H1209" s="6">
        <v>1</v>
      </c>
      <c r="I1209" s="7">
        <v>1</v>
      </c>
      <c r="J1209" s="9">
        <f>I1209</f>
        <v>1</v>
      </c>
      <c r="K1209" t="str">
        <f>VLOOKUP(A1209,MonthlyMetricFullData!A:D,2,FALSE)</f>
        <v>Distinguished</v>
      </c>
      <c r="L1209" t="str">
        <f>IF(VLOOKUP(A1209,MonthlyMetricFullData!A:E,5,FALSE)&lt;30,"Adjunct","Professional")</f>
        <v>Adjunct</v>
      </c>
      <c r="M1209" t="str">
        <f>VLOOKUP(A1209,MonthlyMetricFullData!A:D,3,FALSE)</f>
        <v>Kristin Haase-Alvey</v>
      </c>
    </row>
    <row r="1210" spans="1:13" x14ac:dyDescent="0.2">
      <c r="A1210" s="6" t="s">
        <v>277</v>
      </c>
      <c r="B1210" s="6" t="s">
        <v>22</v>
      </c>
      <c r="C1210" s="9">
        <v>0.34</v>
      </c>
      <c r="D1210" s="9">
        <v>1.06</v>
      </c>
      <c r="E1210" s="9">
        <v>0.96</v>
      </c>
      <c r="F1210" s="9">
        <v>1</v>
      </c>
      <c r="G1210" s="9">
        <v>0.64</v>
      </c>
      <c r="H1210" s="6">
        <v>1</v>
      </c>
      <c r="I1210" s="7">
        <v>1</v>
      </c>
      <c r="J1210" s="9">
        <f>I1210</f>
        <v>1</v>
      </c>
      <c r="K1210" t="str">
        <f>VLOOKUP(A1210,MonthlyMetricFullData!A:D,2,FALSE)</f>
        <v>Distinguished</v>
      </c>
      <c r="L1210" t="str">
        <f>IF(VLOOKUP(A1210,MonthlyMetricFullData!A:E,5,FALSE)&lt;30,"Adjunct","Professional")</f>
        <v>Adjunct</v>
      </c>
      <c r="M1210" t="str">
        <f>VLOOKUP(A1210,MonthlyMetricFullData!A:D,3,FALSE)</f>
        <v>Kristin Haase-Alvey</v>
      </c>
    </row>
    <row r="1211" spans="1:13" x14ac:dyDescent="0.2">
      <c r="A1211" s="6" t="s">
        <v>277</v>
      </c>
      <c r="B1211" s="6" t="s">
        <v>24</v>
      </c>
      <c r="C1211" s="9">
        <v>0.5</v>
      </c>
      <c r="D1211" s="9">
        <v>0.99</v>
      </c>
      <c r="E1211" s="9">
        <v>1</v>
      </c>
      <c r="F1211" s="9">
        <v>1</v>
      </c>
      <c r="G1211" s="9">
        <v>0.44</v>
      </c>
      <c r="H1211" s="6" t="e">
        <v>#N/A</v>
      </c>
      <c r="I1211" s="7">
        <v>0</v>
      </c>
      <c r="J1211" s="9">
        <f>I1211</f>
        <v>0</v>
      </c>
      <c r="K1211" t="str">
        <f>VLOOKUP(A1211,MonthlyMetricFullData!A:D,2,FALSE)</f>
        <v>Distinguished</v>
      </c>
      <c r="L1211" t="str">
        <f>IF(VLOOKUP(A1211,MonthlyMetricFullData!A:E,5,FALSE)&lt;30,"Adjunct","Professional")</f>
        <v>Adjunct</v>
      </c>
      <c r="M1211" t="str">
        <f>VLOOKUP(A1211,MonthlyMetricFullData!A:D,3,FALSE)</f>
        <v>Kristin Haase-Alvey</v>
      </c>
    </row>
    <row r="1212" spans="1:13" x14ac:dyDescent="0.2">
      <c r="A1212" s="6" t="s">
        <v>277</v>
      </c>
      <c r="B1212" s="6" t="s">
        <v>25</v>
      </c>
      <c r="C1212" s="9">
        <v>0.56999999999999995</v>
      </c>
      <c r="D1212" s="9">
        <v>1.17</v>
      </c>
      <c r="E1212" s="9">
        <v>1</v>
      </c>
      <c r="F1212" s="9">
        <v>0.75</v>
      </c>
      <c r="G1212" s="9">
        <v>1</v>
      </c>
      <c r="H1212" s="6">
        <v>1</v>
      </c>
      <c r="I1212" s="8"/>
      <c r="J1212" s="6"/>
      <c r="K1212" t="str">
        <f>VLOOKUP(A1212,MonthlyMetricFullData!A:D,2,FALSE)</f>
        <v>Distinguished</v>
      </c>
      <c r="L1212" t="str">
        <f>IF(VLOOKUP(A1212,MonthlyMetricFullData!A:E,5,FALSE)&lt;30,"Adjunct","Professional")</f>
        <v>Adjunct</v>
      </c>
      <c r="M1212" t="str">
        <f>VLOOKUP(A1212,MonthlyMetricFullData!A:D,3,FALSE)</f>
        <v>Kristin Haase-Alvey</v>
      </c>
    </row>
    <row r="1213" spans="1:13" x14ac:dyDescent="0.2">
      <c r="A1213" s="6" t="s">
        <v>277</v>
      </c>
      <c r="B1213" s="6" t="s">
        <v>26</v>
      </c>
      <c r="C1213" s="9">
        <v>0.82</v>
      </c>
      <c r="D1213" s="9">
        <v>1.1499999999999999</v>
      </c>
      <c r="E1213" s="9">
        <v>1</v>
      </c>
      <c r="F1213" s="9">
        <v>1</v>
      </c>
      <c r="G1213" s="9">
        <v>0.9</v>
      </c>
      <c r="H1213" s="6">
        <v>0</v>
      </c>
      <c r="I1213" s="7" t="s">
        <v>103</v>
      </c>
      <c r="J1213" s="9">
        <v>0.2</v>
      </c>
      <c r="K1213" t="str">
        <f>VLOOKUP(A1213,MonthlyMetricFullData!A:D,2,FALSE)</f>
        <v>Distinguished</v>
      </c>
      <c r="L1213" t="str">
        <f>IF(VLOOKUP(A1213,MonthlyMetricFullData!A:E,5,FALSE)&lt;30,"Adjunct","Professional")</f>
        <v>Adjunct</v>
      </c>
      <c r="M1213" t="str">
        <f>VLOOKUP(A1213,MonthlyMetricFullData!A:D,3,FALSE)</f>
        <v>Kristin Haase-Alvey</v>
      </c>
    </row>
    <row r="1214" spans="1:13" x14ac:dyDescent="0.2">
      <c r="A1214" s="6" t="s">
        <v>278</v>
      </c>
      <c r="B1214" s="6" t="s">
        <v>31</v>
      </c>
      <c r="C1214" s="9">
        <v>0</v>
      </c>
      <c r="D1214" s="9">
        <v>0.08</v>
      </c>
      <c r="E1214" s="9">
        <v>0</v>
      </c>
      <c r="F1214" s="9">
        <v>0</v>
      </c>
      <c r="G1214" s="9">
        <v>0</v>
      </c>
      <c r="H1214" s="6">
        <v>0</v>
      </c>
      <c r="I1214" s="7"/>
      <c r="J1214" s="9"/>
      <c r="K1214" t="e">
        <f>VLOOKUP(A1214,MonthlyMetricFullData!A:D,2,FALSE)</f>
        <v>#N/A</v>
      </c>
      <c r="L1214" t="e">
        <f>IF(VLOOKUP(A1214,MonthlyMetricFullData!A:E,5,FALSE)&lt;30,"Adjunct","Professional")</f>
        <v>#N/A</v>
      </c>
      <c r="M1214" t="e">
        <f>VLOOKUP(A1214,MonthlyMetricFullData!A:D,3,FALSE)</f>
        <v>#N/A</v>
      </c>
    </row>
    <row r="1215" spans="1:13" x14ac:dyDescent="0.2">
      <c r="A1215" s="6" t="s">
        <v>279</v>
      </c>
      <c r="B1215" s="6" t="s">
        <v>14</v>
      </c>
      <c r="C1215" s="9">
        <v>1.2447999999999999</v>
      </c>
      <c r="D1215" s="9">
        <v>1.1992</v>
      </c>
      <c r="E1215" s="9">
        <v>0.90769230769230702</v>
      </c>
      <c r="F1215" s="9">
        <v>0.25</v>
      </c>
      <c r="G1215" s="9">
        <v>0.7</v>
      </c>
      <c r="H1215" s="6">
        <v>5</v>
      </c>
      <c r="I1215" s="7" t="s">
        <v>103</v>
      </c>
      <c r="J1215" s="9">
        <v>0.2</v>
      </c>
      <c r="K1215" t="e">
        <f>VLOOKUP(A1215,MonthlyMetricFullData!A:D,2,FALSE)</f>
        <v>#N/A</v>
      </c>
      <c r="L1215" t="e">
        <f>IF(VLOOKUP(A1215,MonthlyMetricFullData!A:E,5,FALSE)&lt;30,"Adjunct","Professional")</f>
        <v>#N/A</v>
      </c>
      <c r="M1215" t="e">
        <f>VLOOKUP(A1215,MonthlyMetricFullData!A:D,3,FALSE)</f>
        <v>#N/A</v>
      </c>
    </row>
    <row r="1216" spans="1:13" x14ac:dyDescent="0.2">
      <c r="A1216" s="6" t="s">
        <v>279</v>
      </c>
      <c r="B1216" s="6" t="s">
        <v>21</v>
      </c>
      <c r="C1216" s="9">
        <v>0.65</v>
      </c>
      <c r="D1216" s="9">
        <v>1.31</v>
      </c>
      <c r="E1216" s="9">
        <v>0.91</v>
      </c>
      <c r="F1216" s="9">
        <v>0.67</v>
      </c>
      <c r="G1216" s="9">
        <v>0.7</v>
      </c>
      <c r="H1216" s="6">
        <v>3</v>
      </c>
      <c r="I1216" s="7">
        <v>1</v>
      </c>
      <c r="J1216" s="9">
        <f>I1216</f>
        <v>1</v>
      </c>
      <c r="K1216" t="e">
        <f>VLOOKUP(A1216,MonthlyMetricFullData!A:D,2,FALSE)</f>
        <v>#N/A</v>
      </c>
      <c r="L1216" t="e">
        <f>IF(VLOOKUP(A1216,MonthlyMetricFullData!A:E,5,FALSE)&lt;30,"Adjunct","Professional")</f>
        <v>#N/A</v>
      </c>
      <c r="M1216" t="e">
        <f>VLOOKUP(A1216,MonthlyMetricFullData!A:D,3,FALSE)</f>
        <v>#N/A</v>
      </c>
    </row>
    <row r="1217" spans="1:13" x14ac:dyDescent="0.2">
      <c r="A1217" s="6" t="s">
        <v>279</v>
      </c>
      <c r="B1217" s="6" t="s">
        <v>22</v>
      </c>
      <c r="C1217" s="9">
        <v>0.38</v>
      </c>
      <c r="D1217" s="9">
        <v>0.9</v>
      </c>
      <c r="E1217" s="9">
        <v>0.97</v>
      </c>
      <c r="F1217" s="9">
        <v>1</v>
      </c>
      <c r="G1217" s="9">
        <v>0.83</v>
      </c>
      <c r="H1217" s="6" t="e">
        <v>#N/A</v>
      </c>
      <c r="I1217" s="7">
        <v>1</v>
      </c>
      <c r="J1217" s="9">
        <f>I1217</f>
        <v>1</v>
      </c>
      <c r="K1217" t="e">
        <f>VLOOKUP(A1217,MonthlyMetricFullData!A:D,2,FALSE)</f>
        <v>#N/A</v>
      </c>
      <c r="L1217" t="e">
        <f>IF(VLOOKUP(A1217,MonthlyMetricFullData!A:E,5,FALSE)&lt;30,"Adjunct","Professional")</f>
        <v>#N/A</v>
      </c>
      <c r="M1217" t="e">
        <f>VLOOKUP(A1217,MonthlyMetricFullData!A:D,3,FALSE)</f>
        <v>#N/A</v>
      </c>
    </row>
    <row r="1218" spans="1:13" x14ac:dyDescent="0.2">
      <c r="A1218" s="6" t="s">
        <v>279</v>
      </c>
      <c r="B1218" s="6" t="s">
        <v>24</v>
      </c>
      <c r="C1218" s="9">
        <v>0.67</v>
      </c>
      <c r="D1218" s="9">
        <v>1.1499999999999999</v>
      </c>
      <c r="E1218" s="9">
        <v>0.97</v>
      </c>
      <c r="F1218" s="9">
        <v>1</v>
      </c>
      <c r="G1218" s="9">
        <v>0.5</v>
      </c>
      <c r="H1218" s="6">
        <v>6</v>
      </c>
      <c r="I1218" s="7">
        <v>0</v>
      </c>
      <c r="J1218" s="9">
        <f>I1218</f>
        <v>0</v>
      </c>
      <c r="K1218" t="e">
        <f>VLOOKUP(A1218,MonthlyMetricFullData!A:D,2,FALSE)</f>
        <v>#N/A</v>
      </c>
      <c r="L1218" t="e">
        <f>IF(VLOOKUP(A1218,MonthlyMetricFullData!A:E,5,FALSE)&lt;30,"Adjunct","Professional")</f>
        <v>#N/A</v>
      </c>
      <c r="M1218" t="e">
        <f>VLOOKUP(A1218,MonthlyMetricFullData!A:D,3,FALSE)</f>
        <v>#N/A</v>
      </c>
    </row>
    <row r="1219" spans="1:13" x14ac:dyDescent="0.2">
      <c r="A1219" s="6" t="s">
        <v>279</v>
      </c>
      <c r="B1219" s="6" t="s">
        <v>25</v>
      </c>
      <c r="C1219" s="9">
        <v>0.72</v>
      </c>
      <c r="D1219" s="9">
        <v>1.22</v>
      </c>
      <c r="E1219" s="9">
        <v>0.94</v>
      </c>
      <c r="F1219" s="9">
        <v>1</v>
      </c>
      <c r="G1219" s="9">
        <v>0</v>
      </c>
      <c r="H1219" s="6">
        <v>1</v>
      </c>
      <c r="I1219" s="8"/>
      <c r="J1219" s="6"/>
      <c r="K1219" t="e">
        <f>VLOOKUP(A1219,MonthlyMetricFullData!A:D,2,FALSE)</f>
        <v>#N/A</v>
      </c>
      <c r="L1219" t="e">
        <f>IF(VLOOKUP(A1219,MonthlyMetricFullData!A:E,5,FALSE)&lt;30,"Adjunct","Professional")</f>
        <v>#N/A</v>
      </c>
      <c r="M1219" t="e">
        <f>VLOOKUP(A1219,MonthlyMetricFullData!A:D,3,FALSE)</f>
        <v>#N/A</v>
      </c>
    </row>
    <row r="1220" spans="1:13" x14ac:dyDescent="0.2">
      <c r="A1220" s="6" t="s">
        <v>279</v>
      </c>
      <c r="B1220" s="6" t="s">
        <v>26</v>
      </c>
      <c r="C1220" s="9">
        <v>0.85</v>
      </c>
      <c r="D1220" s="9">
        <v>1.5</v>
      </c>
      <c r="E1220" s="9">
        <v>0.88</v>
      </c>
      <c r="F1220" s="9">
        <v>1</v>
      </c>
      <c r="G1220" s="9">
        <v>0.78</v>
      </c>
      <c r="H1220" s="6">
        <v>5</v>
      </c>
      <c r="I1220" s="7" t="s">
        <v>33</v>
      </c>
      <c r="J1220" s="9">
        <v>0</v>
      </c>
      <c r="K1220" t="e">
        <f>VLOOKUP(A1220,MonthlyMetricFullData!A:D,2,FALSE)</f>
        <v>#N/A</v>
      </c>
      <c r="L1220" t="e">
        <f>IF(VLOOKUP(A1220,MonthlyMetricFullData!A:E,5,FALSE)&lt;30,"Adjunct","Professional")</f>
        <v>#N/A</v>
      </c>
      <c r="M1220" t="e">
        <f>VLOOKUP(A1220,MonthlyMetricFullData!A:D,3,FALSE)</f>
        <v>#N/A</v>
      </c>
    </row>
    <row r="1221" spans="1:13" x14ac:dyDescent="0.2">
      <c r="A1221" s="6" t="s">
        <v>280</v>
      </c>
      <c r="B1221" s="6" t="s">
        <v>29</v>
      </c>
      <c r="C1221" s="9">
        <v>0.27500000000000002</v>
      </c>
      <c r="D1221" s="9">
        <v>0.67710000000000004</v>
      </c>
      <c r="E1221" s="9">
        <v>0.96</v>
      </c>
      <c r="F1221" s="9">
        <v>0.93333333333333302</v>
      </c>
      <c r="G1221" s="9">
        <v>0</v>
      </c>
      <c r="H1221" s="6">
        <v>1</v>
      </c>
      <c r="I1221" s="7" t="s">
        <v>103</v>
      </c>
      <c r="J1221" s="45">
        <v>0.2</v>
      </c>
      <c r="K1221" t="str">
        <f>VLOOKUP(A1221,MonthlyMetricFullData!A:D,2,FALSE)</f>
        <v>Advanced</v>
      </c>
      <c r="L1221" t="str">
        <f>IF(VLOOKUP(A1221,MonthlyMetricFullData!A:E,5,FALSE)&lt;30,"Adjunct","Professional")</f>
        <v>Adjunct</v>
      </c>
      <c r="M1221" t="str">
        <f>VLOOKUP(A1221,MonthlyMetricFullData!A:D,3,FALSE)</f>
        <v>Ela Cross</v>
      </c>
    </row>
    <row r="1222" spans="1:13" x14ac:dyDescent="0.2">
      <c r="A1222" s="6" t="s">
        <v>280</v>
      </c>
      <c r="B1222" s="6" t="s">
        <v>17</v>
      </c>
      <c r="C1222" s="9">
        <v>1.1000000000000001</v>
      </c>
      <c r="D1222" s="9">
        <v>1.05</v>
      </c>
      <c r="E1222" s="9">
        <v>0.97</v>
      </c>
      <c r="F1222" s="9">
        <v>0.98</v>
      </c>
      <c r="G1222" s="9">
        <v>0</v>
      </c>
      <c r="H1222" s="6">
        <v>5</v>
      </c>
      <c r="I1222" s="46" t="s">
        <v>83</v>
      </c>
      <c r="J1222" s="11">
        <v>0</v>
      </c>
      <c r="K1222" t="str">
        <f>VLOOKUP(A1222,MonthlyMetricFullData!A:D,2,FALSE)</f>
        <v>Advanced</v>
      </c>
      <c r="L1222" t="str">
        <f>IF(VLOOKUP(A1222,MonthlyMetricFullData!A:E,5,FALSE)&lt;30,"Adjunct","Professional")</f>
        <v>Adjunct</v>
      </c>
      <c r="M1222" t="str">
        <f>VLOOKUP(A1222,MonthlyMetricFullData!A:D,3,FALSE)</f>
        <v>Ela Cross</v>
      </c>
    </row>
    <row r="1223" spans="1:13" x14ac:dyDescent="0.2">
      <c r="A1223" s="6" t="s">
        <v>280</v>
      </c>
      <c r="B1223" s="6" t="s">
        <v>19</v>
      </c>
      <c r="C1223" s="6">
        <v>0.61250000000000004</v>
      </c>
      <c r="D1223" s="6">
        <v>0.97219999999999995</v>
      </c>
      <c r="E1223" s="6">
        <v>1</v>
      </c>
      <c r="F1223" s="6">
        <v>0.33300000000000002</v>
      </c>
      <c r="G1223" s="6">
        <v>0</v>
      </c>
      <c r="H1223" s="6">
        <v>3</v>
      </c>
      <c r="I1223" s="6" t="s">
        <v>71</v>
      </c>
      <c r="J1223" s="53">
        <v>0</v>
      </c>
      <c r="K1223" t="str">
        <f>VLOOKUP(A1223,MonthlyMetricFullData!A:D,2,FALSE)</f>
        <v>Advanced</v>
      </c>
      <c r="L1223" t="str">
        <f>IF(VLOOKUP(A1223,MonthlyMetricFullData!A:E,5,FALSE)&lt;30,"Adjunct","Professional")</f>
        <v>Adjunct</v>
      </c>
      <c r="M1223" t="str">
        <f>VLOOKUP(A1223,MonthlyMetricFullData!A:D,3,FALSE)</f>
        <v>Ela Cross</v>
      </c>
    </row>
    <row r="1224" spans="1:13" x14ac:dyDescent="0.2">
      <c r="A1224" s="6" t="s">
        <v>281</v>
      </c>
      <c r="B1224" s="6" t="s">
        <v>14</v>
      </c>
      <c r="C1224" s="9">
        <v>0.78129999999999999</v>
      </c>
      <c r="D1224" s="9">
        <v>1.1522999999999901</v>
      </c>
      <c r="E1224" s="9">
        <v>0.91836734693877498</v>
      </c>
      <c r="F1224" s="9">
        <v>0.94285714285714195</v>
      </c>
      <c r="G1224" s="9">
        <v>1</v>
      </c>
      <c r="H1224" s="6">
        <v>4</v>
      </c>
      <c r="I1224" s="7" t="s">
        <v>39</v>
      </c>
      <c r="J1224" s="9">
        <f>_xlfn.TEXTBEFORE(I1224, "/")/_xlfn.TEXTAFTER(I1224,"/")</f>
        <v>0.16666666666666666</v>
      </c>
      <c r="K1224" t="e">
        <f>VLOOKUP(A1224,MonthlyMetricFullData!A:D,2,FALSE)</f>
        <v>#N/A</v>
      </c>
      <c r="L1224" t="e">
        <f>IF(VLOOKUP(A1224,MonthlyMetricFullData!A:E,5,FALSE)&lt;30,"Adjunct","Professional")</f>
        <v>#N/A</v>
      </c>
      <c r="M1224" t="e">
        <f>VLOOKUP(A1224,MonthlyMetricFullData!A:D,3,FALSE)</f>
        <v>#N/A</v>
      </c>
    </row>
    <row r="1225" spans="1:13" x14ac:dyDescent="0.2">
      <c r="A1225" s="6" t="s">
        <v>281</v>
      </c>
      <c r="B1225" s="6" t="s">
        <v>14</v>
      </c>
      <c r="C1225" s="9">
        <v>0.78129999999999999</v>
      </c>
      <c r="D1225" s="9">
        <v>1.1522999999999901</v>
      </c>
      <c r="E1225" s="9">
        <v>0.91836734693877498</v>
      </c>
      <c r="F1225" s="9">
        <v>0.94285714285714195</v>
      </c>
      <c r="G1225" s="9">
        <v>1</v>
      </c>
      <c r="H1225" s="6">
        <v>4</v>
      </c>
      <c r="I1225" s="7" t="s">
        <v>39</v>
      </c>
      <c r="J1225" s="9">
        <v>0.17</v>
      </c>
      <c r="K1225" t="e">
        <f>VLOOKUP(A1225,MonthlyMetricFullData!A:D,2,FALSE)</f>
        <v>#N/A</v>
      </c>
      <c r="L1225" t="e">
        <f>IF(VLOOKUP(A1225,MonthlyMetricFullData!A:E,5,FALSE)&lt;30,"Adjunct","Professional")</f>
        <v>#N/A</v>
      </c>
      <c r="M1225" t="e">
        <f>VLOOKUP(A1225,MonthlyMetricFullData!A:D,3,FALSE)</f>
        <v>#N/A</v>
      </c>
    </row>
    <row r="1226" spans="1:13" x14ac:dyDescent="0.2">
      <c r="A1226" s="6" t="s">
        <v>281</v>
      </c>
      <c r="B1226" s="6" t="s">
        <v>16</v>
      </c>
      <c r="C1226" s="9">
        <v>0.95</v>
      </c>
      <c r="D1226" s="9">
        <v>1.18</v>
      </c>
      <c r="E1226" s="9">
        <v>0.79</v>
      </c>
      <c r="F1226" s="9">
        <v>0.92</v>
      </c>
      <c r="G1226" s="9">
        <v>0</v>
      </c>
      <c r="H1226" s="6">
        <v>5</v>
      </c>
      <c r="I1226" s="10" t="s">
        <v>153</v>
      </c>
      <c r="J1226" s="9">
        <v>0</v>
      </c>
      <c r="K1226" t="e">
        <f>VLOOKUP(A1226,MonthlyMetricFullData!A:D,2,FALSE)</f>
        <v>#N/A</v>
      </c>
      <c r="L1226" t="e">
        <f>IF(VLOOKUP(A1226,MonthlyMetricFullData!A:E,5,FALSE)&lt;30,"Adjunct","Professional")</f>
        <v>#N/A</v>
      </c>
      <c r="M1226" t="e">
        <f>VLOOKUP(A1226,MonthlyMetricFullData!A:D,3,FALSE)</f>
        <v>#N/A</v>
      </c>
    </row>
    <row r="1227" spans="1:13" x14ac:dyDescent="0.2">
      <c r="A1227" s="6" t="s">
        <v>281</v>
      </c>
      <c r="B1227" s="6" t="s">
        <v>31</v>
      </c>
      <c r="C1227" s="9">
        <v>0.77</v>
      </c>
      <c r="D1227" s="9">
        <v>1.1299999999999999</v>
      </c>
      <c r="E1227" s="9">
        <v>0.83</v>
      </c>
      <c r="F1227" s="9">
        <v>0.68</v>
      </c>
      <c r="G1227" s="9">
        <v>0</v>
      </c>
      <c r="H1227" s="6">
        <v>4</v>
      </c>
      <c r="I1227" s="7">
        <v>1</v>
      </c>
      <c r="J1227" s="9">
        <v>1</v>
      </c>
      <c r="K1227" t="e">
        <f>VLOOKUP(A1227,MonthlyMetricFullData!A:D,2,FALSE)</f>
        <v>#N/A</v>
      </c>
      <c r="L1227" t="e">
        <f>IF(VLOOKUP(A1227,MonthlyMetricFullData!A:E,5,FALSE)&lt;30,"Adjunct","Professional")</f>
        <v>#N/A</v>
      </c>
      <c r="M1227" t="e">
        <f>VLOOKUP(A1227,MonthlyMetricFullData!A:D,3,FALSE)</f>
        <v>#N/A</v>
      </c>
    </row>
    <row r="1228" spans="1:13" x14ac:dyDescent="0.2">
      <c r="A1228" s="6" t="s">
        <v>281</v>
      </c>
      <c r="B1228" s="6" t="s">
        <v>21</v>
      </c>
      <c r="C1228" s="9">
        <v>0.51</v>
      </c>
      <c r="D1228" s="9">
        <v>1.1299999999999999</v>
      </c>
      <c r="E1228" s="9">
        <v>0.85</v>
      </c>
      <c r="F1228" s="9">
        <v>0.77</v>
      </c>
      <c r="G1228" s="9">
        <v>0.5</v>
      </c>
      <c r="H1228" s="6">
        <v>3</v>
      </c>
      <c r="I1228" s="7">
        <v>0</v>
      </c>
      <c r="J1228" s="9">
        <f>I1228</f>
        <v>0</v>
      </c>
      <c r="K1228" t="e">
        <f>VLOOKUP(A1228,MonthlyMetricFullData!A:D,2,FALSE)</f>
        <v>#N/A</v>
      </c>
      <c r="L1228" t="e">
        <f>IF(VLOOKUP(A1228,MonthlyMetricFullData!A:E,5,FALSE)&lt;30,"Adjunct","Professional")</f>
        <v>#N/A</v>
      </c>
      <c r="M1228" t="e">
        <f>VLOOKUP(A1228,MonthlyMetricFullData!A:D,3,FALSE)</f>
        <v>#N/A</v>
      </c>
    </row>
    <row r="1229" spans="1:13" x14ac:dyDescent="0.2">
      <c r="A1229" s="6" t="s">
        <v>281</v>
      </c>
      <c r="B1229" s="6" t="s">
        <v>22</v>
      </c>
      <c r="C1229" s="9">
        <v>0.43</v>
      </c>
      <c r="D1229" s="9">
        <v>1.04</v>
      </c>
      <c r="E1229" s="9">
        <v>0.84</v>
      </c>
      <c r="F1229" s="9">
        <v>1</v>
      </c>
      <c r="G1229" s="9">
        <v>0.4</v>
      </c>
      <c r="H1229" s="6">
        <v>3</v>
      </c>
      <c r="J1229" s="6"/>
      <c r="K1229" t="e">
        <f>VLOOKUP(A1229,MonthlyMetricFullData!A:D,2,FALSE)</f>
        <v>#N/A</v>
      </c>
      <c r="L1229" t="e">
        <f>IF(VLOOKUP(A1229,MonthlyMetricFullData!A:E,5,FALSE)&lt;30,"Adjunct","Professional")</f>
        <v>#N/A</v>
      </c>
      <c r="M1229" t="e">
        <f>VLOOKUP(A1229,MonthlyMetricFullData!A:D,3,FALSE)</f>
        <v>#N/A</v>
      </c>
    </row>
    <row r="1230" spans="1:13" x14ac:dyDescent="0.2">
      <c r="A1230" s="6" t="s">
        <v>281</v>
      </c>
      <c r="B1230" s="6" t="s">
        <v>24</v>
      </c>
      <c r="C1230" s="9">
        <v>0.42</v>
      </c>
      <c r="D1230" s="9">
        <v>1.1100000000000001</v>
      </c>
      <c r="E1230" s="9">
        <v>1</v>
      </c>
      <c r="F1230" s="9">
        <v>0.94</v>
      </c>
      <c r="G1230" s="9">
        <v>0.5</v>
      </c>
      <c r="H1230" s="6">
        <v>1</v>
      </c>
      <c r="J1230" s="6"/>
      <c r="K1230" t="e">
        <f>VLOOKUP(A1230,MonthlyMetricFullData!A:D,2,FALSE)</f>
        <v>#N/A</v>
      </c>
      <c r="L1230" t="e">
        <f>IF(VLOOKUP(A1230,MonthlyMetricFullData!A:E,5,FALSE)&lt;30,"Adjunct","Professional")</f>
        <v>#N/A</v>
      </c>
      <c r="M1230" t="e">
        <f>VLOOKUP(A1230,MonthlyMetricFullData!A:D,3,FALSE)</f>
        <v>#N/A</v>
      </c>
    </row>
    <row r="1231" spans="1:13" x14ac:dyDescent="0.2">
      <c r="A1231" s="6" t="s">
        <v>281</v>
      </c>
      <c r="B1231" s="6" t="s">
        <v>25</v>
      </c>
      <c r="C1231" s="9">
        <v>0.27</v>
      </c>
      <c r="D1231" s="9">
        <v>0.86</v>
      </c>
      <c r="E1231" s="9">
        <v>1</v>
      </c>
      <c r="F1231" s="9">
        <v>0.69</v>
      </c>
      <c r="G1231" s="9">
        <v>0.6</v>
      </c>
      <c r="H1231" s="6">
        <v>4</v>
      </c>
      <c r="I1231" s="8"/>
      <c r="J1231" s="6"/>
      <c r="K1231" t="e">
        <f>VLOOKUP(A1231,MonthlyMetricFullData!A:D,2,FALSE)</f>
        <v>#N/A</v>
      </c>
      <c r="L1231" t="e">
        <f>IF(VLOOKUP(A1231,MonthlyMetricFullData!A:E,5,FALSE)&lt;30,"Adjunct","Professional")</f>
        <v>#N/A</v>
      </c>
      <c r="M1231" t="e">
        <f>VLOOKUP(A1231,MonthlyMetricFullData!A:D,3,FALSE)</f>
        <v>#N/A</v>
      </c>
    </row>
    <row r="1232" spans="1:13" x14ac:dyDescent="0.2">
      <c r="A1232" s="6" t="s">
        <v>281</v>
      </c>
      <c r="B1232" s="6" t="s">
        <v>26</v>
      </c>
      <c r="C1232" s="9">
        <v>0.33</v>
      </c>
      <c r="D1232" s="9">
        <v>0.8</v>
      </c>
      <c r="E1232" s="9">
        <v>1</v>
      </c>
      <c r="F1232" s="9">
        <v>0.64</v>
      </c>
      <c r="G1232" s="9">
        <v>1</v>
      </c>
      <c r="H1232" s="6">
        <v>1</v>
      </c>
      <c r="I1232" s="7" t="s">
        <v>57</v>
      </c>
      <c r="J1232" s="9">
        <v>0.25</v>
      </c>
      <c r="K1232" t="e">
        <f>VLOOKUP(A1232,MonthlyMetricFullData!A:D,2,FALSE)</f>
        <v>#N/A</v>
      </c>
      <c r="L1232" t="e">
        <f>IF(VLOOKUP(A1232,MonthlyMetricFullData!A:E,5,FALSE)&lt;30,"Adjunct","Professional")</f>
        <v>#N/A</v>
      </c>
      <c r="M1232" t="e">
        <f>VLOOKUP(A1232,MonthlyMetricFullData!A:D,3,FALSE)</f>
        <v>#N/A</v>
      </c>
    </row>
    <row r="1233" spans="1:13" x14ac:dyDescent="0.2">
      <c r="A1233" s="6" t="s">
        <v>282</v>
      </c>
      <c r="B1233" s="6" t="s">
        <v>29</v>
      </c>
      <c r="C1233" s="9">
        <v>1.0937999999999899</v>
      </c>
      <c r="D1233" s="9">
        <v>1.0650999999999999</v>
      </c>
      <c r="E1233" s="9">
        <v>0.98947368421052595</v>
      </c>
      <c r="F1233" s="9">
        <v>1</v>
      </c>
      <c r="G1233" s="9">
        <v>0.63157894736842102</v>
      </c>
      <c r="H1233" s="6">
        <v>11</v>
      </c>
      <c r="I1233" s="7" t="s">
        <v>18</v>
      </c>
      <c r="J1233" s="45">
        <v>0</v>
      </c>
      <c r="K1233" t="str">
        <f>VLOOKUP(A1233,MonthlyMetricFullData!A:D,2,FALSE)</f>
        <v>Distinguished</v>
      </c>
      <c r="L1233" t="str">
        <f>IF(VLOOKUP(A1233,MonthlyMetricFullData!A:E,5,FALSE)&lt;30,"Adjunct","Professional")</f>
        <v>Adjunct</v>
      </c>
      <c r="M1233" t="str">
        <f>VLOOKUP(A1233,MonthlyMetricFullData!A:D,3,FALSE)</f>
        <v>Geoff St. Marie</v>
      </c>
    </row>
    <row r="1234" spans="1:13" x14ac:dyDescent="0.2">
      <c r="A1234" s="6" t="s">
        <v>282</v>
      </c>
      <c r="B1234" s="6" t="s">
        <v>14</v>
      </c>
      <c r="C1234" s="9">
        <v>0.91669999999999996</v>
      </c>
      <c r="D1234" s="9">
        <v>1.0229999999999999</v>
      </c>
      <c r="E1234" s="9">
        <v>1</v>
      </c>
      <c r="F1234" s="9">
        <v>1</v>
      </c>
      <c r="G1234" s="9">
        <v>0</v>
      </c>
      <c r="H1234" s="6">
        <v>9</v>
      </c>
      <c r="I1234" s="7" t="s">
        <v>184</v>
      </c>
      <c r="J1234" s="9">
        <f>_xlfn.TEXTBEFORE(I1234, "/")/_xlfn.TEXTAFTER(I1234,"/")</f>
        <v>0.375</v>
      </c>
      <c r="K1234" t="str">
        <f>VLOOKUP(A1234,MonthlyMetricFullData!A:D,2,FALSE)</f>
        <v>Distinguished</v>
      </c>
      <c r="L1234" t="str">
        <f>IF(VLOOKUP(A1234,MonthlyMetricFullData!A:E,5,FALSE)&lt;30,"Adjunct","Professional")</f>
        <v>Adjunct</v>
      </c>
      <c r="M1234" t="str">
        <f>VLOOKUP(A1234,MonthlyMetricFullData!A:D,3,FALSE)</f>
        <v>Geoff St. Marie</v>
      </c>
    </row>
    <row r="1235" spans="1:13" x14ac:dyDescent="0.2">
      <c r="A1235" s="6" t="s">
        <v>282</v>
      </c>
      <c r="B1235" s="6" t="s">
        <v>14</v>
      </c>
      <c r="C1235" s="9">
        <v>0.91669999999999996</v>
      </c>
      <c r="D1235" s="9">
        <v>1.0229999999999999</v>
      </c>
      <c r="E1235" s="9">
        <v>1</v>
      </c>
      <c r="F1235" s="9">
        <v>1</v>
      </c>
      <c r="G1235" s="9">
        <v>0</v>
      </c>
      <c r="H1235" s="6">
        <v>9</v>
      </c>
      <c r="I1235" s="7" t="s">
        <v>184</v>
      </c>
      <c r="J1235" s="9">
        <v>0.38</v>
      </c>
      <c r="K1235" t="str">
        <f>VLOOKUP(A1235,MonthlyMetricFullData!A:D,2,FALSE)</f>
        <v>Distinguished</v>
      </c>
      <c r="L1235" t="str">
        <f>IF(VLOOKUP(A1235,MonthlyMetricFullData!A:E,5,FALSE)&lt;30,"Adjunct","Professional")</f>
        <v>Adjunct</v>
      </c>
      <c r="M1235" t="str">
        <f>VLOOKUP(A1235,MonthlyMetricFullData!A:D,3,FALSE)</f>
        <v>Geoff St. Marie</v>
      </c>
    </row>
    <row r="1236" spans="1:13" x14ac:dyDescent="0.2">
      <c r="A1236" s="6" t="s">
        <v>282</v>
      </c>
      <c r="B1236" s="6" t="s">
        <v>16</v>
      </c>
      <c r="C1236" s="9">
        <v>0.93</v>
      </c>
      <c r="D1236" s="9">
        <v>0.98</v>
      </c>
      <c r="E1236" s="9">
        <v>0.98</v>
      </c>
      <c r="F1236" s="9">
        <v>0.99</v>
      </c>
      <c r="G1236" s="9">
        <v>0.67</v>
      </c>
      <c r="H1236" s="6">
        <v>11</v>
      </c>
      <c r="I1236" s="10" t="s">
        <v>83</v>
      </c>
      <c r="J1236" s="9">
        <v>0</v>
      </c>
      <c r="K1236" t="str">
        <f>VLOOKUP(A1236,MonthlyMetricFullData!A:D,2,FALSE)</f>
        <v>Distinguished</v>
      </c>
      <c r="L1236" t="str">
        <f>IF(VLOOKUP(A1236,MonthlyMetricFullData!A:E,5,FALSE)&lt;30,"Adjunct","Professional")</f>
        <v>Adjunct</v>
      </c>
      <c r="M1236" t="str">
        <f>VLOOKUP(A1236,MonthlyMetricFullData!A:D,3,FALSE)</f>
        <v>Geoff St. Marie</v>
      </c>
    </row>
    <row r="1237" spans="1:13" x14ac:dyDescent="0.2">
      <c r="A1237" s="6" t="s">
        <v>282</v>
      </c>
      <c r="B1237" s="6" t="s">
        <v>31</v>
      </c>
      <c r="C1237" s="9">
        <v>0.78</v>
      </c>
      <c r="D1237" s="9">
        <v>0.97</v>
      </c>
      <c r="E1237" s="9">
        <v>0.99</v>
      </c>
      <c r="F1237" s="9">
        <v>0.98</v>
      </c>
      <c r="G1237" s="9">
        <v>1</v>
      </c>
      <c r="H1237" s="6">
        <v>6</v>
      </c>
      <c r="I1237" s="7"/>
      <c r="J1237" s="9"/>
      <c r="K1237" t="str">
        <f>VLOOKUP(A1237,MonthlyMetricFullData!A:D,2,FALSE)</f>
        <v>Distinguished</v>
      </c>
      <c r="L1237" t="str">
        <f>IF(VLOOKUP(A1237,MonthlyMetricFullData!A:E,5,FALSE)&lt;30,"Adjunct","Professional")</f>
        <v>Adjunct</v>
      </c>
      <c r="M1237" t="str">
        <f>VLOOKUP(A1237,MonthlyMetricFullData!A:D,3,FALSE)</f>
        <v>Geoff St. Marie</v>
      </c>
    </row>
    <row r="1238" spans="1:13" x14ac:dyDescent="0.2">
      <c r="A1238" s="6" t="s">
        <v>282</v>
      </c>
      <c r="B1238" s="6" t="s">
        <v>32</v>
      </c>
      <c r="C1238" s="9">
        <v>0.96250000000000002</v>
      </c>
      <c r="D1238" s="9">
        <v>1.3264</v>
      </c>
      <c r="E1238" s="9">
        <v>1</v>
      </c>
      <c r="F1238" s="9">
        <v>1</v>
      </c>
      <c r="G1238" s="9">
        <v>0.84615384599999999</v>
      </c>
      <c r="H1238" s="6">
        <v>3</v>
      </c>
      <c r="I1238" s="7" t="s">
        <v>153</v>
      </c>
      <c r="J1238" s="9">
        <v>0</v>
      </c>
      <c r="K1238" t="str">
        <f>VLOOKUP(A1238,MonthlyMetricFullData!A:D,2,FALSE)</f>
        <v>Distinguished</v>
      </c>
      <c r="L1238" t="str">
        <f>IF(VLOOKUP(A1238,MonthlyMetricFullData!A:E,5,FALSE)&lt;30,"Adjunct","Professional")</f>
        <v>Adjunct</v>
      </c>
      <c r="M1238" t="str">
        <f>VLOOKUP(A1238,MonthlyMetricFullData!A:D,3,FALSE)</f>
        <v>Geoff St. Marie</v>
      </c>
    </row>
    <row r="1239" spans="1:13" x14ac:dyDescent="0.2">
      <c r="A1239" s="6" t="s">
        <v>282</v>
      </c>
      <c r="B1239" s="6" t="s">
        <v>17</v>
      </c>
      <c r="C1239" s="9">
        <v>0.94</v>
      </c>
      <c r="D1239" s="9">
        <v>1.1000000000000001</v>
      </c>
      <c r="E1239" s="9">
        <v>0.98</v>
      </c>
      <c r="F1239" s="9">
        <v>0.97</v>
      </c>
      <c r="G1239" s="9">
        <v>0.81</v>
      </c>
      <c r="H1239" s="6">
        <v>3</v>
      </c>
      <c r="I1239" s="46" t="s">
        <v>18</v>
      </c>
      <c r="J1239" s="11">
        <v>0</v>
      </c>
      <c r="K1239" t="str">
        <f>VLOOKUP(A1239,MonthlyMetricFullData!A:D,2,FALSE)</f>
        <v>Distinguished</v>
      </c>
      <c r="L1239" t="str">
        <f>IF(VLOOKUP(A1239,MonthlyMetricFullData!A:E,5,FALSE)&lt;30,"Adjunct","Professional")</f>
        <v>Adjunct</v>
      </c>
      <c r="M1239" t="str">
        <f>VLOOKUP(A1239,MonthlyMetricFullData!A:D,3,FALSE)</f>
        <v>Geoff St. Marie</v>
      </c>
    </row>
    <row r="1240" spans="1:13" x14ac:dyDescent="0.2">
      <c r="A1240" s="6" t="s">
        <v>282</v>
      </c>
      <c r="B1240" s="6" t="s">
        <v>19</v>
      </c>
      <c r="C1240" s="6">
        <v>0.81879999999999897</v>
      </c>
      <c r="D1240" s="6">
        <v>1.1197999999999999</v>
      </c>
      <c r="E1240" s="6">
        <v>1</v>
      </c>
      <c r="F1240" s="6">
        <v>0.96199999999999997</v>
      </c>
      <c r="G1240" s="6">
        <v>0.76190476190476097</v>
      </c>
      <c r="H1240" s="6">
        <v>12</v>
      </c>
      <c r="I1240" s="6" t="s">
        <v>33</v>
      </c>
      <c r="J1240" s="53">
        <v>0</v>
      </c>
      <c r="K1240" t="str">
        <f>VLOOKUP(A1240,MonthlyMetricFullData!A:D,2,FALSE)</f>
        <v>Distinguished</v>
      </c>
      <c r="L1240" t="str">
        <f>IF(VLOOKUP(A1240,MonthlyMetricFullData!A:E,5,FALSE)&lt;30,"Adjunct","Professional")</f>
        <v>Adjunct</v>
      </c>
      <c r="M1240" t="str">
        <f>VLOOKUP(A1240,MonthlyMetricFullData!A:D,3,FALSE)</f>
        <v>Geoff St. Marie</v>
      </c>
    </row>
    <row r="1241" spans="1:13" x14ac:dyDescent="0.2">
      <c r="A1241" s="6" t="s">
        <v>282</v>
      </c>
      <c r="B1241" s="6" t="s">
        <v>21</v>
      </c>
      <c r="C1241" s="9">
        <v>0.42</v>
      </c>
      <c r="D1241" s="9">
        <v>1.19</v>
      </c>
      <c r="E1241" s="9">
        <v>1</v>
      </c>
      <c r="F1241" s="9">
        <v>0.75</v>
      </c>
      <c r="G1241" s="9">
        <v>0.88</v>
      </c>
      <c r="H1241" s="6">
        <v>1</v>
      </c>
      <c r="I1241" s="7" t="s">
        <v>122</v>
      </c>
      <c r="J1241" s="9">
        <v>0.6</v>
      </c>
      <c r="K1241" t="str">
        <f>VLOOKUP(A1241,MonthlyMetricFullData!A:D,2,FALSE)</f>
        <v>Distinguished</v>
      </c>
      <c r="L1241" t="str">
        <f>IF(VLOOKUP(A1241,MonthlyMetricFullData!A:E,5,FALSE)&lt;30,"Adjunct","Professional")</f>
        <v>Adjunct</v>
      </c>
      <c r="M1241" t="str">
        <f>VLOOKUP(A1241,MonthlyMetricFullData!A:D,3,FALSE)</f>
        <v>Geoff St. Marie</v>
      </c>
    </row>
    <row r="1242" spans="1:13" x14ac:dyDescent="0.2">
      <c r="A1242" s="6" t="s">
        <v>282</v>
      </c>
      <c r="B1242" s="6" t="s">
        <v>22</v>
      </c>
      <c r="C1242" s="9">
        <v>0.45</v>
      </c>
      <c r="D1242" s="9">
        <v>1.08</v>
      </c>
      <c r="E1242" s="9">
        <v>1</v>
      </c>
      <c r="F1242" s="9">
        <v>1</v>
      </c>
      <c r="G1242" s="9">
        <v>0.71</v>
      </c>
      <c r="H1242" s="6">
        <v>2</v>
      </c>
      <c r="I1242" s="7" t="s">
        <v>225</v>
      </c>
      <c r="J1242" s="9">
        <v>0.25</v>
      </c>
      <c r="K1242" t="str">
        <f>VLOOKUP(A1242,MonthlyMetricFullData!A:D,2,FALSE)</f>
        <v>Distinguished</v>
      </c>
      <c r="L1242" t="str">
        <f>IF(VLOOKUP(A1242,MonthlyMetricFullData!A:E,5,FALSE)&lt;30,"Adjunct","Professional")</f>
        <v>Adjunct</v>
      </c>
      <c r="M1242" t="str">
        <f>VLOOKUP(A1242,MonthlyMetricFullData!A:D,3,FALSE)</f>
        <v>Geoff St. Marie</v>
      </c>
    </row>
    <row r="1243" spans="1:13" x14ac:dyDescent="0.2">
      <c r="A1243" s="6" t="s">
        <v>282</v>
      </c>
      <c r="B1243" s="6" t="s">
        <v>24</v>
      </c>
      <c r="C1243" s="9">
        <v>0.79</v>
      </c>
      <c r="D1243" s="9">
        <v>1.02</v>
      </c>
      <c r="E1243" s="9">
        <v>0.97</v>
      </c>
      <c r="F1243" s="9">
        <v>0.84</v>
      </c>
      <c r="G1243" s="9">
        <v>0.45</v>
      </c>
      <c r="H1243" s="6">
        <v>4</v>
      </c>
      <c r="I1243" s="7">
        <v>0</v>
      </c>
      <c r="J1243" s="9">
        <f>I1243</f>
        <v>0</v>
      </c>
      <c r="K1243" t="str">
        <f>VLOOKUP(A1243,MonthlyMetricFullData!A:D,2,FALSE)</f>
        <v>Distinguished</v>
      </c>
      <c r="L1243" t="str">
        <f>IF(VLOOKUP(A1243,MonthlyMetricFullData!A:E,5,FALSE)&lt;30,"Adjunct","Professional")</f>
        <v>Adjunct</v>
      </c>
      <c r="M1243" t="str">
        <f>VLOOKUP(A1243,MonthlyMetricFullData!A:D,3,FALSE)</f>
        <v>Geoff St. Marie</v>
      </c>
    </row>
    <row r="1244" spans="1:13" x14ac:dyDescent="0.2">
      <c r="A1244" s="6" t="s">
        <v>282</v>
      </c>
      <c r="B1244" s="6" t="s">
        <v>25</v>
      </c>
      <c r="C1244" s="9">
        <v>0.5</v>
      </c>
      <c r="D1244" s="9">
        <v>0.92</v>
      </c>
      <c r="E1244" s="9">
        <v>0.95</v>
      </c>
      <c r="F1244" s="9">
        <v>0.71</v>
      </c>
      <c r="G1244" s="9">
        <v>0</v>
      </c>
      <c r="H1244" s="6">
        <v>5</v>
      </c>
      <c r="I1244" s="7" t="s">
        <v>60</v>
      </c>
      <c r="J1244" s="9">
        <v>0</v>
      </c>
      <c r="K1244" t="str">
        <f>VLOOKUP(A1244,MonthlyMetricFullData!A:D,2,FALSE)</f>
        <v>Distinguished</v>
      </c>
      <c r="L1244" t="str">
        <f>IF(VLOOKUP(A1244,MonthlyMetricFullData!A:E,5,FALSE)&lt;30,"Adjunct","Professional")</f>
        <v>Adjunct</v>
      </c>
      <c r="M1244" t="str">
        <f>VLOOKUP(A1244,MonthlyMetricFullData!A:D,3,FALSE)</f>
        <v>Geoff St. Marie</v>
      </c>
    </row>
    <row r="1245" spans="1:13" x14ac:dyDescent="0.2">
      <c r="A1245" s="6" t="s">
        <v>282</v>
      </c>
      <c r="B1245" s="6" t="s">
        <v>26</v>
      </c>
      <c r="C1245" s="9">
        <v>0.72</v>
      </c>
      <c r="D1245" s="9">
        <v>1.07</v>
      </c>
      <c r="E1245" s="9">
        <v>0.86</v>
      </c>
      <c r="F1245" s="9">
        <v>0.93</v>
      </c>
      <c r="G1245" s="9">
        <v>0</v>
      </c>
      <c r="H1245" s="6">
        <v>13</v>
      </c>
      <c r="I1245" s="7" t="s">
        <v>197</v>
      </c>
      <c r="J1245" s="9">
        <v>0.14000000000000001</v>
      </c>
      <c r="K1245" t="str">
        <f>VLOOKUP(A1245,MonthlyMetricFullData!A:D,2,FALSE)</f>
        <v>Distinguished</v>
      </c>
      <c r="L1245" t="str">
        <f>IF(VLOOKUP(A1245,MonthlyMetricFullData!A:E,5,FALSE)&lt;30,"Adjunct","Professional")</f>
        <v>Adjunct</v>
      </c>
      <c r="M1245" t="str">
        <f>VLOOKUP(A1245,MonthlyMetricFullData!A:D,3,FALSE)</f>
        <v>Geoff St. Marie</v>
      </c>
    </row>
    <row r="1246" spans="1:13" x14ac:dyDescent="0.2">
      <c r="A1246" s="6" t="s">
        <v>283</v>
      </c>
      <c r="B1246" s="6" t="s">
        <v>29</v>
      </c>
      <c r="C1246" s="9">
        <v>1.0042</v>
      </c>
      <c r="D1246" s="9">
        <v>0.92599999999999905</v>
      </c>
      <c r="E1246" s="9">
        <v>1</v>
      </c>
      <c r="F1246" s="9">
        <v>0.98701298701298701</v>
      </c>
      <c r="G1246" s="9">
        <v>0.92307692307692302</v>
      </c>
      <c r="H1246" s="6">
        <v>10</v>
      </c>
      <c r="I1246" s="6" t="s">
        <v>284</v>
      </c>
      <c r="J1246" s="45">
        <v>0.15</v>
      </c>
      <c r="K1246" t="str">
        <f>VLOOKUP(A1246,MonthlyMetricFullData!A:D,2,FALSE)</f>
        <v>Distinguished</v>
      </c>
      <c r="L1246" t="str">
        <f>IF(VLOOKUP(A1246,MonthlyMetricFullData!A:E,5,FALSE)&lt;30,"Adjunct","Professional")</f>
        <v>Professional</v>
      </c>
      <c r="M1246" t="str">
        <f>VLOOKUP(A1246,MonthlyMetricFullData!A:D,3,FALSE)</f>
        <v>Geoff St. Marie</v>
      </c>
    </row>
    <row r="1247" spans="1:13" x14ac:dyDescent="0.2">
      <c r="A1247" s="6" t="s">
        <v>283</v>
      </c>
      <c r="B1247" s="6" t="s">
        <v>14</v>
      </c>
      <c r="C1247" s="9">
        <v>0.98329999999999995</v>
      </c>
      <c r="D1247" s="9">
        <v>1.0690999999999999</v>
      </c>
      <c r="E1247" s="9">
        <v>1</v>
      </c>
      <c r="F1247" s="9">
        <v>0.97530864197530798</v>
      </c>
      <c r="G1247" s="9">
        <v>0.64285714285714202</v>
      </c>
      <c r="H1247" s="6">
        <v>8</v>
      </c>
      <c r="I1247" s="7" t="s">
        <v>233</v>
      </c>
      <c r="J1247" s="9">
        <v>0</v>
      </c>
      <c r="K1247" t="str">
        <f>VLOOKUP(A1247,MonthlyMetricFullData!A:D,2,FALSE)</f>
        <v>Distinguished</v>
      </c>
      <c r="L1247" t="str">
        <f>IF(VLOOKUP(A1247,MonthlyMetricFullData!A:E,5,FALSE)&lt;30,"Adjunct","Professional")</f>
        <v>Professional</v>
      </c>
      <c r="M1247" t="str">
        <f>VLOOKUP(A1247,MonthlyMetricFullData!A:D,3,FALSE)</f>
        <v>Geoff St. Marie</v>
      </c>
    </row>
    <row r="1248" spans="1:13" x14ac:dyDescent="0.2">
      <c r="A1248" s="6" t="s">
        <v>283</v>
      </c>
      <c r="B1248" s="6" t="s">
        <v>16</v>
      </c>
      <c r="C1248" s="9">
        <v>0.75</v>
      </c>
      <c r="D1248" s="9">
        <v>1.08</v>
      </c>
      <c r="E1248" s="9">
        <v>1</v>
      </c>
      <c r="F1248" s="9">
        <v>0.96</v>
      </c>
      <c r="G1248" s="9">
        <v>0.85</v>
      </c>
      <c r="H1248" s="6">
        <v>7</v>
      </c>
      <c r="I1248" s="10">
        <v>45724</v>
      </c>
      <c r="J1248" s="11">
        <v>0.38</v>
      </c>
      <c r="K1248" t="str">
        <f>VLOOKUP(A1248,MonthlyMetricFullData!A:D,2,FALSE)</f>
        <v>Distinguished</v>
      </c>
      <c r="L1248" t="str">
        <f>IF(VLOOKUP(A1248,MonthlyMetricFullData!A:E,5,FALSE)&lt;30,"Adjunct","Professional")</f>
        <v>Professional</v>
      </c>
      <c r="M1248" t="str">
        <f>VLOOKUP(A1248,MonthlyMetricFullData!A:D,3,FALSE)</f>
        <v>Geoff St. Marie</v>
      </c>
    </row>
    <row r="1249" spans="1:13" x14ac:dyDescent="0.2">
      <c r="A1249" s="6" t="s">
        <v>283</v>
      </c>
      <c r="B1249" s="6" t="s">
        <v>31</v>
      </c>
      <c r="C1249" s="9">
        <v>0.48</v>
      </c>
      <c r="D1249" s="9">
        <v>0.7</v>
      </c>
      <c r="E1249" s="9">
        <v>1</v>
      </c>
      <c r="F1249" s="9">
        <v>0.98</v>
      </c>
      <c r="G1249" s="9">
        <v>1</v>
      </c>
      <c r="H1249" s="6">
        <v>6</v>
      </c>
      <c r="I1249" s="7">
        <v>0.5</v>
      </c>
      <c r="J1249" s="9">
        <v>0.5</v>
      </c>
      <c r="K1249" t="str">
        <f>VLOOKUP(A1249,MonthlyMetricFullData!A:D,2,FALSE)</f>
        <v>Distinguished</v>
      </c>
      <c r="L1249" t="str">
        <f>IF(VLOOKUP(A1249,MonthlyMetricFullData!A:E,5,FALSE)&lt;30,"Adjunct","Professional")</f>
        <v>Professional</v>
      </c>
      <c r="M1249" t="str">
        <f>VLOOKUP(A1249,MonthlyMetricFullData!A:D,3,FALSE)</f>
        <v>Geoff St. Marie</v>
      </c>
    </row>
    <row r="1250" spans="1:13" x14ac:dyDescent="0.2">
      <c r="A1250" s="6" t="s">
        <v>283</v>
      </c>
      <c r="B1250" s="6" t="s">
        <v>32</v>
      </c>
      <c r="C1250" s="9">
        <v>0.1875</v>
      </c>
      <c r="D1250" s="9">
        <v>0.85860000000000003</v>
      </c>
      <c r="E1250" s="9">
        <v>1</v>
      </c>
      <c r="F1250" s="9">
        <v>1</v>
      </c>
      <c r="G1250" s="9">
        <v>1</v>
      </c>
      <c r="H1250" s="6">
        <v>3</v>
      </c>
      <c r="I1250" s="7" t="s">
        <v>18</v>
      </c>
      <c r="J1250" s="9">
        <v>0</v>
      </c>
      <c r="K1250" t="str">
        <f>VLOOKUP(A1250,MonthlyMetricFullData!A:D,2,FALSE)</f>
        <v>Distinguished</v>
      </c>
      <c r="L1250" t="str">
        <f>IF(VLOOKUP(A1250,MonthlyMetricFullData!A:E,5,FALSE)&lt;30,"Adjunct","Professional")</f>
        <v>Professional</v>
      </c>
      <c r="M1250" t="str">
        <f>VLOOKUP(A1250,MonthlyMetricFullData!A:D,3,FALSE)</f>
        <v>Geoff St. Marie</v>
      </c>
    </row>
    <row r="1251" spans="1:13" x14ac:dyDescent="0.2">
      <c r="A1251" s="6" t="s">
        <v>283</v>
      </c>
      <c r="B1251" s="6" t="s">
        <v>17</v>
      </c>
      <c r="C1251" s="9">
        <v>0.98</v>
      </c>
      <c r="D1251" s="9">
        <v>0.89</v>
      </c>
      <c r="E1251" s="9">
        <v>0.99</v>
      </c>
      <c r="F1251" s="9">
        <v>0.92</v>
      </c>
      <c r="G1251" s="9">
        <v>0.95</v>
      </c>
      <c r="H1251" s="6">
        <v>14</v>
      </c>
      <c r="I1251" s="46" t="s">
        <v>79</v>
      </c>
      <c r="J1251" s="11">
        <f>_xlfn.TEXTBEFORE(I1251,"/")/_xlfn.TEXTAFTER(I1251,"/")</f>
        <v>0.2857142857142857</v>
      </c>
      <c r="K1251" t="str">
        <f>VLOOKUP(A1251,MonthlyMetricFullData!A:D,2,FALSE)</f>
        <v>Distinguished</v>
      </c>
      <c r="L1251" t="str">
        <f>IF(VLOOKUP(A1251,MonthlyMetricFullData!A:E,5,FALSE)&lt;30,"Adjunct","Professional")</f>
        <v>Professional</v>
      </c>
      <c r="M1251" t="str">
        <f>VLOOKUP(A1251,MonthlyMetricFullData!A:D,3,FALSE)</f>
        <v>Geoff St. Marie</v>
      </c>
    </row>
    <row r="1252" spans="1:13" x14ac:dyDescent="0.2">
      <c r="A1252" s="6" t="s">
        <v>283</v>
      </c>
      <c r="B1252" s="6" t="s">
        <v>19</v>
      </c>
      <c r="C1252" s="6">
        <v>0.85829999999999995</v>
      </c>
      <c r="D1252" s="6">
        <v>1.0410999999999899</v>
      </c>
      <c r="E1252" s="6">
        <v>0.98989898989898895</v>
      </c>
      <c r="F1252" s="6">
        <v>0.69399999999999995</v>
      </c>
      <c r="G1252" s="6">
        <v>0.95</v>
      </c>
      <c r="H1252" s="6">
        <v>7</v>
      </c>
      <c r="I1252" s="6" t="s">
        <v>27</v>
      </c>
      <c r="J1252" s="53">
        <v>1</v>
      </c>
      <c r="K1252" t="str">
        <f>VLOOKUP(A1252,MonthlyMetricFullData!A:D,2,FALSE)</f>
        <v>Distinguished</v>
      </c>
      <c r="L1252" t="str">
        <f>IF(VLOOKUP(A1252,MonthlyMetricFullData!A:E,5,FALSE)&lt;30,"Adjunct","Professional")</f>
        <v>Professional</v>
      </c>
      <c r="M1252" t="str">
        <f>VLOOKUP(A1252,MonthlyMetricFullData!A:D,3,FALSE)</f>
        <v>Geoff St. Marie</v>
      </c>
    </row>
    <row r="1253" spans="1:13" x14ac:dyDescent="0.2">
      <c r="A1253" s="6" t="s">
        <v>283</v>
      </c>
      <c r="B1253" s="6" t="s">
        <v>26</v>
      </c>
      <c r="C1253" s="9">
        <v>0.68</v>
      </c>
      <c r="D1253" s="9">
        <v>1.03</v>
      </c>
      <c r="E1253" s="9">
        <v>1</v>
      </c>
      <c r="F1253" s="9">
        <v>0.96</v>
      </c>
      <c r="G1253" s="9">
        <v>1</v>
      </c>
      <c r="H1253" s="6">
        <v>2</v>
      </c>
      <c r="I1253" s="7" t="s">
        <v>188</v>
      </c>
      <c r="J1253" s="9">
        <v>0.18</v>
      </c>
      <c r="K1253" t="str">
        <f>VLOOKUP(A1253,MonthlyMetricFullData!A:D,2,FALSE)</f>
        <v>Distinguished</v>
      </c>
      <c r="L1253" t="str">
        <f>IF(VLOOKUP(A1253,MonthlyMetricFullData!A:E,5,FALSE)&lt;30,"Adjunct","Professional")</f>
        <v>Professional</v>
      </c>
      <c r="M1253" t="str">
        <f>VLOOKUP(A1253,MonthlyMetricFullData!A:D,3,FALSE)</f>
        <v>Geoff St. Marie</v>
      </c>
    </row>
    <row r="1254" spans="1:13" x14ac:dyDescent="0.2">
      <c r="A1254" s="6" t="s">
        <v>285</v>
      </c>
      <c r="B1254" s="6" t="s">
        <v>29</v>
      </c>
      <c r="C1254" s="9">
        <v>1.0667</v>
      </c>
      <c r="D1254" s="9">
        <v>1.472</v>
      </c>
      <c r="E1254" s="9">
        <v>1</v>
      </c>
      <c r="F1254" s="9">
        <v>0.91044776119402904</v>
      </c>
      <c r="G1254" s="9">
        <v>0.58823529411764697</v>
      </c>
      <c r="H1254" s="6">
        <v>1</v>
      </c>
      <c r="I1254" s="7" t="s">
        <v>34</v>
      </c>
      <c r="J1254" s="45">
        <v>0.5</v>
      </c>
      <c r="K1254" t="str">
        <f>VLOOKUP(A1254,MonthlyMetricFullData!A:D,2,FALSE)</f>
        <v>Distinguished</v>
      </c>
      <c r="L1254" t="str">
        <f>IF(VLOOKUP(A1254,MonthlyMetricFullData!A:E,5,FALSE)&lt;30,"Adjunct","Professional")</f>
        <v>Professional</v>
      </c>
      <c r="M1254" t="str">
        <f>VLOOKUP(A1254,MonthlyMetricFullData!A:D,3,FALSE)</f>
        <v>Ian Plamondon</v>
      </c>
    </row>
    <row r="1255" spans="1:13" x14ac:dyDescent="0.2">
      <c r="A1255" s="6" t="s">
        <v>285</v>
      </c>
      <c r="B1255" s="6" t="s">
        <v>14</v>
      </c>
      <c r="C1255" s="9">
        <v>0.78749999999999998</v>
      </c>
      <c r="D1255" s="9">
        <v>1.3321999999999901</v>
      </c>
      <c r="E1255" s="9">
        <v>1</v>
      </c>
      <c r="F1255" s="9">
        <v>1</v>
      </c>
      <c r="G1255" s="9">
        <v>0.94117647058823495</v>
      </c>
      <c r="H1255" s="6">
        <v>1</v>
      </c>
      <c r="I1255" s="7" t="s">
        <v>36</v>
      </c>
      <c r="J1255" s="9">
        <v>0.33</v>
      </c>
      <c r="K1255" t="str">
        <f>VLOOKUP(A1255,MonthlyMetricFullData!A:D,2,FALSE)</f>
        <v>Distinguished</v>
      </c>
      <c r="L1255" t="str">
        <f>IF(VLOOKUP(A1255,MonthlyMetricFullData!A:E,5,FALSE)&lt;30,"Adjunct","Professional")</f>
        <v>Professional</v>
      </c>
      <c r="M1255" t="str">
        <f>VLOOKUP(A1255,MonthlyMetricFullData!A:D,3,FALSE)</f>
        <v>Ian Plamondon</v>
      </c>
    </row>
    <row r="1256" spans="1:13" x14ac:dyDescent="0.2">
      <c r="A1256" s="6" t="s">
        <v>285</v>
      </c>
      <c r="B1256" s="6" t="s">
        <v>14</v>
      </c>
      <c r="C1256" s="9">
        <v>0.78749999999999998</v>
      </c>
      <c r="D1256" s="9">
        <v>1.3321999999999901</v>
      </c>
      <c r="E1256" s="9">
        <v>1</v>
      </c>
      <c r="F1256" s="9">
        <v>1</v>
      </c>
      <c r="G1256" s="9">
        <v>0.94117647058823495</v>
      </c>
      <c r="H1256" s="6">
        <v>1</v>
      </c>
      <c r="I1256" s="7" t="s">
        <v>36</v>
      </c>
      <c r="J1256" s="9">
        <f>_xlfn.TEXTBEFORE(I1256, "/")/_xlfn.TEXTAFTER(I1256,"/")</f>
        <v>0.33333333333333331</v>
      </c>
      <c r="K1256" t="str">
        <f>VLOOKUP(A1256,MonthlyMetricFullData!A:D,2,FALSE)</f>
        <v>Distinguished</v>
      </c>
      <c r="L1256" t="str">
        <f>IF(VLOOKUP(A1256,MonthlyMetricFullData!A:E,5,FALSE)&lt;30,"Adjunct","Professional")</f>
        <v>Professional</v>
      </c>
      <c r="M1256" t="str">
        <f>VLOOKUP(A1256,MonthlyMetricFullData!A:D,3,FALSE)</f>
        <v>Ian Plamondon</v>
      </c>
    </row>
    <row r="1257" spans="1:13" x14ac:dyDescent="0.2">
      <c r="A1257" s="6" t="s">
        <v>285</v>
      </c>
      <c r="B1257" s="6" t="s">
        <v>16</v>
      </c>
      <c r="C1257" s="9">
        <v>0.65</v>
      </c>
      <c r="D1257" s="9">
        <v>1.32</v>
      </c>
      <c r="E1257" s="9">
        <v>1</v>
      </c>
      <c r="F1257" s="9">
        <v>0.7</v>
      </c>
      <c r="G1257" s="9">
        <v>1</v>
      </c>
      <c r="H1257" s="6">
        <v>1</v>
      </c>
      <c r="I1257" s="10">
        <v>45658</v>
      </c>
      <c r="J1257" s="9">
        <v>1</v>
      </c>
      <c r="K1257" t="str">
        <f>VLOOKUP(A1257,MonthlyMetricFullData!A:D,2,FALSE)</f>
        <v>Distinguished</v>
      </c>
      <c r="L1257" t="str">
        <f>IF(VLOOKUP(A1257,MonthlyMetricFullData!A:E,5,FALSE)&lt;30,"Adjunct","Professional")</f>
        <v>Professional</v>
      </c>
      <c r="M1257" t="str">
        <f>VLOOKUP(A1257,MonthlyMetricFullData!A:D,3,FALSE)</f>
        <v>Ian Plamondon</v>
      </c>
    </row>
    <row r="1258" spans="1:13" x14ac:dyDescent="0.2">
      <c r="A1258" s="6" t="s">
        <v>285</v>
      </c>
      <c r="B1258" s="6" t="s">
        <v>31</v>
      </c>
      <c r="C1258" s="9">
        <v>0.54</v>
      </c>
      <c r="D1258" s="9">
        <v>1.18</v>
      </c>
      <c r="E1258" s="9">
        <v>1</v>
      </c>
      <c r="F1258" s="9">
        <v>0.93</v>
      </c>
      <c r="G1258" s="9">
        <v>0.82</v>
      </c>
      <c r="H1258" s="6">
        <v>2</v>
      </c>
      <c r="I1258" s="7">
        <v>0.4</v>
      </c>
      <c r="J1258" s="9">
        <v>0.4</v>
      </c>
      <c r="K1258" t="str">
        <f>VLOOKUP(A1258,MonthlyMetricFullData!A:D,2,FALSE)</f>
        <v>Distinguished</v>
      </c>
      <c r="L1258" t="str">
        <f>IF(VLOOKUP(A1258,MonthlyMetricFullData!A:E,5,FALSE)&lt;30,"Adjunct","Professional")</f>
        <v>Professional</v>
      </c>
      <c r="M1258" t="str">
        <f>VLOOKUP(A1258,MonthlyMetricFullData!A:D,3,FALSE)</f>
        <v>Ian Plamondon</v>
      </c>
    </row>
    <row r="1259" spans="1:13" x14ac:dyDescent="0.2">
      <c r="A1259" s="6" t="s">
        <v>285</v>
      </c>
      <c r="B1259" s="6" t="s">
        <v>32</v>
      </c>
      <c r="C1259" s="9">
        <v>0.45419999999999999</v>
      </c>
      <c r="D1259" s="9">
        <v>1.2878000000000001</v>
      </c>
      <c r="E1259" s="9">
        <v>1</v>
      </c>
      <c r="F1259" s="9">
        <v>1</v>
      </c>
      <c r="G1259" s="9">
        <v>0.875</v>
      </c>
      <c r="H1259" s="6">
        <v>1</v>
      </c>
      <c r="I1259" s="7">
        <v>1</v>
      </c>
      <c r="J1259" s="9">
        <f>I1259</f>
        <v>1</v>
      </c>
      <c r="K1259" t="str">
        <f>VLOOKUP(A1259,MonthlyMetricFullData!A:D,2,FALSE)</f>
        <v>Distinguished</v>
      </c>
      <c r="L1259" t="str">
        <f>IF(VLOOKUP(A1259,MonthlyMetricFullData!A:E,5,FALSE)&lt;30,"Adjunct","Professional")</f>
        <v>Professional</v>
      </c>
      <c r="M1259" t="str">
        <f>VLOOKUP(A1259,MonthlyMetricFullData!A:D,3,FALSE)</f>
        <v>Ian Plamondon</v>
      </c>
    </row>
    <row r="1260" spans="1:13" x14ac:dyDescent="0.2">
      <c r="A1260" s="6" t="s">
        <v>285</v>
      </c>
      <c r="B1260" s="6" t="s">
        <v>17</v>
      </c>
      <c r="C1260" s="9">
        <v>1.0900000000000001</v>
      </c>
      <c r="D1260" s="9">
        <v>1.43</v>
      </c>
      <c r="E1260" s="9">
        <v>0.98</v>
      </c>
      <c r="F1260" s="9">
        <v>0.91</v>
      </c>
      <c r="G1260" s="9">
        <v>0.74</v>
      </c>
      <c r="H1260" s="6">
        <v>5</v>
      </c>
      <c r="I1260" s="46" t="s">
        <v>34</v>
      </c>
      <c r="J1260" s="11">
        <v>0.5</v>
      </c>
      <c r="K1260" t="str">
        <f>VLOOKUP(A1260,MonthlyMetricFullData!A:D,2,FALSE)</f>
        <v>Distinguished</v>
      </c>
      <c r="L1260" t="str">
        <f>IF(VLOOKUP(A1260,MonthlyMetricFullData!A:E,5,FALSE)&lt;30,"Adjunct","Professional")</f>
        <v>Professional</v>
      </c>
      <c r="M1260" t="str">
        <f>VLOOKUP(A1260,MonthlyMetricFullData!A:D,3,FALSE)</f>
        <v>Ian Plamondon</v>
      </c>
    </row>
    <row r="1261" spans="1:13" x14ac:dyDescent="0.2">
      <c r="A1261" s="6" t="s">
        <v>285</v>
      </c>
      <c r="B1261" s="6" t="s">
        <v>19</v>
      </c>
      <c r="C1261" s="6">
        <v>0.85419999999999996</v>
      </c>
      <c r="D1261" s="6">
        <v>1.4227000000000001</v>
      </c>
      <c r="E1261" s="6">
        <v>0.98947368421052595</v>
      </c>
      <c r="F1261" s="6">
        <v>0.77800000000000002</v>
      </c>
      <c r="G1261" s="6">
        <v>0.70588235294117596</v>
      </c>
      <c r="H1261" s="6">
        <v>1</v>
      </c>
      <c r="I1261" s="6" t="s">
        <v>34</v>
      </c>
      <c r="J1261" s="53">
        <v>0.5</v>
      </c>
      <c r="K1261" t="str">
        <f>VLOOKUP(A1261,MonthlyMetricFullData!A:D,2,FALSE)</f>
        <v>Distinguished</v>
      </c>
      <c r="L1261" t="str">
        <f>IF(VLOOKUP(A1261,MonthlyMetricFullData!A:E,5,FALSE)&lt;30,"Adjunct","Professional")</f>
        <v>Professional</v>
      </c>
      <c r="M1261" t="str">
        <f>VLOOKUP(A1261,MonthlyMetricFullData!A:D,3,FALSE)</f>
        <v>Ian Plamondon</v>
      </c>
    </row>
    <row r="1262" spans="1:13" x14ac:dyDescent="0.2">
      <c r="A1262" s="6" t="s">
        <v>285</v>
      </c>
      <c r="B1262" s="6" t="s">
        <v>21</v>
      </c>
      <c r="C1262" s="9">
        <v>0.9</v>
      </c>
      <c r="D1262" s="9">
        <v>1.24</v>
      </c>
      <c r="E1262" s="9">
        <v>1</v>
      </c>
      <c r="F1262" s="9">
        <v>1</v>
      </c>
      <c r="G1262" s="9">
        <v>0.89</v>
      </c>
      <c r="H1262" s="6">
        <v>3</v>
      </c>
      <c r="I1262" s="7" t="s">
        <v>23</v>
      </c>
      <c r="J1262" s="9">
        <v>0.67</v>
      </c>
      <c r="K1262" t="str">
        <f>VLOOKUP(A1262,MonthlyMetricFullData!A:D,2,FALSE)</f>
        <v>Distinguished</v>
      </c>
      <c r="L1262" t="str">
        <f>IF(VLOOKUP(A1262,MonthlyMetricFullData!A:E,5,FALSE)&lt;30,"Adjunct","Professional")</f>
        <v>Professional</v>
      </c>
      <c r="M1262" t="str">
        <f>VLOOKUP(A1262,MonthlyMetricFullData!A:D,3,FALSE)</f>
        <v>Ian Plamondon</v>
      </c>
    </row>
    <row r="1263" spans="1:13" x14ac:dyDescent="0.2">
      <c r="A1263" s="6" t="s">
        <v>285</v>
      </c>
      <c r="B1263" s="6" t="s">
        <v>22</v>
      </c>
      <c r="C1263" s="9">
        <v>0.47</v>
      </c>
      <c r="D1263" s="9">
        <v>1.1100000000000001</v>
      </c>
      <c r="E1263" s="9">
        <v>1</v>
      </c>
      <c r="F1263" s="9">
        <v>1</v>
      </c>
      <c r="G1263" s="9">
        <v>0.92</v>
      </c>
      <c r="H1263" s="6" t="e">
        <v>#N/A</v>
      </c>
      <c r="I1263" s="7">
        <v>1</v>
      </c>
      <c r="J1263" s="9">
        <f>I1263</f>
        <v>1</v>
      </c>
      <c r="K1263" t="str">
        <f>VLOOKUP(A1263,MonthlyMetricFullData!A:D,2,FALSE)</f>
        <v>Distinguished</v>
      </c>
      <c r="L1263" t="str">
        <f>IF(VLOOKUP(A1263,MonthlyMetricFullData!A:E,5,FALSE)&lt;30,"Adjunct","Professional")</f>
        <v>Professional</v>
      </c>
      <c r="M1263" t="str">
        <f>VLOOKUP(A1263,MonthlyMetricFullData!A:D,3,FALSE)</f>
        <v>Ian Plamondon</v>
      </c>
    </row>
    <row r="1264" spans="1:13" x14ac:dyDescent="0.2">
      <c r="A1264" s="6" t="s">
        <v>285</v>
      </c>
      <c r="B1264" s="6" t="s">
        <v>24</v>
      </c>
      <c r="C1264" s="9">
        <v>0.75</v>
      </c>
      <c r="D1264" s="9">
        <v>1.1100000000000001</v>
      </c>
      <c r="E1264" s="9">
        <v>1</v>
      </c>
      <c r="F1264" s="9">
        <v>1</v>
      </c>
      <c r="G1264" s="9">
        <v>0.75</v>
      </c>
      <c r="H1264" s="6">
        <v>2</v>
      </c>
      <c r="I1264" s="7">
        <v>1</v>
      </c>
      <c r="J1264" s="9">
        <f>I1264</f>
        <v>1</v>
      </c>
      <c r="K1264" t="str">
        <f>VLOOKUP(A1264,MonthlyMetricFullData!A:D,2,FALSE)</f>
        <v>Distinguished</v>
      </c>
      <c r="L1264" t="str">
        <f>IF(VLOOKUP(A1264,MonthlyMetricFullData!A:E,5,FALSE)&lt;30,"Adjunct","Professional")</f>
        <v>Professional</v>
      </c>
      <c r="M1264" t="str">
        <f>VLOOKUP(A1264,MonthlyMetricFullData!A:D,3,FALSE)</f>
        <v>Ian Plamondon</v>
      </c>
    </row>
    <row r="1265" spans="1:13" x14ac:dyDescent="0.2">
      <c r="A1265" s="6" t="s">
        <v>285</v>
      </c>
      <c r="B1265" s="6" t="s">
        <v>25</v>
      </c>
      <c r="C1265" s="9">
        <v>0.9</v>
      </c>
      <c r="D1265" s="9">
        <v>1.36</v>
      </c>
      <c r="E1265" s="9">
        <v>1</v>
      </c>
      <c r="F1265" s="9">
        <v>1</v>
      </c>
      <c r="G1265" s="9">
        <v>0.88</v>
      </c>
      <c r="H1265" s="6">
        <v>1</v>
      </c>
      <c r="I1265" s="7" t="s">
        <v>45</v>
      </c>
      <c r="J1265" s="9">
        <v>0.66</v>
      </c>
      <c r="K1265" t="str">
        <f>VLOOKUP(A1265,MonthlyMetricFullData!A:D,2,FALSE)</f>
        <v>Distinguished</v>
      </c>
      <c r="L1265" t="str">
        <f>IF(VLOOKUP(A1265,MonthlyMetricFullData!A:E,5,FALSE)&lt;30,"Adjunct","Professional")</f>
        <v>Professional</v>
      </c>
      <c r="M1265" t="str">
        <f>VLOOKUP(A1265,MonthlyMetricFullData!A:D,3,FALSE)</f>
        <v>Ian Plamondon</v>
      </c>
    </row>
    <row r="1266" spans="1:13" x14ac:dyDescent="0.2">
      <c r="A1266" s="6" t="s">
        <v>285</v>
      </c>
      <c r="B1266" s="6" t="s">
        <v>26</v>
      </c>
      <c r="C1266" s="9">
        <v>0.86</v>
      </c>
      <c r="D1266" s="9">
        <v>1.49</v>
      </c>
      <c r="E1266" s="9">
        <v>1</v>
      </c>
      <c r="F1266" s="9">
        <v>0.96</v>
      </c>
      <c r="G1266" s="9">
        <v>0.81</v>
      </c>
      <c r="H1266" s="6">
        <v>1</v>
      </c>
      <c r="I1266" s="7" t="s">
        <v>34</v>
      </c>
      <c r="J1266" s="9">
        <v>0.5</v>
      </c>
      <c r="K1266" t="str">
        <f>VLOOKUP(A1266,MonthlyMetricFullData!A:D,2,FALSE)</f>
        <v>Distinguished</v>
      </c>
      <c r="L1266" t="str">
        <f>IF(VLOOKUP(A1266,MonthlyMetricFullData!A:E,5,FALSE)&lt;30,"Adjunct","Professional")</f>
        <v>Professional</v>
      </c>
      <c r="M1266" t="str">
        <f>VLOOKUP(A1266,MonthlyMetricFullData!A:D,3,FALSE)</f>
        <v>Ian Plamondon</v>
      </c>
    </row>
    <row r="1267" spans="1:13" x14ac:dyDescent="0.2">
      <c r="A1267" s="6" t="s">
        <v>286</v>
      </c>
      <c r="B1267" s="6" t="s">
        <v>17</v>
      </c>
      <c r="C1267" s="9">
        <v>0.22</v>
      </c>
      <c r="D1267" s="9">
        <v>0.68</v>
      </c>
      <c r="E1267" s="9">
        <v>0.95</v>
      </c>
      <c r="F1267" s="9">
        <v>0.93</v>
      </c>
      <c r="G1267" s="9">
        <v>0</v>
      </c>
      <c r="H1267" s="6">
        <v>0</v>
      </c>
      <c r="I1267" s="46" t="s">
        <v>83</v>
      </c>
      <c r="J1267" s="11">
        <v>0</v>
      </c>
      <c r="K1267" t="str">
        <f>VLOOKUP(A1267,MonthlyMetricFullData!A:D,2,FALSE)</f>
        <v>Distinguished</v>
      </c>
      <c r="L1267" t="str">
        <f>IF(VLOOKUP(A1267,MonthlyMetricFullData!A:E,5,FALSE)&lt;30,"Adjunct","Professional")</f>
        <v>Professional</v>
      </c>
      <c r="M1267" t="str">
        <f>VLOOKUP(A1267,MonthlyMetricFullData!A:D,3,FALSE)</f>
        <v>Ela Cross</v>
      </c>
    </row>
    <row r="1268" spans="1:13" x14ac:dyDescent="0.2">
      <c r="A1268" s="6" t="s">
        <v>286</v>
      </c>
      <c r="B1268" s="6" t="s">
        <v>19</v>
      </c>
      <c r="C1268" s="6">
        <v>1.0106999999999999</v>
      </c>
      <c r="D1268" s="6">
        <v>1.0945</v>
      </c>
      <c r="E1268" s="6">
        <v>0.97101449275362295</v>
      </c>
      <c r="F1268" s="6">
        <v>0.65900000000000003</v>
      </c>
      <c r="G1268" s="6">
        <v>0</v>
      </c>
      <c r="H1268" s="6">
        <v>5</v>
      </c>
      <c r="I1268" s="6" t="s">
        <v>287</v>
      </c>
      <c r="J1268" s="53">
        <v>0.35</v>
      </c>
      <c r="K1268" t="str">
        <f>VLOOKUP(A1268,MonthlyMetricFullData!A:D,2,FALSE)</f>
        <v>Distinguished</v>
      </c>
      <c r="L1268" t="str">
        <f>IF(VLOOKUP(A1268,MonthlyMetricFullData!A:E,5,FALSE)&lt;30,"Adjunct","Professional")</f>
        <v>Professional</v>
      </c>
      <c r="M1268" t="str">
        <f>VLOOKUP(A1268,MonthlyMetricFullData!A:D,3,FALSE)</f>
        <v>Ela Cross</v>
      </c>
    </row>
    <row r="1269" spans="1:13" x14ac:dyDescent="0.2">
      <c r="A1269" s="6" t="s">
        <v>288</v>
      </c>
      <c r="B1269" s="6" t="s">
        <v>29</v>
      </c>
      <c r="C1269" s="9">
        <v>0</v>
      </c>
      <c r="D1269" s="9">
        <v>0.65629999999999999</v>
      </c>
      <c r="E1269" s="9">
        <v>0</v>
      </c>
      <c r="F1269" s="9">
        <v>0</v>
      </c>
      <c r="G1269" s="9">
        <v>0</v>
      </c>
      <c r="H1269" s="6">
        <v>0</v>
      </c>
      <c r="I1269" s="7" t="s">
        <v>18</v>
      </c>
      <c r="J1269" s="45">
        <v>0</v>
      </c>
      <c r="K1269" t="str">
        <f>VLOOKUP(A1269,MonthlyMetricFullData!A:D,2,FALSE)</f>
        <v>Advanced</v>
      </c>
      <c r="L1269" t="str">
        <f>IF(VLOOKUP(A1269,MonthlyMetricFullData!A:E,5,FALSE)&lt;30,"Adjunct","Professional")</f>
        <v>Adjunct</v>
      </c>
      <c r="M1269" t="str">
        <f>VLOOKUP(A1269,MonthlyMetricFullData!A:D,3,FALSE)</f>
        <v>Ian Plamondon</v>
      </c>
    </row>
    <row r="1270" spans="1:13" x14ac:dyDescent="0.2">
      <c r="A1270" s="6" t="s">
        <v>288</v>
      </c>
      <c r="B1270" s="6" t="s">
        <v>17</v>
      </c>
      <c r="C1270" s="9">
        <v>0.85</v>
      </c>
      <c r="D1270" s="9">
        <v>1</v>
      </c>
      <c r="E1270" s="9">
        <v>1</v>
      </c>
      <c r="F1270" s="9">
        <v>0.94</v>
      </c>
      <c r="G1270" s="9">
        <v>0</v>
      </c>
      <c r="H1270" s="6">
        <v>2</v>
      </c>
      <c r="I1270" s="46" t="s">
        <v>87</v>
      </c>
      <c r="J1270" s="11">
        <f>_xlfn.TEXTBEFORE(I1270,"/")/_xlfn.TEXTAFTER(I1270,"/")</f>
        <v>0.7142857142857143</v>
      </c>
      <c r="K1270" t="str">
        <f>VLOOKUP(A1270,MonthlyMetricFullData!A:D,2,FALSE)</f>
        <v>Advanced</v>
      </c>
      <c r="L1270" t="str">
        <f>IF(VLOOKUP(A1270,MonthlyMetricFullData!A:E,5,FALSE)&lt;30,"Adjunct","Professional")</f>
        <v>Adjunct</v>
      </c>
      <c r="M1270" t="str">
        <f>VLOOKUP(A1270,MonthlyMetricFullData!A:D,3,FALSE)</f>
        <v>Ian Plamondon</v>
      </c>
    </row>
    <row r="1271" spans="1:13" x14ac:dyDescent="0.2">
      <c r="A1271" s="6" t="s">
        <v>288</v>
      </c>
      <c r="B1271" s="6" t="s">
        <v>19</v>
      </c>
      <c r="C1271" s="6">
        <v>1.0729</v>
      </c>
      <c r="D1271" s="6">
        <v>1.0703</v>
      </c>
      <c r="E1271" s="6">
        <v>1</v>
      </c>
      <c r="F1271" s="6">
        <v>0.91200000000000003</v>
      </c>
      <c r="G1271" s="6">
        <v>0</v>
      </c>
      <c r="H1271" s="6">
        <v>6</v>
      </c>
      <c r="I1271" s="6" t="s">
        <v>34</v>
      </c>
      <c r="J1271" s="53">
        <v>0.5</v>
      </c>
      <c r="K1271" t="str">
        <f>VLOOKUP(A1271,MonthlyMetricFullData!A:D,2,FALSE)</f>
        <v>Advanced</v>
      </c>
      <c r="L1271" t="str">
        <f>IF(VLOOKUP(A1271,MonthlyMetricFullData!A:E,5,FALSE)&lt;30,"Adjunct","Professional")</f>
        <v>Adjunct</v>
      </c>
      <c r="M1271" t="str">
        <f>VLOOKUP(A1271,MonthlyMetricFullData!A:D,3,FALSE)</f>
        <v>Ian Plamondon</v>
      </c>
    </row>
    <row r="1272" spans="1:13" x14ac:dyDescent="0.2">
      <c r="A1272" s="6" t="s">
        <v>289</v>
      </c>
      <c r="B1272" s="6" t="s">
        <v>29</v>
      </c>
      <c r="C1272" s="9">
        <v>0.875</v>
      </c>
      <c r="D1272" s="9">
        <v>1.0203</v>
      </c>
      <c r="E1272" s="9">
        <v>0.97391304347826002</v>
      </c>
      <c r="F1272" s="9">
        <v>0.89743589743589702</v>
      </c>
      <c r="G1272" s="9">
        <v>0.63157894736842102</v>
      </c>
      <c r="H1272" s="6">
        <v>12</v>
      </c>
      <c r="I1272" s="7" t="s">
        <v>52</v>
      </c>
      <c r="J1272" s="45">
        <v>0.75</v>
      </c>
      <c r="K1272" t="str">
        <f>VLOOKUP(A1272,MonthlyMetricFullData!A:D,2,FALSE)</f>
        <v>Distinguished</v>
      </c>
      <c r="L1272" t="str">
        <f>IF(VLOOKUP(A1272,MonthlyMetricFullData!A:E,5,FALSE)&lt;30,"Adjunct","Professional")</f>
        <v>Professional</v>
      </c>
      <c r="M1272" t="str">
        <f>VLOOKUP(A1272,MonthlyMetricFullData!A:D,3,FALSE)</f>
        <v>Geoff St. Marie</v>
      </c>
    </row>
    <row r="1273" spans="1:13" x14ac:dyDescent="0.2">
      <c r="A1273" s="6" t="s">
        <v>289</v>
      </c>
      <c r="B1273" s="6" t="s">
        <v>14</v>
      </c>
      <c r="C1273" s="9">
        <v>0.97859999999999903</v>
      </c>
      <c r="D1273" s="9">
        <v>1.093</v>
      </c>
      <c r="E1273" s="9">
        <v>1</v>
      </c>
      <c r="F1273" s="9">
        <v>0.95384615384615301</v>
      </c>
      <c r="G1273" s="9">
        <v>0.92307692307692302</v>
      </c>
      <c r="H1273" s="6">
        <v>8</v>
      </c>
      <c r="I1273" s="7" t="s">
        <v>290</v>
      </c>
      <c r="J1273" s="9">
        <v>0.83</v>
      </c>
      <c r="K1273" t="str">
        <f>VLOOKUP(A1273,MonthlyMetricFullData!A:D,2,FALSE)</f>
        <v>Distinguished</v>
      </c>
      <c r="L1273" t="str">
        <f>IF(VLOOKUP(A1273,MonthlyMetricFullData!A:E,5,FALSE)&lt;30,"Adjunct","Professional")</f>
        <v>Professional</v>
      </c>
      <c r="M1273" t="str">
        <f>VLOOKUP(A1273,MonthlyMetricFullData!A:D,3,FALSE)</f>
        <v>Geoff St. Marie</v>
      </c>
    </row>
    <row r="1274" spans="1:13" x14ac:dyDescent="0.2">
      <c r="A1274" s="6" t="s">
        <v>289</v>
      </c>
      <c r="B1274" s="6" t="s">
        <v>14</v>
      </c>
      <c r="C1274" s="9">
        <v>0.97859999999999903</v>
      </c>
      <c r="D1274" s="9">
        <v>1.093</v>
      </c>
      <c r="E1274" s="9">
        <v>1</v>
      </c>
      <c r="F1274" s="9">
        <v>0.95384615384615301</v>
      </c>
      <c r="G1274" s="9">
        <v>0.92307692307692302</v>
      </c>
      <c r="H1274" s="6">
        <v>8</v>
      </c>
      <c r="I1274" s="7" t="s">
        <v>290</v>
      </c>
      <c r="J1274" s="9">
        <f>_xlfn.TEXTBEFORE(I1274, "/")/_xlfn.TEXTAFTER(I1274,"/")</f>
        <v>0.83333333333333337</v>
      </c>
      <c r="K1274" t="str">
        <f>VLOOKUP(A1274,MonthlyMetricFullData!A:D,2,FALSE)</f>
        <v>Distinguished</v>
      </c>
      <c r="L1274" t="str">
        <f>IF(VLOOKUP(A1274,MonthlyMetricFullData!A:E,5,FALSE)&lt;30,"Adjunct","Professional")</f>
        <v>Professional</v>
      </c>
      <c r="M1274" t="str">
        <f>VLOOKUP(A1274,MonthlyMetricFullData!A:D,3,FALSE)</f>
        <v>Geoff St. Marie</v>
      </c>
    </row>
    <row r="1275" spans="1:13" x14ac:dyDescent="0.2">
      <c r="A1275" s="6" t="s">
        <v>289</v>
      </c>
      <c r="B1275" s="6" t="s">
        <v>16</v>
      </c>
      <c r="C1275" s="9">
        <v>0.96</v>
      </c>
      <c r="D1275" s="9">
        <v>1.08</v>
      </c>
      <c r="E1275" s="9">
        <v>0.98</v>
      </c>
      <c r="F1275" s="9">
        <v>0.93</v>
      </c>
      <c r="G1275" s="9">
        <v>0.72</v>
      </c>
      <c r="H1275" s="6">
        <v>5</v>
      </c>
      <c r="I1275" s="10">
        <v>45846</v>
      </c>
      <c r="J1275" s="11">
        <v>0.88</v>
      </c>
      <c r="K1275" t="str">
        <f>VLOOKUP(A1275,MonthlyMetricFullData!A:D,2,FALSE)</f>
        <v>Distinguished</v>
      </c>
      <c r="L1275" t="str">
        <f>IF(VLOOKUP(A1275,MonthlyMetricFullData!A:E,5,FALSE)&lt;30,"Adjunct","Professional")</f>
        <v>Professional</v>
      </c>
      <c r="M1275" t="str">
        <f>VLOOKUP(A1275,MonthlyMetricFullData!A:D,3,FALSE)</f>
        <v>Geoff St. Marie</v>
      </c>
    </row>
    <row r="1276" spans="1:13" x14ac:dyDescent="0.2">
      <c r="A1276" s="6" t="s">
        <v>289</v>
      </c>
      <c r="B1276" s="6" t="s">
        <v>31</v>
      </c>
      <c r="C1276" s="9">
        <v>0.87</v>
      </c>
      <c r="D1276" s="9">
        <v>1.1299999999999999</v>
      </c>
      <c r="E1276" s="9">
        <v>0.98</v>
      </c>
      <c r="F1276" s="9">
        <v>0.83</v>
      </c>
      <c r="G1276" s="9">
        <v>0.8</v>
      </c>
      <c r="H1276" s="6">
        <v>11</v>
      </c>
      <c r="I1276" s="7">
        <v>1</v>
      </c>
      <c r="J1276" s="9">
        <v>1</v>
      </c>
      <c r="K1276" t="str">
        <f>VLOOKUP(A1276,MonthlyMetricFullData!A:D,2,FALSE)</f>
        <v>Distinguished</v>
      </c>
      <c r="L1276" t="str">
        <f>IF(VLOOKUP(A1276,MonthlyMetricFullData!A:E,5,FALSE)&lt;30,"Adjunct","Professional")</f>
        <v>Professional</v>
      </c>
      <c r="M1276" t="str">
        <f>VLOOKUP(A1276,MonthlyMetricFullData!A:D,3,FALSE)</f>
        <v>Geoff St. Marie</v>
      </c>
    </row>
    <row r="1277" spans="1:13" x14ac:dyDescent="0.2">
      <c r="A1277" s="6" t="s">
        <v>289</v>
      </c>
      <c r="B1277" s="6" t="s">
        <v>32</v>
      </c>
      <c r="C1277" s="9">
        <v>0.97140000000000004</v>
      </c>
      <c r="D1277" s="9">
        <v>1.0203</v>
      </c>
      <c r="E1277" s="9">
        <v>0.97637795299999997</v>
      </c>
      <c r="F1277" s="9">
        <v>0.9</v>
      </c>
      <c r="G1277" s="9">
        <v>0.5</v>
      </c>
      <c r="H1277" s="6">
        <v>12</v>
      </c>
      <c r="I1277" s="7">
        <v>1</v>
      </c>
      <c r="J1277" s="9">
        <f>I1277</f>
        <v>1</v>
      </c>
      <c r="K1277" t="str">
        <f>VLOOKUP(A1277,MonthlyMetricFullData!A:D,2,FALSE)</f>
        <v>Distinguished</v>
      </c>
      <c r="L1277" t="str">
        <f>IF(VLOOKUP(A1277,MonthlyMetricFullData!A:E,5,FALSE)&lt;30,"Adjunct","Professional")</f>
        <v>Professional</v>
      </c>
      <c r="M1277" t="str">
        <f>VLOOKUP(A1277,MonthlyMetricFullData!A:D,3,FALSE)</f>
        <v>Geoff St. Marie</v>
      </c>
    </row>
    <row r="1278" spans="1:13" x14ac:dyDescent="0.2">
      <c r="A1278" s="6" t="s">
        <v>289</v>
      </c>
      <c r="B1278" s="6" t="s">
        <v>17</v>
      </c>
      <c r="C1278" s="9">
        <v>0.9</v>
      </c>
      <c r="D1278" s="9">
        <v>0.83</v>
      </c>
      <c r="E1278" s="9">
        <v>0.97</v>
      </c>
      <c r="F1278" s="9">
        <v>0.97</v>
      </c>
      <c r="G1278" s="9">
        <v>0.95</v>
      </c>
      <c r="H1278" s="6">
        <v>8</v>
      </c>
      <c r="I1278" s="46" t="s">
        <v>34</v>
      </c>
      <c r="J1278" s="11">
        <v>0.5</v>
      </c>
      <c r="K1278" t="str">
        <f>VLOOKUP(A1278,MonthlyMetricFullData!A:D,2,FALSE)</f>
        <v>Distinguished</v>
      </c>
      <c r="L1278" t="str">
        <f>IF(VLOOKUP(A1278,MonthlyMetricFullData!A:E,5,FALSE)&lt;30,"Adjunct","Professional")</f>
        <v>Professional</v>
      </c>
      <c r="M1278" t="str">
        <f>VLOOKUP(A1278,MonthlyMetricFullData!A:D,3,FALSE)</f>
        <v>Geoff St. Marie</v>
      </c>
    </row>
    <row r="1279" spans="1:13" x14ac:dyDescent="0.2">
      <c r="A1279" s="6" t="s">
        <v>289</v>
      </c>
      <c r="B1279" s="6" t="s">
        <v>19</v>
      </c>
      <c r="C1279" s="6">
        <v>0.7571</v>
      </c>
      <c r="D1279" s="6">
        <v>0.85029999999999994</v>
      </c>
      <c r="E1279" s="6">
        <v>0.96808510638297796</v>
      </c>
      <c r="F1279" s="6">
        <v>0.93700000000000006</v>
      </c>
      <c r="G1279" s="6">
        <v>0.85</v>
      </c>
      <c r="H1279" s="6">
        <v>7</v>
      </c>
      <c r="I1279" s="6" t="s">
        <v>63</v>
      </c>
      <c r="J1279" s="53">
        <v>1</v>
      </c>
      <c r="K1279" t="str">
        <f>VLOOKUP(A1279,MonthlyMetricFullData!A:D,2,FALSE)</f>
        <v>Distinguished</v>
      </c>
      <c r="L1279" t="str">
        <f>IF(VLOOKUP(A1279,MonthlyMetricFullData!A:E,5,FALSE)&lt;30,"Adjunct","Professional")</f>
        <v>Professional</v>
      </c>
      <c r="M1279" t="str">
        <f>VLOOKUP(A1279,MonthlyMetricFullData!A:D,3,FALSE)</f>
        <v>Geoff St. Marie</v>
      </c>
    </row>
    <row r="1280" spans="1:13" x14ac:dyDescent="0.2">
      <c r="A1280" s="6" t="s">
        <v>289</v>
      </c>
      <c r="B1280" s="6" t="s">
        <v>21</v>
      </c>
      <c r="C1280" s="9">
        <v>1.0900000000000001</v>
      </c>
      <c r="D1280" s="9">
        <v>1.2</v>
      </c>
      <c r="E1280" s="9">
        <v>0.99</v>
      </c>
      <c r="F1280" s="9">
        <v>0.95</v>
      </c>
      <c r="G1280" s="9">
        <v>0.83</v>
      </c>
      <c r="H1280" s="6">
        <v>10</v>
      </c>
      <c r="I1280" s="7">
        <v>1</v>
      </c>
      <c r="J1280" s="9">
        <f>I1280</f>
        <v>1</v>
      </c>
      <c r="K1280" t="str">
        <f>VLOOKUP(A1280,MonthlyMetricFullData!A:D,2,FALSE)</f>
        <v>Distinguished</v>
      </c>
      <c r="L1280" t="str">
        <f>IF(VLOOKUP(A1280,MonthlyMetricFullData!A:E,5,FALSE)&lt;30,"Adjunct","Professional")</f>
        <v>Professional</v>
      </c>
      <c r="M1280" t="str">
        <f>VLOOKUP(A1280,MonthlyMetricFullData!A:D,3,FALSE)</f>
        <v>Geoff St. Marie</v>
      </c>
    </row>
    <row r="1281" spans="1:13" x14ac:dyDescent="0.2">
      <c r="A1281" s="6" t="s">
        <v>289</v>
      </c>
      <c r="B1281" s="6" t="s">
        <v>22</v>
      </c>
      <c r="C1281" s="9">
        <v>0.92</v>
      </c>
      <c r="D1281" s="9">
        <v>0.97</v>
      </c>
      <c r="E1281" s="9">
        <v>0.97</v>
      </c>
      <c r="F1281" s="9">
        <v>1</v>
      </c>
      <c r="G1281" s="9">
        <v>0.47</v>
      </c>
      <c r="H1281" s="6">
        <v>2</v>
      </c>
      <c r="I1281" s="7">
        <v>1</v>
      </c>
      <c r="J1281" s="9">
        <f>I1281</f>
        <v>1</v>
      </c>
      <c r="K1281" t="str">
        <f>VLOOKUP(A1281,MonthlyMetricFullData!A:D,2,FALSE)</f>
        <v>Distinguished</v>
      </c>
      <c r="L1281" t="str">
        <f>IF(VLOOKUP(A1281,MonthlyMetricFullData!A:E,5,FALSE)&lt;30,"Adjunct","Professional")</f>
        <v>Professional</v>
      </c>
      <c r="M1281" t="str">
        <f>VLOOKUP(A1281,MonthlyMetricFullData!A:D,3,FALSE)</f>
        <v>Geoff St. Marie</v>
      </c>
    </row>
    <row r="1282" spans="1:13" x14ac:dyDescent="0.2">
      <c r="A1282" s="6" t="s">
        <v>289</v>
      </c>
      <c r="B1282" s="6" t="s">
        <v>24</v>
      </c>
      <c r="C1282" s="9">
        <v>0.93</v>
      </c>
      <c r="D1282" s="9">
        <v>0.86</v>
      </c>
      <c r="E1282" s="9">
        <v>0.95</v>
      </c>
      <c r="F1282" s="9">
        <v>1</v>
      </c>
      <c r="G1282" s="9">
        <v>0.5</v>
      </c>
      <c r="H1282" s="6">
        <v>3</v>
      </c>
      <c r="J1282" s="6"/>
      <c r="K1282" t="str">
        <f>VLOOKUP(A1282,MonthlyMetricFullData!A:D,2,FALSE)</f>
        <v>Distinguished</v>
      </c>
      <c r="L1282" t="str">
        <f>IF(VLOOKUP(A1282,MonthlyMetricFullData!A:E,5,FALSE)&lt;30,"Adjunct","Professional")</f>
        <v>Professional</v>
      </c>
      <c r="M1282" t="str">
        <f>VLOOKUP(A1282,MonthlyMetricFullData!A:D,3,FALSE)</f>
        <v>Geoff St. Marie</v>
      </c>
    </row>
    <row r="1283" spans="1:13" x14ac:dyDescent="0.2">
      <c r="A1283" s="6" t="s">
        <v>289</v>
      </c>
      <c r="B1283" s="6" t="s">
        <v>25</v>
      </c>
      <c r="C1283" s="9">
        <v>0.85</v>
      </c>
      <c r="D1283" s="9">
        <v>1.0900000000000001</v>
      </c>
      <c r="E1283" s="9">
        <v>0.97</v>
      </c>
      <c r="F1283" s="9">
        <v>1</v>
      </c>
      <c r="G1283" s="9">
        <v>0.56000000000000005</v>
      </c>
      <c r="H1283" s="6">
        <v>1</v>
      </c>
      <c r="I1283" s="7" t="s">
        <v>58</v>
      </c>
      <c r="J1283" s="9">
        <v>1</v>
      </c>
      <c r="K1283" t="str">
        <f>VLOOKUP(A1283,MonthlyMetricFullData!A:D,2,FALSE)</f>
        <v>Distinguished</v>
      </c>
      <c r="L1283" t="str">
        <f>IF(VLOOKUP(A1283,MonthlyMetricFullData!A:E,5,FALSE)&lt;30,"Adjunct","Professional")</f>
        <v>Professional</v>
      </c>
      <c r="M1283" t="str">
        <f>VLOOKUP(A1283,MonthlyMetricFullData!A:D,3,FALSE)</f>
        <v>Geoff St. Marie</v>
      </c>
    </row>
    <row r="1284" spans="1:13" x14ac:dyDescent="0.2">
      <c r="A1284" s="6" t="s">
        <v>289</v>
      </c>
      <c r="B1284" s="6" t="s">
        <v>26</v>
      </c>
      <c r="C1284" s="9">
        <v>0.71</v>
      </c>
      <c r="D1284" s="9">
        <v>1.08</v>
      </c>
      <c r="E1284" s="9">
        <v>0.99</v>
      </c>
      <c r="F1284" s="9">
        <v>0.96</v>
      </c>
      <c r="G1284" s="9">
        <v>1</v>
      </c>
      <c r="H1284" s="6">
        <v>3</v>
      </c>
      <c r="I1284" s="7" t="s">
        <v>291</v>
      </c>
      <c r="J1284" s="9">
        <v>1</v>
      </c>
      <c r="K1284" t="str">
        <f>VLOOKUP(A1284,MonthlyMetricFullData!A:D,2,FALSE)</f>
        <v>Distinguished</v>
      </c>
      <c r="L1284" t="str">
        <f>IF(VLOOKUP(A1284,MonthlyMetricFullData!A:E,5,FALSE)&lt;30,"Adjunct","Professional")</f>
        <v>Professional</v>
      </c>
      <c r="M1284" t="str">
        <f>VLOOKUP(A1284,MonthlyMetricFullData!A:D,3,FALSE)</f>
        <v>Geoff St. Marie</v>
      </c>
    </row>
    <row r="1285" spans="1:13" x14ac:dyDescent="0.2">
      <c r="A1285" s="6" t="s">
        <v>292</v>
      </c>
      <c r="B1285" s="6" t="s">
        <v>21</v>
      </c>
      <c r="C1285" s="9">
        <v>0.97</v>
      </c>
      <c r="D1285" s="9">
        <v>1.1599999999999999</v>
      </c>
      <c r="E1285" s="9">
        <v>1</v>
      </c>
      <c r="F1285" s="9">
        <v>0.69</v>
      </c>
      <c r="G1285" s="9">
        <v>0.75</v>
      </c>
      <c r="H1285" s="6">
        <v>5</v>
      </c>
      <c r="I1285" s="7">
        <v>1</v>
      </c>
      <c r="J1285" s="9">
        <f>I1285</f>
        <v>1</v>
      </c>
      <c r="K1285" t="e">
        <f>VLOOKUP(A1285,MonthlyMetricFullData!A:D,2,FALSE)</f>
        <v>#N/A</v>
      </c>
      <c r="L1285" t="e">
        <f>IF(VLOOKUP(A1285,MonthlyMetricFullData!A:E,5,FALSE)&lt;30,"Adjunct","Professional")</f>
        <v>#N/A</v>
      </c>
      <c r="M1285" t="e">
        <f>VLOOKUP(A1285,MonthlyMetricFullData!A:D,3,FALSE)</f>
        <v>#N/A</v>
      </c>
    </row>
    <row r="1286" spans="1:13" x14ac:dyDescent="0.2">
      <c r="A1286" s="6" t="s">
        <v>293</v>
      </c>
      <c r="B1286" s="6" t="s">
        <v>29</v>
      </c>
      <c r="C1286" s="9">
        <v>0.72919999999999996</v>
      </c>
      <c r="D1286" s="9">
        <v>1.2109000000000001</v>
      </c>
      <c r="E1286" s="9">
        <v>1</v>
      </c>
      <c r="F1286" s="9">
        <v>1</v>
      </c>
      <c r="G1286" s="9">
        <v>1</v>
      </c>
      <c r="H1286" s="6">
        <v>3</v>
      </c>
      <c r="I1286" s="7" t="s">
        <v>34</v>
      </c>
      <c r="J1286" s="45">
        <v>0.5</v>
      </c>
      <c r="K1286" t="str">
        <f>VLOOKUP(A1286,MonthlyMetricFullData!A:D,2,FALSE)</f>
        <v>Premium</v>
      </c>
      <c r="L1286" t="str">
        <f>IF(VLOOKUP(A1286,MonthlyMetricFullData!A:E,5,FALSE)&lt;30,"Adjunct","Professional")</f>
        <v>Adjunct</v>
      </c>
      <c r="M1286" t="str">
        <f>VLOOKUP(A1286,MonthlyMetricFullData!A:D,3,FALSE)</f>
        <v>Kristin Haase-Alvey</v>
      </c>
    </row>
    <row r="1287" spans="1:13" x14ac:dyDescent="0.2">
      <c r="A1287" s="6" t="s">
        <v>293</v>
      </c>
      <c r="B1287" s="6" t="s">
        <v>14</v>
      </c>
      <c r="C1287" s="9">
        <v>0.66669999999999996</v>
      </c>
      <c r="D1287" s="9">
        <v>1.3397999999999901</v>
      </c>
      <c r="E1287" s="9">
        <v>1</v>
      </c>
      <c r="F1287" s="9">
        <v>1</v>
      </c>
      <c r="G1287" s="9">
        <v>1</v>
      </c>
      <c r="H1287" s="6">
        <v>0</v>
      </c>
      <c r="I1287" s="7" t="s">
        <v>27</v>
      </c>
      <c r="J1287" s="9">
        <v>1</v>
      </c>
      <c r="K1287" t="str">
        <f>VLOOKUP(A1287,MonthlyMetricFullData!A:D,2,FALSE)</f>
        <v>Premium</v>
      </c>
      <c r="L1287" t="str">
        <f>IF(VLOOKUP(A1287,MonthlyMetricFullData!A:E,5,FALSE)&lt;30,"Adjunct","Professional")</f>
        <v>Adjunct</v>
      </c>
      <c r="M1287" t="str">
        <f>VLOOKUP(A1287,MonthlyMetricFullData!A:D,3,FALSE)</f>
        <v>Kristin Haase-Alvey</v>
      </c>
    </row>
    <row r="1288" spans="1:13" x14ac:dyDescent="0.2">
      <c r="A1288" s="6" t="s">
        <v>293</v>
      </c>
      <c r="B1288" s="6" t="s">
        <v>16</v>
      </c>
      <c r="C1288" s="9">
        <v>0.56999999999999995</v>
      </c>
      <c r="D1288" s="9">
        <v>1.29</v>
      </c>
      <c r="E1288" s="9">
        <v>1</v>
      </c>
      <c r="F1288" s="9">
        <v>1</v>
      </c>
      <c r="G1288" s="9">
        <v>1</v>
      </c>
      <c r="H1288" s="6">
        <v>1</v>
      </c>
      <c r="I1288" s="10"/>
      <c r="J1288" s="6"/>
      <c r="K1288" t="str">
        <f>VLOOKUP(A1288,MonthlyMetricFullData!A:D,2,FALSE)</f>
        <v>Premium</v>
      </c>
      <c r="L1288" t="str">
        <f>IF(VLOOKUP(A1288,MonthlyMetricFullData!A:E,5,FALSE)&lt;30,"Adjunct","Professional")</f>
        <v>Adjunct</v>
      </c>
      <c r="M1288" t="str">
        <f>VLOOKUP(A1288,MonthlyMetricFullData!A:D,3,FALSE)</f>
        <v>Kristin Haase-Alvey</v>
      </c>
    </row>
    <row r="1289" spans="1:13" x14ac:dyDescent="0.2">
      <c r="A1289" s="6" t="s">
        <v>293</v>
      </c>
      <c r="B1289" s="6" t="s">
        <v>31</v>
      </c>
      <c r="C1289" s="9">
        <v>0.35</v>
      </c>
      <c r="D1289" s="9">
        <v>1.02</v>
      </c>
      <c r="E1289" s="9">
        <v>1</v>
      </c>
      <c r="F1289" s="9">
        <v>1</v>
      </c>
      <c r="G1289" s="9">
        <v>1</v>
      </c>
      <c r="H1289" s="6">
        <v>2</v>
      </c>
      <c r="I1289" s="7" t="s">
        <v>33</v>
      </c>
      <c r="J1289" s="9">
        <v>0</v>
      </c>
      <c r="K1289" t="str">
        <f>VLOOKUP(A1289,MonthlyMetricFullData!A:D,2,FALSE)</f>
        <v>Premium</v>
      </c>
      <c r="L1289" t="str">
        <f>IF(VLOOKUP(A1289,MonthlyMetricFullData!A:E,5,FALSE)&lt;30,"Adjunct","Professional")</f>
        <v>Adjunct</v>
      </c>
      <c r="M1289" t="str">
        <f>VLOOKUP(A1289,MonthlyMetricFullData!A:D,3,FALSE)</f>
        <v>Kristin Haase-Alvey</v>
      </c>
    </row>
    <row r="1290" spans="1:13" x14ac:dyDescent="0.2">
      <c r="A1290" s="6" t="s">
        <v>293</v>
      </c>
      <c r="B1290" s="6" t="s">
        <v>32</v>
      </c>
      <c r="C1290" s="9">
        <v>0.32290000000000002</v>
      </c>
      <c r="D1290" s="9">
        <v>1.2148000000000001</v>
      </c>
      <c r="E1290" s="9">
        <v>1</v>
      </c>
      <c r="F1290" s="9">
        <v>1</v>
      </c>
      <c r="G1290" s="9">
        <v>1</v>
      </c>
      <c r="H1290" s="6">
        <v>0</v>
      </c>
      <c r="I1290" s="7">
        <v>0.5</v>
      </c>
      <c r="J1290" s="9">
        <f>I1290</f>
        <v>0.5</v>
      </c>
      <c r="K1290" t="str">
        <f>VLOOKUP(A1290,MonthlyMetricFullData!A:D,2,FALSE)</f>
        <v>Premium</v>
      </c>
      <c r="L1290" t="str">
        <f>IF(VLOOKUP(A1290,MonthlyMetricFullData!A:E,5,FALSE)&lt;30,"Adjunct","Professional")</f>
        <v>Adjunct</v>
      </c>
      <c r="M1290" t="str">
        <f>VLOOKUP(A1290,MonthlyMetricFullData!A:D,3,FALSE)</f>
        <v>Kristin Haase-Alvey</v>
      </c>
    </row>
    <row r="1291" spans="1:13" x14ac:dyDescent="0.2">
      <c r="A1291" s="6" t="s">
        <v>293</v>
      </c>
      <c r="B1291" s="6" t="s">
        <v>17</v>
      </c>
      <c r="C1291" s="9">
        <v>0.93</v>
      </c>
      <c r="D1291" s="9">
        <v>1.21</v>
      </c>
      <c r="E1291" s="9">
        <v>1</v>
      </c>
      <c r="F1291" s="9">
        <v>1</v>
      </c>
      <c r="G1291" s="9">
        <v>1</v>
      </c>
      <c r="H1291" s="6">
        <v>4</v>
      </c>
      <c r="I1291" s="46" t="s">
        <v>33</v>
      </c>
      <c r="J1291" s="11">
        <v>0</v>
      </c>
      <c r="K1291" t="str">
        <f>VLOOKUP(A1291,MonthlyMetricFullData!A:D,2,FALSE)</f>
        <v>Premium</v>
      </c>
      <c r="L1291" t="str">
        <f>IF(VLOOKUP(A1291,MonthlyMetricFullData!A:E,5,FALSE)&lt;30,"Adjunct","Professional")</f>
        <v>Adjunct</v>
      </c>
      <c r="M1291" t="str">
        <f>VLOOKUP(A1291,MonthlyMetricFullData!A:D,3,FALSE)</f>
        <v>Kristin Haase-Alvey</v>
      </c>
    </row>
    <row r="1292" spans="1:13" x14ac:dyDescent="0.2">
      <c r="A1292" s="6" t="s">
        <v>293</v>
      </c>
      <c r="B1292" s="6" t="s">
        <v>19</v>
      </c>
      <c r="C1292" s="6">
        <v>0.79169999999999996</v>
      </c>
      <c r="D1292" s="6">
        <v>1.0156000000000001</v>
      </c>
      <c r="E1292" s="6">
        <v>1</v>
      </c>
      <c r="F1292" s="6">
        <v>1</v>
      </c>
      <c r="G1292" s="6">
        <v>1</v>
      </c>
      <c r="J1292" s="53"/>
      <c r="K1292" t="str">
        <f>VLOOKUP(A1292,MonthlyMetricFullData!A:D,2,FALSE)</f>
        <v>Premium</v>
      </c>
      <c r="L1292" t="str">
        <f>IF(VLOOKUP(A1292,MonthlyMetricFullData!A:E,5,FALSE)&lt;30,"Adjunct","Professional")</f>
        <v>Adjunct</v>
      </c>
      <c r="M1292" t="str">
        <f>VLOOKUP(A1292,MonthlyMetricFullData!A:D,3,FALSE)</f>
        <v>Kristin Haase-Alvey</v>
      </c>
    </row>
    <row r="1293" spans="1:13" x14ac:dyDescent="0.2">
      <c r="A1293" s="6" t="s">
        <v>293</v>
      </c>
      <c r="B1293" s="6" t="s">
        <v>21</v>
      </c>
      <c r="C1293" s="9">
        <v>1.02</v>
      </c>
      <c r="D1293" s="9">
        <v>1.29</v>
      </c>
      <c r="E1293" s="9">
        <v>0.98</v>
      </c>
      <c r="F1293" s="9">
        <v>0.96</v>
      </c>
      <c r="G1293" s="9">
        <v>1</v>
      </c>
      <c r="H1293" s="6" t="e">
        <v>#N/A</v>
      </c>
      <c r="J1293" s="6"/>
      <c r="K1293" t="str">
        <f>VLOOKUP(A1293,MonthlyMetricFullData!A:D,2,FALSE)</f>
        <v>Premium</v>
      </c>
      <c r="L1293" t="str">
        <f>IF(VLOOKUP(A1293,MonthlyMetricFullData!A:E,5,FALSE)&lt;30,"Adjunct","Professional")</f>
        <v>Adjunct</v>
      </c>
      <c r="M1293" t="str">
        <f>VLOOKUP(A1293,MonthlyMetricFullData!A:D,3,FALSE)</f>
        <v>Kristin Haase-Alvey</v>
      </c>
    </row>
    <row r="1294" spans="1:13" x14ac:dyDescent="0.2">
      <c r="A1294" s="6" t="s">
        <v>293</v>
      </c>
      <c r="B1294" s="6" t="s">
        <v>22</v>
      </c>
      <c r="C1294" s="9">
        <v>0.18</v>
      </c>
      <c r="D1294" s="9">
        <v>0.69</v>
      </c>
      <c r="E1294" s="9">
        <v>1</v>
      </c>
      <c r="F1294" s="9">
        <v>1</v>
      </c>
      <c r="G1294" s="9">
        <v>1</v>
      </c>
      <c r="H1294" s="6" t="e">
        <v>#N/A</v>
      </c>
      <c r="J1294" s="6"/>
      <c r="K1294" t="str">
        <f>VLOOKUP(A1294,MonthlyMetricFullData!A:D,2,FALSE)</f>
        <v>Premium</v>
      </c>
      <c r="L1294" t="str">
        <f>IF(VLOOKUP(A1294,MonthlyMetricFullData!A:E,5,FALSE)&lt;30,"Adjunct","Professional")</f>
        <v>Adjunct</v>
      </c>
      <c r="M1294" t="str">
        <f>VLOOKUP(A1294,MonthlyMetricFullData!A:D,3,FALSE)</f>
        <v>Kristin Haase-Alvey</v>
      </c>
    </row>
    <row r="1295" spans="1:13" x14ac:dyDescent="0.2">
      <c r="A1295" s="6" t="s">
        <v>293</v>
      </c>
      <c r="B1295" s="6" t="s">
        <v>24</v>
      </c>
      <c r="C1295" s="9">
        <v>0</v>
      </c>
      <c r="D1295" s="9">
        <v>0</v>
      </c>
      <c r="E1295" s="9">
        <v>0</v>
      </c>
      <c r="F1295" s="9">
        <v>0</v>
      </c>
      <c r="G1295" s="9">
        <v>1</v>
      </c>
      <c r="H1295" s="6" t="e">
        <v>#N/A</v>
      </c>
      <c r="J1295" s="6"/>
      <c r="K1295" t="str">
        <f>VLOOKUP(A1295,MonthlyMetricFullData!A:D,2,FALSE)</f>
        <v>Premium</v>
      </c>
      <c r="L1295" t="str">
        <f>IF(VLOOKUP(A1295,MonthlyMetricFullData!A:E,5,FALSE)&lt;30,"Adjunct","Professional")</f>
        <v>Adjunct</v>
      </c>
      <c r="M1295" t="str">
        <f>VLOOKUP(A1295,MonthlyMetricFullData!A:D,3,FALSE)</f>
        <v>Kristin Haase-Alvey</v>
      </c>
    </row>
    <row r="1296" spans="1:13" x14ac:dyDescent="0.2">
      <c r="A1296" s="6" t="s">
        <v>293</v>
      </c>
      <c r="B1296" s="6" t="s">
        <v>25</v>
      </c>
      <c r="C1296" s="9">
        <v>0</v>
      </c>
      <c r="D1296" s="9">
        <v>0</v>
      </c>
      <c r="E1296" s="9">
        <v>0</v>
      </c>
      <c r="F1296" s="9">
        <v>0</v>
      </c>
      <c r="G1296" s="9">
        <v>0</v>
      </c>
      <c r="H1296" s="6">
        <v>0</v>
      </c>
      <c r="I1296" s="8"/>
      <c r="J1296" s="6"/>
      <c r="K1296" t="str">
        <f>VLOOKUP(A1296,MonthlyMetricFullData!A:D,2,FALSE)</f>
        <v>Premium</v>
      </c>
      <c r="L1296" t="str">
        <f>IF(VLOOKUP(A1296,MonthlyMetricFullData!A:E,5,FALSE)&lt;30,"Adjunct","Professional")</f>
        <v>Adjunct</v>
      </c>
      <c r="M1296" t="str">
        <f>VLOOKUP(A1296,MonthlyMetricFullData!A:D,3,FALSE)</f>
        <v>Kristin Haase-Alvey</v>
      </c>
    </row>
    <row r="1297" spans="1:13" x14ac:dyDescent="0.2">
      <c r="A1297" s="6" t="s">
        <v>293</v>
      </c>
      <c r="B1297" s="6" t="s">
        <v>26</v>
      </c>
      <c r="C1297" s="9">
        <v>0.42</v>
      </c>
      <c r="D1297" s="9">
        <v>1.21</v>
      </c>
      <c r="E1297" s="9">
        <v>1</v>
      </c>
      <c r="F1297" s="9">
        <v>1</v>
      </c>
      <c r="G1297" s="9">
        <v>1</v>
      </c>
      <c r="H1297" s="6">
        <v>0</v>
      </c>
      <c r="I1297" s="7" t="s">
        <v>46</v>
      </c>
      <c r="J1297" s="9">
        <v>1</v>
      </c>
      <c r="K1297" t="str">
        <f>VLOOKUP(A1297,MonthlyMetricFullData!A:D,2,FALSE)</f>
        <v>Premium</v>
      </c>
      <c r="L1297" t="str">
        <f>IF(VLOOKUP(A1297,MonthlyMetricFullData!A:E,5,FALSE)&lt;30,"Adjunct","Professional")</f>
        <v>Adjunct</v>
      </c>
      <c r="M1297" t="str">
        <f>VLOOKUP(A1297,MonthlyMetricFullData!A:D,3,FALSE)</f>
        <v>Kristin Haase-Alvey</v>
      </c>
    </row>
    <row r="1298" spans="1:13" x14ac:dyDescent="0.2">
      <c r="A1298" s="6" t="s">
        <v>294</v>
      </c>
      <c r="B1298" s="6" t="s">
        <v>29</v>
      </c>
      <c r="C1298" s="9">
        <v>1.0929</v>
      </c>
      <c r="D1298" s="9">
        <v>0.96660000000000001</v>
      </c>
      <c r="E1298" s="9">
        <v>0.99401197604790403</v>
      </c>
      <c r="F1298" s="9">
        <v>0.96226415094339601</v>
      </c>
      <c r="G1298" s="9">
        <v>0.375</v>
      </c>
      <c r="H1298" s="6">
        <v>9</v>
      </c>
      <c r="I1298" s="7" t="s">
        <v>254</v>
      </c>
      <c r="J1298" s="45">
        <v>0.5</v>
      </c>
      <c r="K1298" t="str">
        <f>VLOOKUP(A1298,MonthlyMetricFullData!A:D,2,FALSE)</f>
        <v>Distinguished</v>
      </c>
      <c r="L1298" t="str">
        <f>IF(VLOOKUP(A1298,MonthlyMetricFullData!A:E,5,FALSE)&lt;30,"Adjunct","Professional")</f>
        <v>Professional</v>
      </c>
      <c r="M1298" t="str">
        <f>VLOOKUP(A1298,MonthlyMetricFullData!A:D,3,FALSE)</f>
        <v>Annelies de Groot</v>
      </c>
    </row>
    <row r="1299" spans="1:13" x14ac:dyDescent="0.2">
      <c r="A1299" s="6" t="s">
        <v>294</v>
      </c>
      <c r="B1299" s="6" t="s">
        <v>14</v>
      </c>
      <c r="C1299" s="9">
        <v>0.88929999999999898</v>
      </c>
      <c r="D1299" s="9">
        <v>0.97970000000000002</v>
      </c>
      <c r="E1299" s="9">
        <v>0.99315068493150604</v>
      </c>
      <c r="F1299" s="9">
        <v>0.96039603960396003</v>
      </c>
      <c r="G1299" s="9">
        <v>0.46153846153846101</v>
      </c>
      <c r="H1299" s="6">
        <v>14</v>
      </c>
      <c r="I1299" s="7" t="s">
        <v>155</v>
      </c>
      <c r="J1299" s="9">
        <v>0</v>
      </c>
      <c r="K1299" t="str">
        <f>VLOOKUP(A1299,MonthlyMetricFullData!A:D,2,FALSE)</f>
        <v>Distinguished</v>
      </c>
      <c r="L1299" t="str">
        <f>IF(VLOOKUP(A1299,MonthlyMetricFullData!A:E,5,FALSE)&lt;30,"Adjunct","Professional")</f>
        <v>Professional</v>
      </c>
      <c r="M1299" t="str">
        <f>VLOOKUP(A1299,MonthlyMetricFullData!A:D,3,FALSE)</f>
        <v>Annelies de Groot</v>
      </c>
    </row>
    <row r="1300" spans="1:13" x14ac:dyDescent="0.2">
      <c r="A1300" s="6" t="s">
        <v>294</v>
      </c>
      <c r="B1300" s="6" t="s">
        <v>16</v>
      </c>
      <c r="C1300" s="9">
        <v>0.9</v>
      </c>
      <c r="D1300" s="9">
        <v>0.97</v>
      </c>
      <c r="E1300" s="9">
        <v>0.99</v>
      </c>
      <c r="F1300" s="9">
        <v>0.99</v>
      </c>
      <c r="G1300" s="9">
        <v>0.59</v>
      </c>
      <c r="H1300" s="6">
        <v>12</v>
      </c>
      <c r="I1300" s="10">
        <v>45722</v>
      </c>
      <c r="J1300" s="11">
        <v>0.5</v>
      </c>
      <c r="K1300" t="str">
        <f>VLOOKUP(A1300,MonthlyMetricFullData!A:D,2,FALSE)</f>
        <v>Distinguished</v>
      </c>
      <c r="L1300" t="str">
        <f>IF(VLOOKUP(A1300,MonthlyMetricFullData!A:E,5,FALSE)&lt;30,"Adjunct","Professional")</f>
        <v>Professional</v>
      </c>
      <c r="M1300" t="str">
        <f>VLOOKUP(A1300,MonthlyMetricFullData!A:D,3,FALSE)</f>
        <v>Annelies de Groot</v>
      </c>
    </row>
    <row r="1301" spans="1:13" x14ac:dyDescent="0.2">
      <c r="A1301" s="6" t="s">
        <v>294</v>
      </c>
      <c r="B1301" s="6" t="s">
        <v>31</v>
      </c>
      <c r="C1301" s="9">
        <v>0.83</v>
      </c>
      <c r="D1301" s="9">
        <v>0.9</v>
      </c>
      <c r="E1301" s="9">
        <v>0.97</v>
      </c>
      <c r="F1301" s="9">
        <v>1</v>
      </c>
      <c r="G1301" s="9">
        <v>0.63</v>
      </c>
      <c r="H1301" s="6">
        <v>18</v>
      </c>
      <c r="I1301" s="7" t="s">
        <v>51</v>
      </c>
      <c r="J1301" s="9">
        <v>0</v>
      </c>
      <c r="K1301" t="str">
        <f>VLOOKUP(A1301,MonthlyMetricFullData!A:D,2,FALSE)</f>
        <v>Distinguished</v>
      </c>
      <c r="L1301" t="str">
        <f>IF(VLOOKUP(A1301,MonthlyMetricFullData!A:E,5,FALSE)&lt;30,"Adjunct","Professional")</f>
        <v>Professional</v>
      </c>
      <c r="M1301" t="str">
        <f>VLOOKUP(A1301,MonthlyMetricFullData!A:D,3,FALSE)</f>
        <v>Annelies de Groot</v>
      </c>
    </row>
    <row r="1302" spans="1:13" x14ac:dyDescent="0.2">
      <c r="A1302" s="6" t="s">
        <v>294</v>
      </c>
      <c r="B1302" s="6" t="s">
        <v>32</v>
      </c>
      <c r="C1302" s="9">
        <v>0.89290000000000003</v>
      </c>
      <c r="D1302" s="9">
        <v>0.95779999999999998</v>
      </c>
      <c r="E1302" s="9">
        <v>0.99300699299999995</v>
      </c>
      <c r="F1302" s="9">
        <v>0.97674418600000001</v>
      </c>
      <c r="G1302" s="9">
        <v>0.71428571399999996</v>
      </c>
      <c r="H1302" s="6">
        <v>20</v>
      </c>
      <c r="I1302" s="7">
        <v>0.33333333333333331</v>
      </c>
      <c r="J1302" s="9">
        <f>I1302</f>
        <v>0.33333333333333331</v>
      </c>
      <c r="K1302" t="str">
        <f>VLOOKUP(A1302,MonthlyMetricFullData!A:D,2,FALSE)</f>
        <v>Distinguished</v>
      </c>
      <c r="L1302" t="str">
        <f>IF(VLOOKUP(A1302,MonthlyMetricFullData!A:E,5,FALSE)&lt;30,"Adjunct","Professional")</f>
        <v>Professional</v>
      </c>
      <c r="M1302" t="str">
        <f>VLOOKUP(A1302,MonthlyMetricFullData!A:D,3,FALSE)</f>
        <v>Annelies de Groot</v>
      </c>
    </row>
    <row r="1303" spans="1:13" x14ac:dyDescent="0.2">
      <c r="A1303" s="6" t="s">
        <v>294</v>
      </c>
      <c r="B1303" s="6" t="s">
        <v>17</v>
      </c>
      <c r="C1303" s="9">
        <v>1.08</v>
      </c>
      <c r="D1303" s="9">
        <v>1.01</v>
      </c>
      <c r="E1303" s="9">
        <v>0.98</v>
      </c>
      <c r="F1303" s="9">
        <v>0.97</v>
      </c>
      <c r="G1303" s="9">
        <v>0.52</v>
      </c>
      <c r="H1303" s="6">
        <v>15</v>
      </c>
      <c r="I1303" s="46" t="s">
        <v>45</v>
      </c>
      <c r="J1303" s="11">
        <v>0.66</v>
      </c>
      <c r="K1303" t="str">
        <f>VLOOKUP(A1303,MonthlyMetricFullData!A:D,2,FALSE)</f>
        <v>Distinguished</v>
      </c>
      <c r="L1303" t="str">
        <f>IF(VLOOKUP(A1303,MonthlyMetricFullData!A:E,5,FALSE)&lt;30,"Adjunct","Professional")</f>
        <v>Professional</v>
      </c>
      <c r="M1303" t="str">
        <f>VLOOKUP(A1303,MonthlyMetricFullData!A:D,3,FALSE)</f>
        <v>Annelies de Groot</v>
      </c>
    </row>
    <row r="1304" spans="1:13" x14ac:dyDescent="0.2">
      <c r="A1304" s="6" t="s">
        <v>294</v>
      </c>
      <c r="B1304" s="6" t="s">
        <v>19</v>
      </c>
      <c r="C1304" s="6">
        <v>1.02859999999999</v>
      </c>
      <c r="D1304" s="6">
        <v>1.0203</v>
      </c>
      <c r="E1304" s="6">
        <v>0.97761194029850695</v>
      </c>
      <c r="F1304" s="6">
        <v>0.76800000000000002</v>
      </c>
      <c r="G1304" s="6">
        <v>0.74074074074074003</v>
      </c>
      <c r="H1304" s="6">
        <v>8</v>
      </c>
      <c r="I1304" s="6" t="s">
        <v>117</v>
      </c>
      <c r="J1304" s="53">
        <v>0.43</v>
      </c>
      <c r="K1304" t="str">
        <f>VLOOKUP(A1304,MonthlyMetricFullData!A:D,2,FALSE)</f>
        <v>Distinguished</v>
      </c>
      <c r="L1304" t="str">
        <f>IF(VLOOKUP(A1304,MonthlyMetricFullData!A:E,5,FALSE)&lt;30,"Adjunct","Professional")</f>
        <v>Professional</v>
      </c>
      <c r="M1304" t="str">
        <f>VLOOKUP(A1304,MonthlyMetricFullData!A:D,3,FALSE)</f>
        <v>Annelies de Groot</v>
      </c>
    </row>
    <row r="1305" spans="1:13" x14ac:dyDescent="0.2">
      <c r="A1305" s="6" t="s">
        <v>294</v>
      </c>
      <c r="B1305" s="6" t="s">
        <v>21</v>
      </c>
      <c r="C1305" s="9">
        <v>0.65</v>
      </c>
      <c r="D1305" s="9">
        <v>0.99</v>
      </c>
      <c r="E1305" s="9">
        <v>1</v>
      </c>
      <c r="F1305" s="9">
        <v>0.98</v>
      </c>
      <c r="G1305" s="9">
        <v>1</v>
      </c>
      <c r="H1305" s="6">
        <v>5</v>
      </c>
      <c r="I1305" s="7">
        <v>0</v>
      </c>
      <c r="J1305" s="9">
        <f>I1305</f>
        <v>0</v>
      </c>
      <c r="K1305" t="str">
        <f>VLOOKUP(A1305,MonthlyMetricFullData!A:D,2,FALSE)</f>
        <v>Distinguished</v>
      </c>
      <c r="L1305" t="str">
        <f>IF(VLOOKUP(A1305,MonthlyMetricFullData!A:E,5,FALSE)&lt;30,"Adjunct","Professional")</f>
        <v>Professional</v>
      </c>
      <c r="M1305" t="str">
        <f>VLOOKUP(A1305,MonthlyMetricFullData!A:D,3,FALSE)</f>
        <v>Annelies de Groot</v>
      </c>
    </row>
    <row r="1306" spans="1:13" x14ac:dyDescent="0.2">
      <c r="A1306" s="6" t="s">
        <v>294</v>
      </c>
      <c r="B1306" s="6" t="s">
        <v>22</v>
      </c>
      <c r="C1306" s="9">
        <v>0.4</v>
      </c>
      <c r="D1306" s="9">
        <v>1.05</v>
      </c>
      <c r="E1306" s="9">
        <v>1</v>
      </c>
      <c r="F1306" s="9">
        <v>0.97</v>
      </c>
      <c r="G1306" s="9">
        <v>0.78</v>
      </c>
      <c r="H1306" s="6">
        <v>7</v>
      </c>
      <c r="I1306" s="7" t="s">
        <v>23</v>
      </c>
      <c r="J1306" s="9">
        <v>0.67</v>
      </c>
      <c r="K1306" t="str">
        <f>VLOOKUP(A1306,MonthlyMetricFullData!A:D,2,FALSE)</f>
        <v>Distinguished</v>
      </c>
      <c r="L1306" t="str">
        <f>IF(VLOOKUP(A1306,MonthlyMetricFullData!A:E,5,FALSE)&lt;30,"Adjunct","Professional")</f>
        <v>Professional</v>
      </c>
      <c r="M1306" t="str">
        <f>VLOOKUP(A1306,MonthlyMetricFullData!A:D,3,FALSE)</f>
        <v>Annelies de Groot</v>
      </c>
    </row>
    <row r="1307" spans="1:13" x14ac:dyDescent="0.2">
      <c r="A1307" s="6" t="s">
        <v>294</v>
      </c>
      <c r="B1307" s="6" t="s">
        <v>24</v>
      </c>
      <c r="C1307" s="9">
        <v>0.85</v>
      </c>
      <c r="D1307" s="9">
        <v>1.23</v>
      </c>
      <c r="E1307" s="9">
        <v>0.99</v>
      </c>
      <c r="F1307" s="9">
        <v>1</v>
      </c>
      <c r="G1307" s="9">
        <v>0.52</v>
      </c>
      <c r="H1307" s="6">
        <v>8</v>
      </c>
      <c r="I1307" s="7" t="s">
        <v>35</v>
      </c>
      <c r="J1307" s="9">
        <v>0.5</v>
      </c>
      <c r="K1307" t="str">
        <f>VLOOKUP(A1307,MonthlyMetricFullData!A:D,2,FALSE)</f>
        <v>Distinguished</v>
      </c>
      <c r="L1307" t="str">
        <f>IF(VLOOKUP(A1307,MonthlyMetricFullData!A:E,5,FALSE)&lt;30,"Adjunct","Professional")</f>
        <v>Professional</v>
      </c>
      <c r="M1307" t="str">
        <f>VLOOKUP(A1307,MonthlyMetricFullData!A:D,3,FALSE)</f>
        <v>Annelies de Groot</v>
      </c>
    </row>
    <row r="1308" spans="1:13" x14ac:dyDescent="0.2">
      <c r="A1308" s="6" t="s">
        <v>294</v>
      </c>
      <c r="B1308" s="6" t="s">
        <v>25</v>
      </c>
      <c r="C1308" s="9">
        <v>0.89</v>
      </c>
      <c r="D1308" s="9">
        <v>1.04</v>
      </c>
      <c r="E1308" s="9">
        <v>0.98</v>
      </c>
      <c r="F1308" s="9">
        <v>0.97</v>
      </c>
      <c r="G1308" s="9">
        <v>0.52</v>
      </c>
      <c r="H1308" s="6">
        <v>10</v>
      </c>
      <c r="I1308" s="7" t="s">
        <v>36</v>
      </c>
      <c r="J1308" s="9">
        <v>0.33</v>
      </c>
      <c r="K1308" t="str">
        <f>VLOOKUP(A1308,MonthlyMetricFullData!A:D,2,FALSE)</f>
        <v>Distinguished</v>
      </c>
      <c r="L1308" t="str">
        <f>IF(VLOOKUP(A1308,MonthlyMetricFullData!A:E,5,FALSE)&lt;30,"Adjunct","Professional")</f>
        <v>Professional</v>
      </c>
      <c r="M1308" t="str">
        <f>VLOOKUP(A1308,MonthlyMetricFullData!A:D,3,FALSE)</f>
        <v>Annelies de Groot</v>
      </c>
    </row>
    <row r="1309" spans="1:13" x14ac:dyDescent="0.2">
      <c r="A1309" s="6" t="s">
        <v>294</v>
      </c>
      <c r="B1309" s="6" t="s">
        <v>26</v>
      </c>
      <c r="C1309" s="9">
        <v>0.87</v>
      </c>
      <c r="D1309" s="9">
        <v>1.02</v>
      </c>
      <c r="E1309" s="9">
        <v>0.98</v>
      </c>
      <c r="F1309" s="9">
        <v>1</v>
      </c>
      <c r="G1309" s="9">
        <v>0.5</v>
      </c>
      <c r="H1309" s="6">
        <v>4</v>
      </c>
      <c r="I1309" s="7" t="s">
        <v>233</v>
      </c>
      <c r="J1309" s="9">
        <v>0</v>
      </c>
      <c r="K1309" t="str">
        <f>VLOOKUP(A1309,MonthlyMetricFullData!A:D,2,FALSE)</f>
        <v>Distinguished</v>
      </c>
      <c r="L1309" t="str">
        <f>IF(VLOOKUP(A1309,MonthlyMetricFullData!A:E,5,FALSE)&lt;30,"Adjunct","Professional")</f>
        <v>Professional</v>
      </c>
      <c r="M1309" t="str">
        <f>VLOOKUP(A1309,MonthlyMetricFullData!A:D,3,FALSE)</f>
        <v>Annelies de Groot</v>
      </c>
    </row>
    <row r="1310" spans="1:13" x14ac:dyDescent="0.2">
      <c r="A1310" s="6" t="s">
        <v>295</v>
      </c>
      <c r="B1310" s="6" t="s">
        <v>21</v>
      </c>
      <c r="C1310" s="9">
        <v>0.65</v>
      </c>
      <c r="D1310" s="9">
        <v>0.92</v>
      </c>
      <c r="E1310" s="9">
        <v>0.99</v>
      </c>
      <c r="F1310" s="9">
        <v>0.89</v>
      </c>
      <c r="G1310" s="9">
        <v>0.85</v>
      </c>
      <c r="H1310" s="6">
        <v>14</v>
      </c>
      <c r="I1310" s="7">
        <v>0</v>
      </c>
      <c r="J1310" s="9">
        <f>I1310</f>
        <v>0</v>
      </c>
      <c r="K1310" t="e">
        <f>VLOOKUP(A1310,MonthlyMetricFullData!A:D,2,FALSE)</f>
        <v>#N/A</v>
      </c>
      <c r="L1310" t="e">
        <f>IF(VLOOKUP(A1310,MonthlyMetricFullData!A:E,5,FALSE)&lt;30,"Adjunct","Professional")</f>
        <v>#N/A</v>
      </c>
      <c r="M1310" t="e">
        <f>VLOOKUP(A1310,MonthlyMetricFullData!A:D,3,FALSE)</f>
        <v>#N/A</v>
      </c>
    </row>
    <row r="1311" spans="1:13" x14ac:dyDescent="0.2">
      <c r="A1311" s="6" t="s">
        <v>295</v>
      </c>
      <c r="B1311" s="6" t="s">
        <v>22</v>
      </c>
      <c r="C1311" s="9">
        <v>0.92</v>
      </c>
      <c r="D1311" s="9">
        <v>0.99</v>
      </c>
      <c r="E1311" s="9">
        <v>0.99</v>
      </c>
      <c r="F1311" s="9">
        <v>0.66</v>
      </c>
      <c r="G1311" s="9">
        <v>0.5</v>
      </c>
      <c r="H1311" s="6">
        <v>10</v>
      </c>
      <c r="I1311" s="7">
        <v>0</v>
      </c>
      <c r="J1311" s="9">
        <f>I1311</f>
        <v>0</v>
      </c>
      <c r="K1311" t="e">
        <f>VLOOKUP(A1311,MonthlyMetricFullData!A:D,2,FALSE)</f>
        <v>#N/A</v>
      </c>
      <c r="L1311" t="e">
        <f>IF(VLOOKUP(A1311,MonthlyMetricFullData!A:E,5,FALSE)&lt;30,"Adjunct","Professional")</f>
        <v>#N/A</v>
      </c>
      <c r="M1311" t="e">
        <f>VLOOKUP(A1311,MonthlyMetricFullData!A:D,3,FALSE)</f>
        <v>#N/A</v>
      </c>
    </row>
    <row r="1312" spans="1:13" x14ac:dyDescent="0.2">
      <c r="A1312" s="6" t="s">
        <v>295</v>
      </c>
      <c r="B1312" s="6" t="s">
        <v>24</v>
      </c>
      <c r="C1312" s="9">
        <v>0.99</v>
      </c>
      <c r="D1312" s="9">
        <v>0.9</v>
      </c>
      <c r="E1312" s="9">
        <v>1</v>
      </c>
      <c r="F1312" s="9">
        <v>0.74</v>
      </c>
      <c r="G1312" s="9">
        <v>0.32</v>
      </c>
      <c r="H1312" s="6">
        <v>11</v>
      </c>
      <c r="I1312" s="7">
        <v>0</v>
      </c>
      <c r="J1312" s="9">
        <f>I1312</f>
        <v>0</v>
      </c>
      <c r="K1312" t="e">
        <f>VLOOKUP(A1312,MonthlyMetricFullData!A:D,2,FALSE)</f>
        <v>#N/A</v>
      </c>
      <c r="L1312" t="e">
        <f>IF(VLOOKUP(A1312,MonthlyMetricFullData!A:E,5,FALSE)&lt;30,"Adjunct","Professional")</f>
        <v>#N/A</v>
      </c>
      <c r="M1312" t="e">
        <f>VLOOKUP(A1312,MonthlyMetricFullData!A:D,3,FALSE)</f>
        <v>#N/A</v>
      </c>
    </row>
    <row r="1313" spans="1:13" x14ac:dyDescent="0.2">
      <c r="A1313" s="6" t="s">
        <v>295</v>
      </c>
      <c r="B1313" s="6" t="s">
        <v>25</v>
      </c>
      <c r="C1313" s="9">
        <v>0.91</v>
      </c>
      <c r="D1313" s="9">
        <v>0.96</v>
      </c>
      <c r="E1313" s="9">
        <v>0.99</v>
      </c>
      <c r="F1313" s="9">
        <v>0.9</v>
      </c>
      <c r="G1313" s="9">
        <v>0.27</v>
      </c>
      <c r="H1313" s="6">
        <v>20</v>
      </c>
      <c r="I1313" s="8"/>
      <c r="J1313" s="6"/>
      <c r="K1313" t="e">
        <f>VLOOKUP(A1313,MonthlyMetricFullData!A:D,2,FALSE)</f>
        <v>#N/A</v>
      </c>
      <c r="L1313" t="e">
        <f>IF(VLOOKUP(A1313,MonthlyMetricFullData!A:E,5,FALSE)&lt;30,"Adjunct","Professional")</f>
        <v>#N/A</v>
      </c>
      <c r="M1313" t="e">
        <f>VLOOKUP(A1313,MonthlyMetricFullData!A:D,3,FALSE)</f>
        <v>#N/A</v>
      </c>
    </row>
    <row r="1314" spans="1:13" x14ac:dyDescent="0.2">
      <c r="A1314" s="6" t="s">
        <v>296</v>
      </c>
      <c r="B1314" s="6" t="s">
        <v>29</v>
      </c>
      <c r="C1314" s="9">
        <v>0</v>
      </c>
      <c r="D1314" s="9">
        <v>1.2</v>
      </c>
      <c r="E1314" s="9">
        <v>0</v>
      </c>
      <c r="F1314" s="9">
        <v>0</v>
      </c>
      <c r="G1314" s="9">
        <v>0</v>
      </c>
      <c r="H1314" s="6">
        <v>0</v>
      </c>
      <c r="I1314" s="7" t="s">
        <v>18</v>
      </c>
      <c r="J1314" s="45">
        <v>0</v>
      </c>
      <c r="K1314" t="e">
        <f>VLOOKUP(A1314,MonthlyMetricFullData!A:D,2,FALSE)</f>
        <v>#N/A</v>
      </c>
      <c r="L1314" t="e">
        <f>IF(VLOOKUP(A1314,MonthlyMetricFullData!A:E,5,FALSE)&lt;30,"Adjunct","Professional")</f>
        <v>#N/A</v>
      </c>
      <c r="M1314" t="e">
        <f>VLOOKUP(A1314,MonthlyMetricFullData!A:D,3,FALSE)</f>
        <v>#N/A</v>
      </c>
    </row>
    <row r="1315" spans="1:13" x14ac:dyDescent="0.2">
      <c r="A1315" s="6" t="s">
        <v>297</v>
      </c>
      <c r="B1315" s="6" t="s">
        <v>29</v>
      </c>
      <c r="C1315" s="9">
        <v>1.4062999999999899</v>
      </c>
      <c r="D1315" s="9">
        <v>1.2343999999999999</v>
      </c>
      <c r="E1315" s="9">
        <v>1</v>
      </c>
      <c r="F1315" s="9">
        <v>1</v>
      </c>
      <c r="G1315" s="9">
        <v>1</v>
      </c>
      <c r="H1315" s="6">
        <v>8</v>
      </c>
      <c r="I1315" s="7" t="s">
        <v>18</v>
      </c>
      <c r="J1315" s="45">
        <v>0</v>
      </c>
      <c r="K1315" t="str">
        <f>VLOOKUP(A1315,MonthlyMetricFullData!A:D,2,FALSE)</f>
        <v>Distinguished</v>
      </c>
      <c r="L1315" t="str">
        <f>IF(VLOOKUP(A1315,MonthlyMetricFullData!A:E,5,FALSE)&lt;30,"Adjunct","Professional")</f>
        <v>Adjunct</v>
      </c>
      <c r="M1315" t="str">
        <f>VLOOKUP(A1315,MonthlyMetricFullData!A:D,3,FALSE)</f>
        <v>Kristin Haase-Alvey</v>
      </c>
    </row>
    <row r="1316" spans="1:13" x14ac:dyDescent="0.2">
      <c r="A1316" s="6" t="s">
        <v>297</v>
      </c>
      <c r="B1316" s="6" t="s">
        <v>14</v>
      </c>
      <c r="C1316" s="9">
        <v>1.1943999999999999</v>
      </c>
      <c r="D1316" s="9">
        <v>1.1679999999999999</v>
      </c>
      <c r="E1316" s="9">
        <v>1</v>
      </c>
      <c r="F1316" s="9">
        <v>0.97499999999999998</v>
      </c>
      <c r="G1316" s="9">
        <v>1</v>
      </c>
      <c r="H1316" s="6">
        <v>6</v>
      </c>
      <c r="I1316" s="7" t="s">
        <v>52</v>
      </c>
      <c r="J1316" s="9">
        <v>0.75</v>
      </c>
      <c r="K1316" t="str">
        <f>VLOOKUP(A1316,MonthlyMetricFullData!A:D,2,FALSE)</f>
        <v>Distinguished</v>
      </c>
      <c r="L1316" t="str">
        <f>IF(VLOOKUP(A1316,MonthlyMetricFullData!A:E,5,FALSE)&lt;30,"Adjunct","Professional")</f>
        <v>Adjunct</v>
      </c>
      <c r="M1316" t="str">
        <f>VLOOKUP(A1316,MonthlyMetricFullData!A:D,3,FALSE)</f>
        <v>Kristin Haase-Alvey</v>
      </c>
    </row>
    <row r="1317" spans="1:13" x14ac:dyDescent="0.2">
      <c r="A1317" s="6" t="s">
        <v>297</v>
      </c>
      <c r="B1317" s="6" t="s">
        <v>16</v>
      </c>
      <c r="C1317" s="9">
        <v>1.36</v>
      </c>
      <c r="D1317" s="9">
        <v>1.26</v>
      </c>
      <c r="E1317" s="9">
        <v>1</v>
      </c>
      <c r="F1317" s="9">
        <v>0.96</v>
      </c>
      <c r="G1317" s="9">
        <v>1</v>
      </c>
      <c r="H1317" s="6">
        <v>6</v>
      </c>
      <c r="I1317" s="10">
        <v>45692</v>
      </c>
      <c r="J1317" s="11">
        <v>0.5</v>
      </c>
      <c r="K1317" t="str">
        <f>VLOOKUP(A1317,MonthlyMetricFullData!A:D,2,FALSE)</f>
        <v>Distinguished</v>
      </c>
      <c r="L1317" t="str">
        <f>IF(VLOOKUP(A1317,MonthlyMetricFullData!A:E,5,FALSE)&lt;30,"Adjunct","Professional")</f>
        <v>Adjunct</v>
      </c>
      <c r="M1317" t="str">
        <f>VLOOKUP(A1317,MonthlyMetricFullData!A:D,3,FALSE)</f>
        <v>Kristin Haase-Alvey</v>
      </c>
    </row>
    <row r="1318" spans="1:13" x14ac:dyDescent="0.2">
      <c r="A1318" s="6" t="s">
        <v>297</v>
      </c>
      <c r="B1318" s="6" t="s">
        <v>31</v>
      </c>
      <c r="C1318" s="9">
        <v>1.42</v>
      </c>
      <c r="D1318" s="9">
        <v>1.3</v>
      </c>
      <c r="E1318" s="9">
        <v>0.99</v>
      </c>
      <c r="F1318" s="9">
        <v>0.98</v>
      </c>
      <c r="G1318" s="9">
        <v>1</v>
      </c>
      <c r="H1318" s="6">
        <v>5</v>
      </c>
      <c r="I1318" s="7">
        <v>0.66666666666666663</v>
      </c>
      <c r="J1318" s="9">
        <v>0.66</v>
      </c>
      <c r="K1318" t="str">
        <f>VLOOKUP(A1318,MonthlyMetricFullData!A:D,2,FALSE)</f>
        <v>Distinguished</v>
      </c>
      <c r="L1318" t="str">
        <f>IF(VLOOKUP(A1318,MonthlyMetricFullData!A:E,5,FALSE)&lt;30,"Adjunct","Professional")</f>
        <v>Adjunct</v>
      </c>
      <c r="M1318" t="str">
        <f>VLOOKUP(A1318,MonthlyMetricFullData!A:D,3,FALSE)</f>
        <v>Kristin Haase-Alvey</v>
      </c>
    </row>
    <row r="1319" spans="1:13" x14ac:dyDescent="0.2">
      <c r="A1319" s="6" t="s">
        <v>297</v>
      </c>
      <c r="B1319" s="6" t="s">
        <v>32</v>
      </c>
      <c r="C1319" s="9">
        <v>1.3332999999999999</v>
      </c>
      <c r="D1319" s="9">
        <v>1.2422</v>
      </c>
      <c r="E1319" s="9">
        <v>1</v>
      </c>
      <c r="F1319" s="9">
        <v>0.97872340400000002</v>
      </c>
      <c r="G1319" s="9">
        <v>1</v>
      </c>
      <c r="H1319" s="6">
        <v>8</v>
      </c>
      <c r="I1319" s="7" t="s">
        <v>18</v>
      </c>
      <c r="J1319" s="9">
        <v>0</v>
      </c>
      <c r="K1319" t="str">
        <f>VLOOKUP(A1319,MonthlyMetricFullData!A:D,2,FALSE)</f>
        <v>Distinguished</v>
      </c>
      <c r="L1319" t="str">
        <f>IF(VLOOKUP(A1319,MonthlyMetricFullData!A:E,5,FALSE)&lt;30,"Adjunct","Professional")</f>
        <v>Adjunct</v>
      </c>
      <c r="M1319" t="str">
        <f>VLOOKUP(A1319,MonthlyMetricFullData!A:D,3,FALSE)</f>
        <v>Kristin Haase-Alvey</v>
      </c>
    </row>
    <row r="1320" spans="1:13" x14ac:dyDescent="0.2">
      <c r="A1320" s="6" t="s">
        <v>297</v>
      </c>
      <c r="B1320" s="6" t="s">
        <v>17</v>
      </c>
      <c r="C1320" s="9">
        <v>1.41</v>
      </c>
      <c r="D1320" s="9">
        <v>1.25</v>
      </c>
      <c r="E1320" s="9">
        <v>1</v>
      </c>
      <c r="F1320" s="9">
        <v>1</v>
      </c>
      <c r="G1320" s="9">
        <v>1</v>
      </c>
      <c r="H1320" s="6">
        <v>5</v>
      </c>
      <c r="I1320" s="46" t="s">
        <v>18</v>
      </c>
      <c r="J1320" s="11">
        <v>0</v>
      </c>
      <c r="K1320" t="str">
        <f>VLOOKUP(A1320,MonthlyMetricFullData!A:D,2,FALSE)</f>
        <v>Distinguished</v>
      </c>
      <c r="L1320" t="str">
        <f>IF(VLOOKUP(A1320,MonthlyMetricFullData!A:E,5,FALSE)&lt;30,"Adjunct","Professional")</f>
        <v>Adjunct</v>
      </c>
      <c r="M1320" t="str">
        <f>VLOOKUP(A1320,MonthlyMetricFullData!A:D,3,FALSE)</f>
        <v>Kristin Haase-Alvey</v>
      </c>
    </row>
    <row r="1321" spans="1:13" x14ac:dyDescent="0.2">
      <c r="A1321" s="6" t="s">
        <v>297</v>
      </c>
      <c r="B1321" s="6" t="s">
        <v>19</v>
      </c>
      <c r="C1321" s="6">
        <v>1.48959999999999</v>
      </c>
      <c r="D1321" s="6">
        <v>1.2539</v>
      </c>
      <c r="E1321" s="6">
        <v>0.98507462686567104</v>
      </c>
      <c r="F1321" s="6">
        <v>0.81399999999999995</v>
      </c>
      <c r="G1321" s="6">
        <v>1</v>
      </c>
      <c r="H1321" s="6">
        <v>4</v>
      </c>
      <c r="J1321" s="53"/>
      <c r="K1321" t="str">
        <f>VLOOKUP(A1321,MonthlyMetricFullData!A:D,2,FALSE)</f>
        <v>Distinguished</v>
      </c>
      <c r="L1321" t="str">
        <f>IF(VLOOKUP(A1321,MonthlyMetricFullData!A:E,5,FALSE)&lt;30,"Adjunct","Professional")</f>
        <v>Adjunct</v>
      </c>
      <c r="M1321" t="str">
        <f>VLOOKUP(A1321,MonthlyMetricFullData!A:D,3,FALSE)</f>
        <v>Kristin Haase-Alvey</v>
      </c>
    </row>
    <row r="1322" spans="1:13" x14ac:dyDescent="0.2">
      <c r="A1322" s="6" t="s">
        <v>297</v>
      </c>
      <c r="B1322" s="6" t="s">
        <v>21</v>
      </c>
      <c r="C1322" s="9">
        <v>1.72</v>
      </c>
      <c r="D1322" s="9">
        <v>2.04</v>
      </c>
      <c r="E1322" s="9">
        <v>1</v>
      </c>
      <c r="F1322" s="9">
        <v>0.95</v>
      </c>
      <c r="G1322" s="9">
        <v>0.86</v>
      </c>
      <c r="H1322" s="6">
        <v>3</v>
      </c>
      <c r="I1322" s="7">
        <v>1</v>
      </c>
      <c r="J1322" s="9">
        <f>I1322</f>
        <v>1</v>
      </c>
      <c r="K1322" t="str">
        <f>VLOOKUP(A1322,MonthlyMetricFullData!A:D,2,FALSE)</f>
        <v>Distinguished</v>
      </c>
      <c r="L1322" t="str">
        <f>IF(VLOOKUP(A1322,MonthlyMetricFullData!A:E,5,FALSE)&lt;30,"Adjunct","Professional")</f>
        <v>Adjunct</v>
      </c>
      <c r="M1322" t="str">
        <f>VLOOKUP(A1322,MonthlyMetricFullData!A:D,3,FALSE)</f>
        <v>Kristin Haase-Alvey</v>
      </c>
    </row>
    <row r="1323" spans="1:13" x14ac:dyDescent="0.2">
      <c r="A1323" s="6" t="s">
        <v>297</v>
      </c>
      <c r="B1323" s="6" t="s">
        <v>22</v>
      </c>
      <c r="C1323" s="9">
        <v>0.75</v>
      </c>
      <c r="D1323" s="9">
        <v>1.77</v>
      </c>
      <c r="E1323" s="9">
        <v>1</v>
      </c>
      <c r="F1323" s="9">
        <v>0.93</v>
      </c>
      <c r="G1323" s="9">
        <v>1</v>
      </c>
      <c r="H1323" s="6" t="e">
        <v>#N/A</v>
      </c>
      <c r="I1323" s="7">
        <v>0</v>
      </c>
      <c r="J1323" s="9">
        <f>I1323</f>
        <v>0</v>
      </c>
      <c r="K1323" t="str">
        <f>VLOOKUP(A1323,MonthlyMetricFullData!A:D,2,FALSE)</f>
        <v>Distinguished</v>
      </c>
      <c r="L1323" t="str">
        <f>IF(VLOOKUP(A1323,MonthlyMetricFullData!A:E,5,FALSE)&lt;30,"Adjunct","Professional")</f>
        <v>Adjunct</v>
      </c>
      <c r="M1323" t="str">
        <f>VLOOKUP(A1323,MonthlyMetricFullData!A:D,3,FALSE)</f>
        <v>Kristin Haase-Alvey</v>
      </c>
    </row>
    <row r="1324" spans="1:13" x14ac:dyDescent="0.2">
      <c r="A1324" s="6" t="s">
        <v>297</v>
      </c>
      <c r="B1324" s="6" t="s">
        <v>24</v>
      </c>
      <c r="C1324" s="9">
        <v>0.4</v>
      </c>
      <c r="D1324" s="9">
        <v>1.51</v>
      </c>
      <c r="E1324" s="9">
        <v>1</v>
      </c>
      <c r="F1324" s="9">
        <v>0.93</v>
      </c>
      <c r="G1324" s="9">
        <v>1</v>
      </c>
      <c r="H1324" s="6">
        <v>2</v>
      </c>
      <c r="I1324" s="7">
        <v>1</v>
      </c>
      <c r="J1324" s="9">
        <f>I1324</f>
        <v>1</v>
      </c>
      <c r="K1324" t="str">
        <f>VLOOKUP(A1324,MonthlyMetricFullData!A:D,2,FALSE)</f>
        <v>Distinguished</v>
      </c>
      <c r="L1324" t="str">
        <f>IF(VLOOKUP(A1324,MonthlyMetricFullData!A:E,5,FALSE)&lt;30,"Adjunct","Professional")</f>
        <v>Adjunct</v>
      </c>
      <c r="M1324" t="str">
        <f>VLOOKUP(A1324,MonthlyMetricFullData!A:D,3,FALSE)</f>
        <v>Kristin Haase-Alvey</v>
      </c>
    </row>
    <row r="1325" spans="1:13" x14ac:dyDescent="0.2">
      <c r="A1325" s="6" t="s">
        <v>297</v>
      </c>
      <c r="B1325" s="6" t="s">
        <v>25</v>
      </c>
      <c r="C1325" s="9">
        <v>0.92</v>
      </c>
      <c r="D1325" s="9">
        <v>1.62</v>
      </c>
      <c r="E1325" s="9">
        <v>1</v>
      </c>
      <c r="F1325" s="9">
        <v>0.97</v>
      </c>
      <c r="G1325" s="9">
        <v>0.63</v>
      </c>
      <c r="H1325" s="6">
        <v>3</v>
      </c>
      <c r="I1325" s="7" t="s">
        <v>15</v>
      </c>
      <c r="J1325" s="9">
        <v>0.5</v>
      </c>
      <c r="K1325" t="str">
        <f>VLOOKUP(A1325,MonthlyMetricFullData!A:D,2,FALSE)</f>
        <v>Distinguished</v>
      </c>
      <c r="L1325" t="str">
        <f>IF(VLOOKUP(A1325,MonthlyMetricFullData!A:E,5,FALSE)&lt;30,"Adjunct","Professional")</f>
        <v>Adjunct</v>
      </c>
      <c r="M1325" t="str">
        <f>VLOOKUP(A1325,MonthlyMetricFullData!A:D,3,FALSE)</f>
        <v>Kristin Haase-Alvey</v>
      </c>
    </row>
    <row r="1326" spans="1:13" x14ac:dyDescent="0.2">
      <c r="A1326" s="6" t="s">
        <v>297</v>
      </c>
      <c r="B1326" s="6" t="s">
        <v>26</v>
      </c>
      <c r="C1326" s="9">
        <v>0.99</v>
      </c>
      <c r="D1326" s="9">
        <v>1.21</v>
      </c>
      <c r="E1326" s="9">
        <v>1</v>
      </c>
      <c r="F1326" s="9">
        <v>0.88</v>
      </c>
      <c r="G1326" s="9">
        <v>0.73</v>
      </c>
      <c r="H1326" s="6">
        <v>10</v>
      </c>
      <c r="I1326" s="7" t="s">
        <v>27</v>
      </c>
      <c r="J1326" s="9">
        <v>1</v>
      </c>
      <c r="K1326" t="str">
        <f>VLOOKUP(A1326,MonthlyMetricFullData!A:D,2,FALSE)</f>
        <v>Distinguished</v>
      </c>
      <c r="L1326" t="str">
        <f>IF(VLOOKUP(A1326,MonthlyMetricFullData!A:E,5,FALSE)&lt;30,"Adjunct","Professional")</f>
        <v>Adjunct</v>
      </c>
      <c r="M1326" t="str">
        <f>VLOOKUP(A1326,MonthlyMetricFullData!A:D,3,FALSE)</f>
        <v>Kristin Haase-Alvey</v>
      </c>
    </row>
    <row r="1327" spans="1:13" x14ac:dyDescent="0.2">
      <c r="A1327" s="6" t="s">
        <v>298</v>
      </c>
      <c r="B1327" s="6" t="s">
        <v>29</v>
      </c>
      <c r="C1327" s="9">
        <v>0.87919999999999998</v>
      </c>
      <c r="D1327" s="9">
        <v>1.0625</v>
      </c>
      <c r="E1327" s="9">
        <v>1</v>
      </c>
      <c r="F1327" s="9">
        <v>1</v>
      </c>
      <c r="G1327" s="9">
        <v>1</v>
      </c>
      <c r="H1327" s="6">
        <v>0</v>
      </c>
      <c r="I1327" s="7" t="s">
        <v>299</v>
      </c>
      <c r="J1327" s="45">
        <v>0.85</v>
      </c>
      <c r="K1327" t="str">
        <f>VLOOKUP(A1327,MonthlyMetricFullData!A:D,2,FALSE)</f>
        <v>Distinguished</v>
      </c>
      <c r="L1327" t="str">
        <f>IF(VLOOKUP(A1327,MonthlyMetricFullData!A:E,5,FALSE)&lt;30,"Adjunct","Professional")</f>
        <v>Professional</v>
      </c>
      <c r="M1327" t="str">
        <f>VLOOKUP(A1327,MonthlyMetricFullData!A:D,3,FALSE)</f>
        <v>Kristin Haase-Alvey</v>
      </c>
    </row>
    <row r="1328" spans="1:13" x14ac:dyDescent="0.2">
      <c r="A1328" s="6" t="s">
        <v>298</v>
      </c>
      <c r="B1328" s="6" t="s">
        <v>31</v>
      </c>
      <c r="C1328" s="9">
        <v>0</v>
      </c>
      <c r="D1328" s="9">
        <v>0</v>
      </c>
      <c r="E1328" s="9">
        <v>0</v>
      </c>
      <c r="F1328" s="9">
        <v>0</v>
      </c>
      <c r="G1328" s="9">
        <v>0</v>
      </c>
      <c r="H1328" s="6">
        <v>0</v>
      </c>
      <c r="I1328" s="7"/>
      <c r="J1328" s="9"/>
      <c r="K1328" t="str">
        <f>VLOOKUP(A1328,MonthlyMetricFullData!A:D,2,FALSE)</f>
        <v>Distinguished</v>
      </c>
      <c r="L1328" t="str">
        <f>IF(VLOOKUP(A1328,MonthlyMetricFullData!A:E,5,FALSE)&lt;30,"Adjunct","Professional")</f>
        <v>Professional</v>
      </c>
      <c r="M1328" t="str">
        <f>VLOOKUP(A1328,MonthlyMetricFullData!A:D,3,FALSE)</f>
        <v>Kristin Haase-Alvey</v>
      </c>
    </row>
    <row r="1329" spans="1:13" x14ac:dyDescent="0.2">
      <c r="A1329" s="6" t="s">
        <v>298</v>
      </c>
      <c r="B1329" s="6" t="s">
        <v>32</v>
      </c>
      <c r="C1329" s="9">
        <v>6.6699999999999995E-2</v>
      </c>
      <c r="D1329" s="9">
        <v>0.80920000000000003</v>
      </c>
      <c r="E1329" s="9">
        <v>1</v>
      </c>
      <c r="F1329" s="9">
        <v>1</v>
      </c>
      <c r="G1329" s="9">
        <v>0</v>
      </c>
      <c r="H1329" s="6">
        <v>0</v>
      </c>
      <c r="I1329" s="7">
        <v>0.75</v>
      </c>
      <c r="J1329" s="9">
        <f>I1329</f>
        <v>0.75</v>
      </c>
      <c r="K1329" t="str">
        <f>VLOOKUP(A1329,MonthlyMetricFullData!A:D,2,FALSE)</f>
        <v>Distinguished</v>
      </c>
      <c r="L1329" t="str">
        <f>IF(VLOOKUP(A1329,MonthlyMetricFullData!A:E,5,FALSE)&lt;30,"Adjunct","Professional")</f>
        <v>Professional</v>
      </c>
      <c r="M1329" t="str">
        <f>VLOOKUP(A1329,MonthlyMetricFullData!A:D,3,FALSE)</f>
        <v>Kristin Haase-Alvey</v>
      </c>
    </row>
    <row r="1330" spans="1:13" x14ac:dyDescent="0.2">
      <c r="A1330" s="6" t="s">
        <v>298</v>
      </c>
      <c r="B1330" s="6" t="s">
        <v>17</v>
      </c>
      <c r="C1330" s="9">
        <v>0.93</v>
      </c>
      <c r="D1330" s="9">
        <v>1.1100000000000001</v>
      </c>
      <c r="E1330" s="9">
        <v>1</v>
      </c>
      <c r="F1330" s="9">
        <v>1</v>
      </c>
      <c r="G1330" s="9">
        <v>0.88</v>
      </c>
      <c r="H1330" s="6">
        <v>1</v>
      </c>
      <c r="I1330" s="46" t="s">
        <v>111</v>
      </c>
      <c r="J1330" s="11">
        <v>0.8</v>
      </c>
      <c r="K1330" t="str">
        <f>VLOOKUP(A1330,MonthlyMetricFullData!A:D,2,FALSE)</f>
        <v>Distinguished</v>
      </c>
      <c r="L1330" t="str">
        <f>IF(VLOOKUP(A1330,MonthlyMetricFullData!A:E,5,FALSE)&lt;30,"Adjunct","Professional")</f>
        <v>Professional</v>
      </c>
      <c r="M1330" t="str">
        <f>VLOOKUP(A1330,MonthlyMetricFullData!A:D,3,FALSE)</f>
        <v>Kristin Haase-Alvey</v>
      </c>
    </row>
    <row r="1331" spans="1:13" x14ac:dyDescent="0.2">
      <c r="A1331" s="6" t="s">
        <v>298</v>
      </c>
      <c r="B1331" s="6" t="s">
        <v>19</v>
      </c>
      <c r="C1331" s="6">
        <v>0.99170000000000003</v>
      </c>
      <c r="D1331" s="6">
        <v>1.1200999999999901</v>
      </c>
      <c r="E1331" s="6">
        <v>0.98230088495575196</v>
      </c>
      <c r="F1331" s="6">
        <v>0.78</v>
      </c>
      <c r="G1331" s="6">
        <v>0.90909090909090895</v>
      </c>
      <c r="H1331" s="6">
        <v>6</v>
      </c>
      <c r="I1331" s="6" t="s">
        <v>291</v>
      </c>
      <c r="J1331" s="53">
        <v>1</v>
      </c>
      <c r="K1331" t="str">
        <f>VLOOKUP(A1331,MonthlyMetricFullData!A:D,2,FALSE)</f>
        <v>Distinguished</v>
      </c>
      <c r="L1331" t="str">
        <f>IF(VLOOKUP(A1331,MonthlyMetricFullData!A:E,5,FALSE)&lt;30,"Adjunct","Professional")</f>
        <v>Professional</v>
      </c>
      <c r="M1331" t="str">
        <f>VLOOKUP(A1331,MonthlyMetricFullData!A:D,3,FALSE)</f>
        <v>Kristin Haase-Alvey</v>
      </c>
    </row>
    <row r="1332" spans="1:13" x14ac:dyDescent="0.2">
      <c r="A1332" s="6" t="s">
        <v>300</v>
      </c>
      <c r="B1332" s="6" t="s">
        <v>29</v>
      </c>
      <c r="C1332" s="9">
        <v>1.8813</v>
      </c>
      <c r="D1332" s="9">
        <v>1.71609999999999</v>
      </c>
      <c r="E1332" s="9">
        <v>1</v>
      </c>
      <c r="F1332" s="9">
        <v>0.96078431372549</v>
      </c>
      <c r="G1332" s="9">
        <v>0.52</v>
      </c>
      <c r="H1332" s="6">
        <v>9</v>
      </c>
      <c r="I1332" s="7" t="s">
        <v>130</v>
      </c>
      <c r="J1332" s="45">
        <v>0.56999999999999995</v>
      </c>
      <c r="K1332" t="str">
        <f>VLOOKUP(A1332,MonthlyMetricFullData!A:D,2,FALSE)</f>
        <v>Advanced</v>
      </c>
      <c r="L1332" t="str">
        <f>IF(VLOOKUP(A1332,MonthlyMetricFullData!A:E,5,FALSE)&lt;30,"Adjunct","Professional")</f>
        <v>Adjunct</v>
      </c>
      <c r="M1332" t="str">
        <f>VLOOKUP(A1332,MonthlyMetricFullData!A:D,3,FALSE)</f>
        <v>Geoff St. Marie</v>
      </c>
    </row>
    <row r="1333" spans="1:13" x14ac:dyDescent="0.2">
      <c r="A1333" s="6" t="s">
        <v>300</v>
      </c>
      <c r="B1333" s="6" t="s">
        <v>14</v>
      </c>
      <c r="C1333" s="9">
        <v>1.175</v>
      </c>
      <c r="D1333" s="9">
        <v>1.46609999999999</v>
      </c>
      <c r="E1333" s="9">
        <v>1</v>
      </c>
      <c r="F1333" s="9">
        <v>1</v>
      </c>
      <c r="G1333" s="9">
        <v>0.5</v>
      </c>
      <c r="H1333" s="6">
        <v>8</v>
      </c>
      <c r="I1333" s="7" t="s">
        <v>172</v>
      </c>
      <c r="J1333" s="9">
        <f>_xlfn.TEXTBEFORE(I1333, "/")/_xlfn.TEXTAFTER(I1333,"/")</f>
        <v>0.77777777777777779</v>
      </c>
      <c r="K1333" t="str">
        <f>VLOOKUP(A1333,MonthlyMetricFullData!A:D,2,FALSE)</f>
        <v>Advanced</v>
      </c>
      <c r="L1333" t="str">
        <f>IF(VLOOKUP(A1333,MonthlyMetricFullData!A:E,5,FALSE)&lt;30,"Adjunct","Professional")</f>
        <v>Adjunct</v>
      </c>
      <c r="M1333" t="str">
        <f>VLOOKUP(A1333,MonthlyMetricFullData!A:D,3,FALSE)</f>
        <v>Geoff St. Marie</v>
      </c>
    </row>
    <row r="1334" spans="1:13" x14ac:dyDescent="0.2">
      <c r="A1334" s="6" t="s">
        <v>300</v>
      </c>
      <c r="B1334" s="6" t="s">
        <v>14</v>
      </c>
      <c r="C1334" s="9">
        <v>1.175</v>
      </c>
      <c r="D1334" s="9">
        <v>1.46609999999999</v>
      </c>
      <c r="E1334" s="9">
        <v>1</v>
      </c>
      <c r="F1334" s="9">
        <v>1</v>
      </c>
      <c r="G1334" s="9">
        <v>0.5</v>
      </c>
      <c r="H1334" s="6">
        <v>8</v>
      </c>
      <c r="I1334" s="7" t="s">
        <v>172</v>
      </c>
      <c r="J1334" s="9">
        <v>0.78</v>
      </c>
      <c r="K1334" t="str">
        <f>VLOOKUP(A1334,MonthlyMetricFullData!A:D,2,FALSE)</f>
        <v>Advanced</v>
      </c>
      <c r="L1334" t="str">
        <f>IF(VLOOKUP(A1334,MonthlyMetricFullData!A:E,5,FALSE)&lt;30,"Adjunct","Professional")</f>
        <v>Adjunct</v>
      </c>
      <c r="M1334" t="str">
        <f>VLOOKUP(A1334,MonthlyMetricFullData!A:D,3,FALSE)</f>
        <v>Geoff St. Marie</v>
      </c>
    </row>
    <row r="1335" spans="1:13" x14ac:dyDescent="0.2">
      <c r="A1335" s="6" t="s">
        <v>300</v>
      </c>
      <c r="B1335" s="6" t="s">
        <v>16</v>
      </c>
      <c r="C1335" s="9">
        <v>1.26</v>
      </c>
      <c r="D1335" s="9">
        <v>1.32</v>
      </c>
      <c r="E1335" s="9">
        <v>0.99</v>
      </c>
      <c r="F1335" s="9">
        <v>1</v>
      </c>
      <c r="G1335" s="9">
        <v>0.53</v>
      </c>
      <c r="H1335" s="6">
        <v>14</v>
      </c>
      <c r="I1335" s="10">
        <v>45753</v>
      </c>
      <c r="J1335" s="11">
        <v>0.67</v>
      </c>
      <c r="K1335" t="str">
        <f>VLOOKUP(A1335,MonthlyMetricFullData!A:D,2,FALSE)</f>
        <v>Advanced</v>
      </c>
      <c r="L1335" t="str">
        <f>IF(VLOOKUP(A1335,MonthlyMetricFullData!A:E,5,FALSE)&lt;30,"Adjunct","Professional")</f>
        <v>Adjunct</v>
      </c>
      <c r="M1335" t="str">
        <f>VLOOKUP(A1335,MonthlyMetricFullData!A:D,3,FALSE)</f>
        <v>Geoff St. Marie</v>
      </c>
    </row>
    <row r="1336" spans="1:13" x14ac:dyDescent="0.2">
      <c r="A1336" s="6" t="s">
        <v>300</v>
      </c>
      <c r="B1336" s="6" t="s">
        <v>31</v>
      </c>
      <c r="C1336" s="9">
        <v>1.23</v>
      </c>
      <c r="D1336" s="9">
        <v>1.32</v>
      </c>
      <c r="E1336" s="9">
        <v>1</v>
      </c>
      <c r="F1336" s="9">
        <v>0.94</v>
      </c>
      <c r="G1336" s="9">
        <v>0.65</v>
      </c>
      <c r="H1336" s="6">
        <v>10</v>
      </c>
      <c r="I1336" s="7">
        <v>0.75</v>
      </c>
      <c r="J1336" s="9">
        <v>0.75</v>
      </c>
      <c r="K1336" t="str">
        <f>VLOOKUP(A1336,MonthlyMetricFullData!A:D,2,FALSE)</f>
        <v>Advanced</v>
      </c>
      <c r="L1336" t="str">
        <f>IF(VLOOKUP(A1336,MonthlyMetricFullData!A:E,5,FALSE)&lt;30,"Adjunct","Professional")</f>
        <v>Adjunct</v>
      </c>
      <c r="M1336" t="str">
        <f>VLOOKUP(A1336,MonthlyMetricFullData!A:D,3,FALSE)</f>
        <v>Geoff St. Marie</v>
      </c>
    </row>
    <row r="1337" spans="1:13" x14ac:dyDescent="0.2">
      <c r="A1337" s="6" t="s">
        <v>300</v>
      </c>
      <c r="B1337" s="6" t="s">
        <v>32</v>
      </c>
      <c r="C1337" s="9">
        <v>1.4750000000000001</v>
      </c>
      <c r="D1337" s="9">
        <v>1.7292000000000001</v>
      </c>
      <c r="E1337" s="9">
        <v>1</v>
      </c>
      <c r="F1337" s="9">
        <v>0.98837209299999995</v>
      </c>
      <c r="G1337" s="9">
        <v>0.47619047599999997</v>
      </c>
      <c r="H1337" s="6">
        <v>15</v>
      </c>
      <c r="I1337" s="7">
        <v>0.7</v>
      </c>
      <c r="J1337" s="9">
        <f>I1337</f>
        <v>0.7</v>
      </c>
      <c r="K1337" t="str">
        <f>VLOOKUP(A1337,MonthlyMetricFullData!A:D,2,FALSE)</f>
        <v>Advanced</v>
      </c>
      <c r="L1337" t="str">
        <f>IF(VLOOKUP(A1337,MonthlyMetricFullData!A:E,5,FALSE)&lt;30,"Adjunct","Professional")</f>
        <v>Adjunct</v>
      </c>
      <c r="M1337" t="str">
        <f>VLOOKUP(A1337,MonthlyMetricFullData!A:D,3,FALSE)</f>
        <v>Geoff St. Marie</v>
      </c>
    </row>
    <row r="1338" spans="1:13" x14ac:dyDescent="0.2">
      <c r="A1338" s="6" t="s">
        <v>300</v>
      </c>
      <c r="B1338" s="6" t="s">
        <v>17</v>
      </c>
      <c r="C1338" s="9">
        <v>1.8</v>
      </c>
      <c r="D1338" s="9">
        <v>1.69</v>
      </c>
      <c r="E1338" s="9">
        <v>0.99</v>
      </c>
      <c r="F1338" s="9">
        <v>0.97</v>
      </c>
      <c r="G1338" s="9">
        <v>0.74</v>
      </c>
      <c r="H1338" s="6">
        <v>16</v>
      </c>
      <c r="I1338" s="46" t="s">
        <v>87</v>
      </c>
      <c r="J1338" s="11">
        <f>_xlfn.TEXTBEFORE(I1338,"/")/_xlfn.TEXTAFTER(I1338,"/")</f>
        <v>0.7142857142857143</v>
      </c>
      <c r="K1338" t="str">
        <f>VLOOKUP(A1338,MonthlyMetricFullData!A:D,2,FALSE)</f>
        <v>Advanced</v>
      </c>
      <c r="L1338" t="str">
        <f>IF(VLOOKUP(A1338,MonthlyMetricFullData!A:E,5,FALSE)&lt;30,"Adjunct","Professional")</f>
        <v>Adjunct</v>
      </c>
      <c r="M1338" t="str">
        <f>VLOOKUP(A1338,MonthlyMetricFullData!A:D,3,FALSE)</f>
        <v>Geoff St. Marie</v>
      </c>
    </row>
    <row r="1339" spans="1:13" x14ac:dyDescent="0.2">
      <c r="A1339" s="6" t="s">
        <v>300</v>
      </c>
      <c r="B1339" s="6" t="s">
        <v>19</v>
      </c>
      <c r="C1339" s="6">
        <v>1.5249999999999999</v>
      </c>
      <c r="D1339" s="6">
        <v>1.6822999999999999</v>
      </c>
      <c r="E1339" s="6">
        <v>1</v>
      </c>
      <c r="F1339" s="6">
        <v>0.94199999999999995</v>
      </c>
      <c r="G1339" s="6">
        <v>0.76923076923076905</v>
      </c>
      <c r="H1339" s="6">
        <v>13</v>
      </c>
      <c r="I1339" s="6" t="s">
        <v>48</v>
      </c>
      <c r="J1339" s="53">
        <v>1</v>
      </c>
      <c r="K1339" t="str">
        <f>VLOOKUP(A1339,MonthlyMetricFullData!A:D,2,FALSE)</f>
        <v>Advanced</v>
      </c>
      <c r="L1339" t="str">
        <f>IF(VLOOKUP(A1339,MonthlyMetricFullData!A:E,5,FALSE)&lt;30,"Adjunct","Professional")</f>
        <v>Adjunct</v>
      </c>
      <c r="M1339" t="str">
        <f>VLOOKUP(A1339,MonthlyMetricFullData!A:D,3,FALSE)</f>
        <v>Geoff St. Marie</v>
      </c>
    </row>
    <row r="1340" spans="1:13" x14ac:dyDescent="0.2">
      <c r="A1340" s="6" t="s">
        <v>300</v>
      </c>
      <c r="B1340" s="6" t="s">
        <v>26</v>
      </c>
      <c r="C1340" s="9">
        <v>0.59</v>
      </c>
      <c r="D1340" s="9">
        <v>1.31</v>
      </c>
      <c r="E1340" s="9">
        <v>1</v>
      </c>
      <c r="F1340" s="9">
        <v>1</v>
      </c>
      <c r="G1340" s="9">
        <v>0</v>
      </c>
      <c r="H1340" s="6">
        <v>2</v>
      </c>
      <c r="I1340" s="7" t="s">
        <v>114</v>
      </c>
      <c r="J1340" s="9">
        <v>0.86</v>
      </c>
      <c r="K1340" t="str">
        <f>VLOOKUP(A1340,MonthlyMetricFullData!A:D,2,FALSE)</f>
        <v>Advanced</v>
      </c>
      <c r="L1340" t="str">
        <f>IF(VLOOKUP(A1340,MonthlyMetricFullData!A:E,5,FALSE)&lt;30,"Adjunct","Professional")</f>
        <v>Adjunct</v>
      </c>
      <c r="M1340" t="str">
        <f>VLOOKUP(A1340,MonthlyMetricFullData!A:D,3,FALSE)</f>
        <v>Geoff St. Marie</v>
      </c>
    </row>
    <row r="1341" spans="1:13" x14ac:dyDescent="0.2">
      <c r="A1341" s="6" t="s">
        <v>301</v>
      </c>
      <c r="B1341" s="6" t="s">
        <v>29</v>
      </c>
      <c r="C1341" s="9">
        <v>1.0083</v>
      </c>
      <c r="D1341" s="9">
        <v>0.98519999999999996</v>
      </c>
      <c r="E1341" s="9">
        <v>1</v>
      </c>
      <c r="F1341" s="9">
        <v>0.93181818181818099</v>
      </c>
      <c r="G1341" s="9">
        <v>0.17857142857142799</v>
      </c>
      <c r="H1341" s="6">
        <v>10</v>
      </c>
      <c r="I1341" s="7" t="s">
        <v>63</v>
      </c>
      <c r="J1341" s="45">
        <v>1</v>
      </c>
      <c r="K1341" t="str">
        <f>VLOOKUP(A1341,MonthlyMetricFullData!A:D,2,FALSE)</f>
        <v>Distinguished</v>
      </c>
      <c r="L1341" t="str">
        <f>IF(VLOOKUP(A1341,MonthlyMetricFullData!A:E,5,FALSE)&lt;30,"Adjunct","Professional")</f>
        <v>Professional</v>
      </c>
      <c r="M1341" t="str">
        <f>VLOOKUP(A1341,MonthlyMetricFullData!A:D,3,FALSE)</f>
        <v>Ela Cross</v>
      </c>
    </row>
    <row r="1342" spans="1:13" x14ac:dyDescent="0.2">
      <c r="A1342" s="6" t="s">
        <v>301</v>
      </c>
      <c r="B1342" s="6" t="s">
        <v>14</v>
      </c>
      <c r="C1342" s="9">
        <v>1.0542</v>
      </c>
      <c r="D1342" s="9">
        <v>1.1578999999999999</v>
      </c>
      <c r="E1342" s="9">
        <v>1</v>
      </c>
      <c r="F1342" s="9">
        <v>0.84615384615384603</v>
      </c>
      <c r="G1342" s="9">
        <v>0.16666666666666599</v>
      </c>
      <c r="H1342" s="6">
        <v>9</v>
      </c>
      <c r="I1342" s="7" t="s">
        <v>233</v>
      </c>
      <c r="J1342" s="9">
        <v>0</v>
      </c>
      <c r="K1342" t="str">
        <f>VLOOKUP(A1342,MonthlyMetricFullData!A:D,2,FALSE)</f>
        <v>Distinguished</v>
      </c>
      <c r="L1342" t="str">
        <f>IF(VLOOKUP(A1342,MonthlyMetricFullData!A:E,5,FALSE)&lt;30,"Adjunct","Professional")</f>
        <v>Professional</v>
      </c>
      <c r="M1342" t="str">
        <f>VLOOKUP(A1342,MonthlyMetricFullData!A:D,3,FALSE)</f>
        <v>Ela Cross</v>
      </c>
    </row>
    <row r="1343" spans="1:13" x14ac:dyDescent="0.2">
      <c r="A1343" s="6" t="s">
        <v>301</v>
      </c>
      <c r="B1343" s="6" t="s">
        <v>16</v>
      </c>
      <c r="C1343" s="9">
        <v>0.68</v>
      </c>
      <c r="D1343" s="9">
        <v>0.89</v>
      </c>
      <c r="E1343" s="9">
        <v>0.97</v>
      </c>
      <c r="F1343" s="9">
        <v>0.82</v>
      </c>
      <c r="G1343" s="9">
        <v>0.7</v>
      </c>
      <c r="H1343" s="6">
        <v>4</v>
      </c>
      <c r="I1343" s="10" t="s">
        <v>51</v>
      </c>
      <c r="J1343" s="9">
        <v>0</v>
      </c>
      <c r="K1343" t="str">
        <f>VLOOKUP(A1343,MonthlyMetricFullData!A:D,2,FALSE)</f>
        <v>Distinguished</v>
      </c>
      <c r="L1343" t="str">
        <f>IF(VLOOKUP(A1343,MonthlyMetricFullData!A:E,5,FALSE)&lt;30,"Adjunct","Professional")</f>
        <v>Professional</v>
      </c>
      <c r="M1343" t="str">
        <f>VLOOKUP(A1343,MonthlyMetricFullData!A:D,3,FALSE)</f>
        <v>Ela Cross</v>
      </c>
    </row>
    <row r="1344" spans="1:13" x14ac:dyDescent="0.2">
      <c r="A1344" s="6" t="s">
        <v>301</v>
      </c>
      <c r="B1344" s="6" t="s">
        <v>31</v>
      </c>
      <c r="C1344" s="9">
        <v>0.79</v>
      </c>
      <c r="D1344" s="9">
        <v>0.96</v>
      </c>
      <c r="E1344" s="9">
        <v>1</v>
      </c>
      <c r="F1344" s="9">
        <v>1</v>
      </c>
      <c r="G1344" s="9">
        <v>0.67</v>
      </c>
      <c r="H1344" s="6">
        <v>16</v>
      </c>
      <c r="I1344" s="7">
        <v>0.8</v>
      </c>
      <c r="J1344" s="9">
        <v>0.8</v>
      </c>
      <c r="K1344" t="str">
        <f>VLOOKUP(A1344,MonthlyMetricFullData!A:D,2,FALSE)</f>
        <v>Distinguished</v>
      </c>
      <c r="L1344" t="str">
        <f>IF(VLOOKUP(A1344,MonthlyMetricFullData!A:E,5,FALSE)&lt;30,"Adjunct","Professional")</f>
        <v>Professional</v>
      </c>
      <c r="M1344" t="str">
        <f>VLOOKUP(A1344,MonthlyMetricFullData!A:D,3,FALSE)</f>
        <v>Ela Cross</v>
      </c>
    </row>
    <row r="1345" spans="1:13" x14ac:dyDescent="0.2">
      <c r="A1345" s="6" t="s">
        <v>301</v>
      </c>
      <c r="B1345" s="6" t="s">
        <v>32</v>
      </c>
      <c r="C1345" s="9">
        <v>1.0249999999999999</v>
      </c>
      <c r="D1345" s="9">
        <v>1.1069</v>
      </c>
      <c r="E1345" s="9">
        <v>1</v>
      </c>
      <c r="F1345" s="9">
        <v>0.98684210500000002</v>
      </c>
      <c r="G1345" s="9">
        <v>0.36</v>
      </c>
      <c r="H1345" s="6">
        <v>16</v>
      </c>
      <c r="I1345" s="7">
        <v>0.77777777777777779</v>
      </c>
      <c r="J1345" s="9">
        <f>I1345</f>
        <v>0.77777777777777779</v>
      </c>
      <c r="K1345" t="str">
        <f>VLOOKUP(A1345,MonthlyMetricFullData!A:D,2,FALSE)</f>
        <v>Distinguished</v>
      </c>
      <c r="L1345" t="str">
        <f>IF(VLOOKUP(A1345,MonthlyMetricFullData!A:E,5,FALSE)&lt;30,"Adjunct","Professional")</f>
        <v>Professional</v>
      </c>
      <c r="M1345" t="str">
        <f>VLOOKUP(A1345,MonthlyMetricFullData!A:D,3,FALSE)</f>
        <v>Ela Cross</v>
      </c>
    </row>
    <row r="1346" spans="1:13" x14ac:dyDescent="0.2">
      <c r="A1346" s="6" t="s">
        <v>301</v>
      </c>
      <c r="B1346" s="6" t="s">
        <v>17</v>
      </c>
      <c r="C1346" s="9">
        <v>0.96</v>
      </c>
      <c r="D1346" s="9">
        <v>1.01</v>
      </c>
      <c r="E1346" s="9">
        <v>1</v>
      </c>
      <c r="F1346" s="9">
        <v>0.76</v>
      </c>
      <c r="G1346" s="9">
        <v>0.1</v>
      </c>
      <c r="H1346" s="6">
        <v>14</v>
      </c>
      <c r="I1346" s="46" t="s">
        <v>43</v>
      </c>
      <c r="J1346" s="11">
        <v>0.6</v>
      </c>
      <c r="K1346" t="str">
        <f>VLOOKUP(A1346,MonthlyMetricFullData!A:D,2,FALSE)</f>
        <v>Distinguished</v>
      </c>
      <c r="L1346" t="str">
        <f>IF(VLOOKUP(A1346,MonthlyMetricFullData!A:E,5,FALSE)&lt;30,"Adjunct","Professional")</f>
        <v>Professional</v>
      </c>
      <c r="M1346" t="str">
        <f>VLOOKUP(A1346,MonthlyMetricFullData!A:D,3,FALSE)</f>
        <v>Ela Cross</v>
      </c>
    </row>
    <row r="1347" spans="1:13" x14ac:dyDescent="0.2">
      <c r="A1347" s="6" t="s">
        <v>301</v>
      </c>
      <c r="B1347" s="6" t="s">
        <v>19</v>
      </c>
      <c r="C1347" s="6">
        <v>0.82079999999999997</v>
      </c>
      <c r="D1347" s="6">
        <v>1.0888</v>
      </c>
      <c r="E1347" s="6">
        <v>1</v>
      </c>
      <c r="F1347" s="6">
        <v>0.91</v>
      </c>
      <c r="G1347" s="6">
        <v>0.31578947368421001</v>
      </c>
      <c r="H1347" s="6">
        <v>9</v>
      </c>
      <c r="I1347" s="6" t="s">
        <v>165</v>
      </c>
      <c r="J1347" s="53">
        <v>0.11</v>
      </c>
      <c r="K1347" t="str">
        <f>VLOOKUP(A1347,MonthlyMetricFullData!A:D,2,FALSE)</f>
        <v>Distinguished</v>
      </c>
      <c r="L1347" t="str">
        <f>IF(VLOOKUP(A1347,MonthlyMetricFullData!A:E,5,FALSE)&lt;30,"Adjunct","Professional")</f>
        <v>Professional</v>
      </c>
      <c r="M1347" t="str">
        <f>VLOOKUP(A1347,MonthlyMetricFullData!A:D,3,FALSE)</f>
        <v>Ela Cross</v>
      </c>
    </row>
    <row r="1348" spans="1:13" x14ac:dyDescent="0.2">
      <c r="A1348" s="6" t="s">
        <v>301</v>
      </c>
      <c r="B1348" s="6" t="s">
        <v>26</v>
      </c>
      <c r="C1348" s="9">
        <v>0.89</v>
      </c>
      <c r="D1348" s="9">
        <v>1.1000000000000001</v>
      </c>
      <c r="E1348" s="9">
        <v>1</v>
      </c>
      <c r="F1348" s="9">
        <v>0.81</v>
      </c>
      <c r="G1348" s="9">
        <v>0</v>
      </c>
      <c r="H1348" s="6">
        <v>7</v>
      </c>
      <c r="I1348" s="7" t="s">
        <v>302</v>
      </c>
      <c r="J1348" s="9">
        <v>0</v>
      </c>
      <c r="K1348" t="str">
        <f>VLOOKUP(A1348,MonthlyMetricFullData!A:D,2,FALSE)</f>
        <v>Distinguished</v>
      </c>
      <c r="L1348" t="str">
        <f>IF(VLOOKUP(A1348,MonthlyMetricFullData!A:E,5,FALSE)&lt;30,"Adjunct","Professional")</f>
        <v>Professional</v>
      </c>
      <c r="M1348" t="str">
        <f>VLOOKUP(A1348,MonthlyMetricFullData!A:D,3,FALSE)</f>
        <v>Ela Cross</v>
      </c>
    </row>
    <row r="1349" spans="1:13" x14ac:dyDescent="0.2">
      <c r="A1349" s="6" t="s">
        <v>303</v>
      </c>
      <c r="B1349" s="6" t="s">
        <v>29</v>
      </c>
      <c r="C1349" s="9">
        <v>0.85829999999999995</v>
      </c>
      <c r="D1349" s="9">
        <v>1.0099</v>
      </c>
      <c r="E1349" s="9">
        <v>1</v>
      </c>
      <c r="F1349" s="9">
        <v>1</v>
      </c>
      <c r="G1349" s="9">
        <v>0.90909090909090895</v>
      </c>
      <c r="H1349" s="6">
        <v>8</v>
      </c>
      <c r="I1349" s="7" t="s">
        <v>63</v>
      </c>
      <c r="J1349" s="45">
        <v>1</v>
      </c>
      <c r="K1349" t="str">
        <f>VLOOKUP(A1349,MonthlyMetricFullData!A:D,2,FALSE)</f>
        <v>Premium</v>
      </c>
      <c r="L1349" t="str">
        <f>IF(VLOOKUP(A1349,MonthlyMetricFullData!A:E,5,FALSE)&lt;30,"Adjunct","Professional")</f>
        <v>Professional</v>
      </c>
      <c r="M1349" t="str">
        <f>VLOOKUP(A1349,MonthlyMetricFullData!A:D,3,FALSE)</f>
        <v>Ela Cross</v>
      </c>
    </row>
    <row r="1350" spans="1:13" x14ac:dyDescent="0.2">
      <c r="A1350" s="6" t="s">
        <v>303</v>
      </c>
      <c r="B1350" s="6" t="s">
        <v>14</v>
      </c>
      <c r="C1350" s="9">
        <v>0.906299999999999</v>
      </c>
      <c r="D1350" s="9">
        <v>1.0657999999999901</v>
      </c>
      <c r="E1350" s="9">
        <v>1</v>
      </c>
      <c r="F1350" s="9">
        <v>1</v>
      </c>
      <c r="G1350" s="9">
        <v>0.86363636363636298</v>
      </c>
      <c r="H1350" s="6">
        <v>3</v>
      </c>
      <c r="I1350" s="7" t="s">
        <v>34</v>
      </c>
      <c r="J1350" s="9">
        <v>0.5</v>
      </c>
      <c r="K1350" t="str">
        <f>VLOOKUP(A1350,MonthlyMetricFullData!A:D,2,FALSE)</f>
        <v>Premium</v>
      </c>
      <c r="L1350" t="str">
        <f>IF(VLOOKUP(A1350,MonthlyMetricFullData!A:E,5,FALSE)&lt;30,"Adjunct","Professional")</f>
        <v>Professional</v>
      </c>
      <c r="M1350" t="str">
        <f>VLOOKUP(A1350,MonthlyMetricFullData!A:D,3,FALSE)</f>
        <v>Ela Cross</v>
      </c>
    </row>
    <row r="1351" spans="1:13" x14ac:dyDescent="0.2">
      <c r="A1351" s="6" t="s">
        <v>303</v>
      </c>
      <c r="B1351" s="6" t="s">
        <v>16</v>
      </c>
      <c r="C1351" s="9">
        <v>0.82</v>
      </c>
      <c r="D1351" s="9">
        <v>0.99</v>
      </c>
      <c r="E1351" s="9">
        <v>1</v>
      </c>
      <c r="F1351" s="9">
        <v>1</v>
      </c>
      <c r="G1351" s="9">
        <v>1</v>
      </c>
      <c r="H1351" s="6">
        <v>5</v>
      </c>
      <c r="I1351" s="10">
        <v>45690</v>
      </c>
      <c r="J1351" s="9">
        <v>1</v>
      </c>
      <c r="K1351" t="str">
        <f>VLOOKUP(A1351,MonthlyMetricFullData!A:D,2,FALSE)</f>
        <v>Premium</v>
      </c>
      <c r="L1351" t="str">
        <f>IF(VLOOKUP(A1351,MonthlyMetricFullData!A:E,5,FALSE)&lt;30,"Adjunct","Professional")</f>
        <v>Professional</v>
      </c>
      <c r="M1351" t="str">
        <f>VLOOKUP(A1351,MonthlyMetricFullData!A:D,3,FALSE)</f>
        <v>Ela Cross</v>
      </c>
    </row>
    <row r="1352" spans="1:13" x14ac:dyDescent="0.2">
      <c r="A1352" s="6" t="s">
        <v>303</v>
      </c>
      <c r="B1352" s="6" t="s">
        <v>31</v>
      </c>
      <c r="C1352" s="9">
        <v>0.8</v>
      </c>
      <c r="D1352" s="9">
        <v>0.93</v>
      </c>
      <c r="E1352" s="9">
        <v>1</v>
      </c>
      <c r="F1352" s="9">
        <v>1</v>
      </c>
      <c r="G1352" s="9">
        <v>0.96</v>
      </c>
      <c r="H1352" s="6">
        <v>5</v>
      </c>
      <c r="I1352" s="7">
        <v>1</v>
      </c>
      <c r="J1352" s="9">
        <v>1</v>
      </c>
      <c r="K1352" t="str">
        <f>VLOOKUP(A1352,MonthlyMetricFullData!A:D,2,FALSE)</f>
        <v>Premium</v>
      </c>
      <c r="L1352" t="str">
        <f>IF(VLOOKUP(A1352,MonthlyMetricFullData!A:E,5,FALSE)&lt;30,"Adjunct","Professional")</f>
        <v>Professional</v>
      </c>
      <c r="M1352" t="str">
        <f>VLOOKUP(A1352,MonthlyMetricFullData!A:D,3,FALSE)</f>
        <v>Ela Cross</v>
      </c>
    </row>
    <row r="1353" spans="1:13" x14ac:dyDescent="0.2">
      <c r="A1353" s="6" t="s">
        <v>303</v>
      </c>
      <c r="B1353" s="6" t="s">
        <v>32</v>
      </c>
      <c r="C1353" s="9">
        <v>0.61250000000000004</v>
      </c>
      <c r="D1353" s="9">
        <v>1.0921000000000001</v>
      </c>
      <c r="E1353" s="9">
        <v>1</v>
      </c>
      <c r="F1353" s="9">
        <v>1</v>
      </c>
      <c r="G1353" s="9">
        <v>0.94117647100000001</v>
      </c>
      <c r="H1353" s="6">
        <v>3</v>
      </c>
      <c r="I1353" s="7">
        <v>0.66666666666666663</v>
      </c>
      <c r="J1353" s="9">
        <f>I1353</f>
        <v>0.66666666666666663</v>
      </c>
      <c r="K1353" t="str">
        <f>VLOOKUP(A1353,MonthlyMetricFullData!A:D,2,FALSE)</f>
        <v>Premium</v>
      </c>
      <c r="L1353" t="str">
        <f>IF(VLOOKUP(A1353,MonthlyMetricFullData!A:E,5,FALSE)&lt;30,"Adjunct","Professional")</f>
        <v>Professional</v>
      </c>
      <c r="M1353" t="str">
        <f>VLOOKUP(A1353,MonthlyMetricFullData!A:D,3,FALSE)</f>
        <v>Ela Cross</v>
      </c>
    </row>
    <row r="1354" spans="1:13" x14ac:dyDescent="0.2">
      <c r="A1354" s="6" t="s">
        <v>303</v>
      </c>
      <c r="B1354" s="6" t="s">
        <v>17</v>
      </c>
      <c r="C1354" s="9">
        <v>0.88</v>
      </c>
      <c r="D1354" s="9">
        <v>1.05</v>
      </c>
      <c r="E1354" s="9">
        <v>1</v>
      </c>
      <c r="F1354" s="9">
        <v>1</v>
      </c>
      <c r="G1354" s="9">
        <v>0.87</v>
      </c>
      <c r="H1354" s="6">
        <v>1</v>
      </c>
      <c r="I1354" s="46" t="s">
        <v>34</v>
      </c>
      <c r="J1354" s="11">
        <v>0.5</v>
      </c>
      <c r="K1354" t="str">
        <f>VLOOKUP(A1354,MonthlyMetricFullData!A:D,2,FALSE)</f>
        <v>Premium</v>
      </c>
      <c r="L1354" t="str">
        <f>IF(VLOOKUP(A1354,MonthlyMetricFullData!A:E,5,FALSE)&lt;30,"Adjunct","Professional")</f>
        <v>Professional</v>
      </c>
      <c r="M1354" t="str">
        <f>VLOOKUP(A1354,MonthlyMetricFullData!A:D,3,FALSE)</f>
        <v>Ela Cross</v>
      </c>
    </row>
    <row r="1355" spans="1:13" x14ac:dyDescent="0.2">
      <c r="A1355" s="6" t="s">
        <v>303</v>
      </c>
      <c r="B1355" s="6" t="s">
        <v>19</v>
      </c>
      <c r="C1355" s="6">
        <v>0.88329999999999997</v>
      </c>
      <c r="D1355" s="6">
        <v>1.0427999999999999</v>
      </c>
      <c r="E1355" s="6">
        <v>1</v>
      </c>
      <c r="F1355" s="6">
        <v>1</v>
      </c>
      <c r="G1355" s="6">
        <v>1</v>
      </c>
      <c r="H1355" s="6">
        <v>8</v>
      </c>
      <c r="I1355" s="6" t="s">
        <v>34</v>
      </c>
      <c r="J1355" s="53">
        <v>0.5</v>
      </c>
      <c r="K1355" t="str">
        <f>VLOOKUP(A1355,MonthlyMetricFullData!A:D,2,FALSE)</f>
        <v>Premium</v>
      </c>
      <c r="L1355" t="str">
        <f>IF(VLOOKUP(A1355,MonthlyMetricFullData!A:E,5,FALSE)&lt;30,"Adjunct","Professional")</f>
        <v>Professional</v>
      </c>
      <c r="M1355" t="str">
        <f>VLOOKUP(A1355,MonthlyMetricFullData!A:D,3,FALSE)</f>
        <v>Ela Cross</v>
      </c>
    </row>
    <row r="1356" spans="1:13" x14ac:dyDescent="0.2">
      <c r="A1356" s="6" t="s">
        <v>303</v>
      </c>
      <c r="B1356" s="6" t="s">
        <v>21</v>
      </c>
      <c r="C1356" s="9">
        <v>0.88</v>
      </c>
      <c r="D1356" s="9">
        <v>1.04</v>
      </c>
      <c r="E1356" s="9">
        <v>1</v>
      </c>
      <c r="F1356" s="9">
        <v>1</v>
      </c>
      <c r="G1356" s="9">
        <v>0.72</v>
      </c>
      <c r="H1356" s="6">
        <v>8</v>
      </c>
      <c r="I1356" s="7">
        <v>1</v>
      </c>
      <c r="J1356" s="9">
        <f>I1356</f>
        <v>1</v>
      </c>
      <c r="K1356" t="str">
        <f>VLOOKUP(A1356,MonthlyMetricFullData!A:D,2,FALSE)</f>
        <v>Premium</v>
      </c>
      <c r="L1356" t="str">
        <f>IF(VLOOKUP(A1356,MonthlyMetricFullData!A:E,5,FALSE)&lt;30,"Adjunct","Professional")</f>
        <v>Professional</v>
      </c>
      <c r="M1356" t="str">
        <f>VLOOKUP(A1356,MonthlyMetricFullData!A:D,3,FALSE)</f>
        <v>Ela Cross</v>
      </c>
    </row>
    <row r="1357" spans="1:13" x14ac:dyDescent="0.2">
      <c r="A1357" s="6" t="s">
        <v>303</v>
      </c>
      <c r="B1357" s="6" t="s">
        <v>22</v>
      </c>
      <c r="C1357" s="9">
        <v>0.36</v>
      </c>
      <c r="D1357" s="9">
        <v>0.74</v>
      </c>
      <c r="E1357" s="9">
        <v>1</v>
      </c>
      <c r="F1357" s="9">
        <v>1</v>
      </c>
      <c r="G1357" s="9">
        <v>0.77</v>
      </c>
      <c r="H1357" s="6">
        <v>5</v>
      </c>
      <c r="J1357" s="6"/>
      <c r="K1357" t="str">
        <f>VLOOKUP(A1357,MonthlyMetricFullData!A:D,2,FALSE)</f>
        <v>Premium</v>
      </c>
      <c r="L1357" t="str">
        <f>IF(VLOOKUP(A1357,MonthlyMetricFullData!A:E,5,FALSE)&lt;30,"Adjunct","Professional")</f>
        <v>Professional</v>
      </c>
      <c r="M1357" t="str">
        <f>VLOOKUP(A1357,MonthlyMetricFullData!A:D,3,FALSE)</f>
        <v>Ela Cross</v>
      </c>
    </row>
    <row r="1358" spans="1:13" x14ac:dyDescent="0.2">
      <c r="A1358" s="6" t="s">
        <v>303</v>
      </c>
      <c r="B1358" s="6" t="s">
        <v>24</v>
      </c>
      <c r="C1358" s="9">
        <v>0.82</v>
      </c>
      <c r="D1358" s="9">
        <v>1.05</v>
      </c>
      <c r="E1358" s="9">
        <v>1</v>
      </c>
      <c r="F1358" s="9">
        <v>1</v>
      </c>
      <c r="G1358" s="9">
        <v>0.8</v>
      </c>
      <c r="H1358" s="6">
        <v>2</v>
      </c>
      <c r="I1358" s="7">
        <v>1</v>
      </c>
      <c r="J1358" s="9">
        <f>I1358</f>
        <v>1</v>
      </c>
      <c r="K1358" t="str">
        <f>VLOOKUP(A1358,MonthlyMetricFullData!A:D,2,FALSE)</f>
        <v>Premium</v>
      </c>
      <c r="L1358" t="str">
        <f>IF(VLOOKUP(A1358,MonthlyMetricFullData!A:E,5,FALSE)&lt;30,"Adjunct","Professional")</f>
        <v>Professional</v>
      </c>
      <c r="M1358" t="str">
        <f>VLOOKUP(A1358,MonthlyMetricFullData!A:D,3,FALSE)</f>
        <v>Ela Cross</v>
      </c>
    </row>
    <row r="1359" spans="1:13" x14ac:dyDescent="0.2">
      <c r="A1359" s="6" t="s">
        <v>303</v>
      </c>
      <c r="B1359" s="6" t="s">
        <v>25</v>
      </c>
      <c r="C1359" s="9">
        <v>0.85</v>
      </c>
      <c r="D1359" s="9">
        <v>1.08</v>
      </c>
      <c r="E1359" s="9">
        <v>1</v>
      </c>
      <c r="F1359" s="9">
        <v>1</v>
      </c>
      <c r="G1359" s="9">
        <v>0.86</v>
      </c>
      <c r="H1359" s="6">
        <v>0</v>
      </c>
      <c r="I1359" s="7" t="s">
        <v>27</v>
      </c>
      <c r="J1359" s="9">
        <v>1</v>
      </c>
      <c r="K1359" t="str">
        <f>VLOOKUP(A1359,MonthlyMetricFullData!A:D,2,FALSE)</f>
        <v>Premium</v>
      </c>
      <c r="L1359" t="str">
        <f>IF(VLOOKUP(A1359,MonthlyMetricFullData!A:E,5,FALSE)&lt;30,"Adjunct","Professional")</f>
        <v>Professional</v>
      </c>
      <c r="M1359" t="str">
        <f>VLOOKUP(A1359,MonthlyMetricFullData!A:D,3,FALSE)</f>
        <v>Ela Cross</v>
      </c>
    </row>
    <row r="1360" spans="1:13" x14ac:dyDescent="0.2">
      <c r="A1360" s="6" t="s">
        <v>303</v>
      </c>
      <c r="B1360" s="6" t="s">
        <v>26</v>
      </c>
      <c r="C1360" s="9">
        <v>0.86</v>
      </c>
      <c r="D1360" s="9">
        <v>1.07</v>
      </c>
      <c r="E1360" s="9">
        <v>1</v>
      </c>
      <c r="F1360" s="9">
        <v>1</v>
      </c>
      <c r="G1360" s="9">
        <v>1</v>
      </c>
      <c r="H1360" s="6">
        <v>5</v>
      </c>
      <c r="I1360" s="7" t="s">
        <v>46</v>
      </c>
      <c r="J1360" s="9">
        <v>1</v>
      </c>
      <c r="K1360" t="str">
        <f>VLOOKUP(A1360,MonthlyMetricFullData!A:D,2,FALSE)</f>
        <v>Premium</v>
      </c>
      <c r="L1360" t="str">
        <f>IF(VLOOKUP(A1360,MonthlyMetricFullData!A:E,5,FALSE)&lt;30,"Adjunct","Professional")</f>
        <v>Professional</v>
      </c>
      <c r="M1360" t="str">
        <f>VLOOKUP(A1360,MonthlyMetricFullData!A:D,3,FALSE)</f>
        <v>Ela Cross</v>
      </c>
    </row>
    <row r="1361" spans="1:13" x14ac:dyDescent="0.2">
      <c r="A1361" s="6" t="s">
        <v>304</v>
      </c>
      <c r="B1361" s="6" t="s">
        <v>17</v>
      </c>
      <c r="C1361" s="9">
        <v>0</v>
      </c>
      <c r="D1361" s="9">
        <v>0.41</v>
      </c>
      <c r="E1361" s="9">
        <v>0</v>
      </c>
      <c r="F1361" s="9">
        <v>0</v>
      </c>
      <c r="G1361" s="9">
        <v>0</v>
      </c>
      <c r="H1361" s="6">
        <v>0</v>
      </c>
      <c r="I1361" s="46" t="s">
        <v>18</v>
      </c>
      <c r="J1361" s="11">
        <v>0</v>
      </c>
      <c r="K1361" t="str">
        <f>VLOOKUP(A1361,MonthlyMetricFullData!A:D,2,FALSE)</f>
        <v>Distinguished</v>
      </c>
      <c r="L1361" t="str">
        <f>IF(VLOOKUP(A1361,MonthlyMetricFullData!A:E,5,FALSE)&lt;30,"Adjunct","Professional")</f>
        <v>Professional</v>
      </c>
      <c r="M1361" t="str">
        <f>VLOOKUP(A1361,MonthlyMetricFullData!A:D,3,FALSE)</f>
        <v>Kristin Haase-Alvey</v>
      </c>
    </row>
    <row r="1362" spans="1:13" x14ac:dyDescent="0.2">
      <c r="A1362" s="6" t="s">
        <v>304</v>
      </c>
      <c r="B1362" s="6" t="s">
        <v>19</v>
      </c>
      <c r="C1362" s="6">
        <v>0.63329999999999997</v>
      </c>
      <c r="D1362" s="6">
        <v>0.9375</v>
      </c>
      <c r="E1362" s="6">
        <v>1</v>
      </c>
      <c r="F1362" s="6">
        <v>0.85699999999999998</v>
      </c>
      <c r="G1362" s="6">
        <v>0</v>
      </c>
      <c r="H1362" s="6">
        <v>7</v>
      </c>
      <c r="I1362" s="6" t="s">
        <v>284</v>
      </c>
      <c r="J1362" s="53">
        <v>0.15</v>
      </c>
      <c r="K1362" t="str">
        <f>VLOOKUP(A1362,MonthlyMetricFullData!A:D,2,FALSE)</f>
        <v>Distinguished</v>
      </c>
      <c r="L1362" t="str">
        <f>IF(VLOOKUP(A1362,MonthlyMetricFullData!A:E,5,FALSE)&lt;30,"Adjunct","Professional")</f>
        <v>Professional</v>
      </c>
      <c r="M1362" t="str">
        <f>VLOOKUP(A1362,MonthlyMetricFullData!A:D,3,FALSE)</f>
        <v>Kristin Haase-Alvey</v>
      </c>
    </row>
    <row r="1363" spans="1:13" x14ac:dyDescent="0.2">
      <c r="A1363" s="6" t="s">
        <v>305</v>
      </c>
      <c r="B1363" s="6" t="s">
        <v>29</v>
      </c>
      <c r="C1363" s="9">
        <v>0</v>
      </c>
      <c r="D1363" s="9">
        <v>1.2812999999999899</v>
      </c>
      <c r="E1363" s="9">
        <v>0</v>
      </c>
      <c r="F1363" s="9">
        <v>0</v>
      </c>
      <c r="G1363" s="9">
        <v>0</v>
      </c>
      <c r="H1363" s="6">
        <v>0</v>
      </c>
      <c r="I1363" s="7" t="s">
        <v>18</v>
      </c>
      <c r="J1363" s="45">
        <v>0</v>
      </c>
      <c r="K1363" t="str">
        <f>VLOOKUP(A1363,MonthlyMetricFullData!A:D,2,FALSE)</f>
        <v>Advanced</v>
      </c>
      <c r="L1363" t="str">
        <f>IF(VLOOKUP(A1363,MonthlyMetricFullData!A:E,5,FALSE)&lt;30,"Adjunct","Professional")</f>
        <v>Adjunct</v>
      </c>
      <c r="M1363" t="str">
        <f>VLOOKUP(A1363,MonthlyMetricFullData!A:D,3,FALSE)</f>
        <v>Kristin Haase-Alvey</v>
      </c>
    </row>
    <row r="1364" spans="1:13" x14ac:dyDescent="0.2">
      <c r="A1364" s="6" t="s">
        <v>305</v>
      </c>
      <c r="B1364" s="6" t="s">
        <v>17</v>
      </c>
      <c r="C1364" s="9">
        <v>1.42</v>
      </c>
      <c r="D1364" s="9">
        <v>1.2</v>
      </c>
      <c r="E1364" s="9">
        <v>0.95</v>
      </c>
      <c r="F1364" s="9">
        <v>0.86</v>
      </c>
      <c r="G1364" s="9">
        <v>0</v>
      </c>
      <c r="H1364" s="6">
        <v>0</v>
      </c>
      <c r="I1364" s="46" t="s">
        <v>227</v>
      </c>
      <c r="J1364" s="11">
        <v>0.25</v>
      </c>
      <c r="K1364" t="str">
        <f>VLOOKUP(A1364,MonthlyMetricFullData!A:D,2,FALSE)</f>
        <v>Advanced</v>
      </c>
      <c r="L1364" t="str">
        <f>IF(VLOOKUP(A1364,MonthlyMetricFullData!A:E,5,FALSE)&lt;30,"Adjunct","Professional")</f>
        <v>Adjunct</v>
      </c>
      <c r="M1364" t="str">
        <f>VLOOKUP(A1364,MonthlyMetricFullData!A:D,3,FALSE)</f>
        <v>Kristin Haase-Alvey</v>
      </c>
    </row>
    <row r="1365" spans="1:13" x14ac:dyDescent="0.2">
      <c r="A1365" s="6" t="s">
        <v>305</v>
      </c>
      <c r="B1365" s="6" t="s">
        <v>19</v>
      </c>
      <c r="C1365" s="6">
        <v>1.17709999999999</v>
      </c>
      <c r="D1365" s="6">
        <v>1.3437999999999899</v>
      </c>
      <c r="E1365" s="6">
        <v>1</v>
      </c>
      <c r="F1365" s="6">
        <v>0.42899999999999999</v>
      </c>
      <c r="G1365" s="6">
        <v>0</v>
      </c>
      <c r="H1365" s="6">
        <v>8</v>
      </c>
      <c r="I1365" s="6" t="s">
        <v>34</v>
      </c>
      <c r="J1365" s="53">
        <v>0.5</v>
      </c>
      <c r="K1365" t="str">
        <f>VLOOKUP(A1365,MonthlyMetricFullData!A:D,2,FALSE)</f>
        <v>Advanced</v>
      </c>
      <c r="L1365" t="str">
        <f>IF(VLOOKUP(A1365,MonthlyMetricFullData!A:E,5,FALSE)&lt;30,"Adjunct","Professional")</f>
        <v>Adjunct</v>
      </c>
      <c r="M1365" t="str">
        <f>VLOOKUP(A1365,MonthlyMetricFullData!A:D,3,FALSE)</f>
        <v>Kristin Haase-Alvey</v>
      </c>
    </row>
    <row r="1366" spans="1:13" x14ac:dyDescent="0.2">
      <c r="A1366" s="6" t="s">
        <v>306</v>
      </c>
      <c r="B1366" s="6" t="s">
        <v>29</v>
      </c>
      <c r="C1366" s="9">
        <v>1.1000000000000001</v>
      </c>
      <c r="D1366" s="9">
        <v>1.10859999999999</v>
      </c>
      <c r="E1366" s="9">
        <v>0.99300699300699302</v>
      </c>
      <c r="F1366" s="9">
        <v>1</v>
      </c>
      <c r="G1366" s="9">
        <v>0.75</v>
      </c>
      <c r="H1366" s="6">
        <v>7</v>
      </c>
      <c r="I1366" s="7" t="s">
        <v>83</v>
      </c>
      <c r="J1366" s="45">
        <v>0</v>
      </c>
      <c r="K1366" t="str">
        <f>VLOOKUP(A1366,MonthlyMetricFullData!A:D,2,FALSE)</f>
        <v>Distinguished</v>
      </c>
      <c r="L1366" t="str">
        <f>IF(VLOOKUP(A1366,MonthlyMetricFullData!A:E,5,FALSE)&lt;30,"Adjunct","Professional")</f>
        <v>Professional</v>
      </c>
      <c r="M1366" t="str">
        <f>VLOOKUP(A1366,MonthlyMetricFullData!A:D,3,FALSE)</f>
        <v>Kristin Haase-Alvey</v>
      </c>
    </row>
    <row r="1367" spans="1:13" x14ac:dyDescent="0.2">
      <c r="A1367" s="6" t="s">
        <v>306</v>
      </c>
      <c r="B1367" s="6" t="s">
        <v>14</v>
      </c>
      <c r="C1367" s="9">
        <v>1.05</v>
      </c>
      <c r="D1367" s="9">
        <v>1.0246999999999999</v>
      </c>
      <c r="E1367" s="9">
        <v>1</v>
      </c>
      <c r="F1367" s="9">
        <v>0.85714285714285698</v>
      </c>
      <c r="G1367" s="9">
        <v>0.73913043478260798</v>
      </c>
      <c r="H1367" s="6">
        <v>8</v>
      </c>
      <c r="I1367" s="7" t="s">
        <v>307</v>
      </c>
      <c r="J1367" s="9">
        <f>_xlfn.TEXTBEFORE(I1367, "/")/_xlfn.TEXTAFTER(I1367,"/")</f>
        <v>0.66666666666666663</v>
      </c>
      <c r="K1367" t="str">
        <f>VLOOKUP(A1367,MonthlyMetricFullData!A:D,2,FALSE)</f>
        <v>Distinguished</v>
      </c>
      <c r="L1367" t="str">
        <f>IF(VLOOKUP(A1367,MonthlyMetricFullData!A:E,5,FALSE)&lt;30,"Adjunct","Professional")</f>
        <v>Professional</v>
      </c>
      <c r="M1367" t="str">
        <f>VLOOKUP(A1367,MonthlyMetricFullData!A:D,3,FALSE)</f>
        <v>Kristin Haase-Alvey</v>
      </c>
    </row>
    <row r="1368" spans="1:13" x14ac:dyDescent="0.2">
      <c r="A1368" s="6" t="s">
        <v>306</v>
      </c>
      <c r="B1368" s="6" t="s">
        <v>14</v>
      </c>
      <c r="C1368" s="9">
        <v>1.05</v>
      </c>
      <c r="D1368" s="9">
        <v>1.0246999999999999</v>
      </c>
      <c r="E1368" s="9">
        <v>1</v>
      </c>
      <c r="F1368" s="9">
        <v>0.85714285714285698</v>
      </c>
      <c r="G1368" s="9">
        <v>0.73913043478260798</v>
      </c>
      <c r="H1368" s="6">
        <v>8</v>
      </c>
      <c r="I1368" s="7" t="s">
        <v>307</v>
      </c>
      <c r="J1368" s="9">
        <v>0.67</v>
      </c>
      <c r="K1368" t="str">
        <f>VLOOKUP(A1368,MonthlyMetricFullData!A:D,2,FALSE)</f>
        <v>Distinguished</v>
      </c>
      <c r="L1368" t="str">
        <f>IF(VLOOKUP(A1368,MonthlyMetricFullData!A:E,5,FALSE)&lt;30,"Adjunct","Professional")</f>
        <v>Professional</v>
      </c>
      <c r="M1368" t="str">
        <f>VLOOKUP(A1368,MonthlyMetricFullData!A:D,3,FALSE)</f>
        <v>Kristin Haase-Alvey</v>
      </c>
    </row>
    <row r="1369" spans="1:13" x14ac:dyDescent="0.2">
      <c r="A1369" s="6" t="s">
        <v>306</v>
      </c>
      <c r="B1369" s="6" t="s">
        <v>16</v>
      </c>
      <c r="C1369" s="9">
        <v>1.01</v>
      </c>
      <c r="D1369" s="9">
        <v>0.99</v>
      </c>
      <c r="E1369" s="9">
        <v>1</v>
      </c>
      <c r="F1369" s="9">
        <v>0.81</v>
      </c>
      <c r="G1369" s="9">
        <v>0.95</v>
      </c>
      <c r="H1369" s="6">
        <v>8</v>
      </c>
      <c r="I1369" s="10">
        <v>45695</v>
      </c>
      <c r="J1369" s="11">
        <v>0.28999999999999998</v>
      </c>
      <c r="K1369" t="str">
        <f>VLOOKUP(A1369,MonthlyMetricFullData!A:D,2,FALSE)</f>
        <v>Distinguished</v>
      </c>
      <c r="L1369" t="str">
        <f>IF(VLOOKUP(A1369,MonthlyMetricFullData!A:E,5,FALSE)&lt;30,"Adjunct","Professional")</f>
        <v>Professional</v>
      </c>
      <c r="M1369" t="str">
        <f>VLOOKUP(A1369,MonthlyMetricFullData!A:D,3,FALSE)</f>
        <v>Kristin Haase-Alvey</v>
      </c>
    </row>
    <row r="1370" spans="1:13" x14ac:dyDescent="0.2">
      <c r="A1370" s="6" t="s">
        <v>306</v>
      </c>
      <c r="B1370" s="6" t="s">
        <v>31</v>
      </c>
      <c r="C1370" s="9">
        <v>0.83</v>
      </c>
      <c r="D1370" s="9">
        <v>1.1000000000000001</v>
      </c>
      <c r="E1370" s="9">
        <v>1</v>
      </c>
      <c r="F1370" s="9">
        <v>1</v>
      </c>
      <c r="G1370" s="9">
        <v>0.96</v>
      </c>
      <c r="H1370" s="6">
        <v>10</v>
      </c>
      <c r="I1370" s="7">
        <v>0.5</v>
      </c>
      <c r="J1370" s="9">
        <v>0.5</v>
      </c>
      <c r="K1370" t="str">
        <f>VLOOKUP(A1370,MonthlyMetricFullData!A:D,2,FALSE)</f>
        <v>Distinguished</v>
      </c>
      <c r="L1370" t="str">
        <f>IF(VLOOKUP(A1370,MonthlyMetricFullData!A:E,5,FALSE)&lt;30,"Adjunct","Professional")</f>
        <v>Professional</v>
      </c>
      <c r="M1370" t="str">
        <f>VLOOKUP(A1370,MonthlyMetricFullData!A:D,3,FALSE)</f>
        <v>Kristin Haase-Alvey</v>
      </c>
    </row>
    <row r="1371" spans="1:13" x14ac:dyDescent="0.2">
      <c r="A1371" s="6" t="s">
        <v>306</v>
      </c>
      <c r="B1371" s="6" t="s">
        <v>32</v>
      </c>
      <c r="C1371" s="9">
        <v>0.88329999999999997</v>
      </c>
      <c r="D1371" s="9">
        <v>0.98680000000000001</v>
      </c>
      <c r="E1371" s="9">
        <v>1</v>
      </c>
      <c r="F1371" s="9">
        <v>1</v>
      </c>
      <c r="G1371" s="9">
        <v>0.94444444400000005</v>
      </c>
      <c r="H1371" s="6">
        <v>11</v>
      </c>
      <c r="I1371" s="7">
        <v>0.3</v>
      </c>
      <c r="J1371" s="9">
        <f>I1371</f>
        <v>0.3</v>
      </c>
      <c r="K1371" t="str">
        <f>VLOOKUP(A1371,MonthlyMetricFullData!A:D,2,FALSE)</f>
        <v>Distinguished</v>
      </c>
      <c r="L1371" t="str">
        <f>IF(VLOOKUP(A1371,MonthlyMetricFullData!A:E,5,FALSE)&lt;30,"Adjunct","Professional")</f>
        <v>Professional</v>
      </c>
      <c r="M1371" t="str">
        <f>VLOOKUP(A1371,MonthlyMetricFullData!A:D,3,FALSE)</f>
        <v>Kristin Haase-Alvey</v>
      </c>
    </row>
    <row r="1372" spans="1:13" x14ac:dyDescent="0.2">
      <c r="A1372" s="6" t="s">
        <v>306</v>
      </c>
      <c r="B1372" s="6" t="s">
        <v>17</v>
      </c>
      <c r="C1372" s="9">
        <v>1.2</v>
      </c>
      <c r="D1372" s="9">
        <v>1.22</v>
      </c>
      <c r="E1372" s="9">
        <v>1</v>
      </c>
      <c r="F1372" s="9">
        <v>1</v>
      </c>
      <c r="G1372" s="9">
        <v>0.97</v>
      </c>
      <c r="H1372" s="6">
        <v>14</v>
      </c>
      <c r="I1372" s="46" t="s">
        <v>52</v>
      </c>
      <c r="J1372" s="11">
        <v>0.75</v>
      </c>
      <c r="K1372" t="str">
        <f>VLOOKUP(A1372,MonthlyMetricFullData!A:D,2,FALSE)</f>
        <v>Distinguished</v>
      </c>
      <c r="L1372" t="str">
        <f>IF(VLOOKUP(A1372,MonthlyMetricFullData!A:E,5,FALSE)&lt;30,"Adjunct","Professional")</f>
        <v>Professional</v>
      </c>
      <c r="M1372" t="str">
        <f>VLOOKUP(A1372,MonthlyMetricFullData!A:D,3,FALSE)</f>
        <v>Kristin Haase-Alvey</v>
      </c>
    </row>
    <row r="1373" spans="1:13" x14ac:dyDescent="0.2">
      <c r="A1373" s="6" t="s">
        <v>306</v>
      </c>
      <c r="B1373" s="6" t="s">
        <v>19</v>
      </c>
      <c r="C1373" s="6">
        <v>1.1167</v>
      </c>
      <c r="D1373" s="6">
        <v>1.1349</v>
      </c>
      <c r="E1373" s="6">
        <v>0.99242424242424199</v>
      </c>
      <c r="F1373" s="6">
        <v>0.78500000000000003</v>
      </c>
      <c r="G1373" s="6">
        <v>0.89285714285714202</v>
      </c>
      <c r="H1373" s="6">
        <v>12</v>
      </c>
      <c r="I1373" s="6" t="s">
        <v>15</v>
      </c>
      <c r="J1373" s="53">
        <v>0.5</v>
      </c>
      <c r="K1373" t="str">
        <f>VLOOKUP(A1373,MonthlyMetricFullData!A:D,2,FALSE)</f>
        <v>Distinguished</v>
      </c>
      <c r="L1373" t="str">
        <f>IF(VLOOKUP(A1373,MonthlyMetricFullData!A:E,5,FALSE)&lt;30,"Adjunct","Professional")</f>
        <v>Professional</v>
      </c>
      <c r="M1373" t="str">
        <f>VLOOKUP(A1373,MonthlyMetricFullData!A:D,3,FALSE)</f>
        <v>Kristin Haase-Alvey</v>
      </c>
    </row>
    <row r="1374" spans="1:13" x14ac:dyDescent="0.2">
      <c r="A1374" s="6" t="s">
        <v>306</v>
      </c>
      <c r="B1374" s="6" t="s">
        <v>21</v>
      </c>
      <c r="C1374" s="9">
        <v>0.76</v>
      </c>
      <c r="D1374" s="9">
        <v>0.77</v>
      </c>
      <c r="E1374" s="9">
        <v>1</v>
      </c>
      <c r="F1374" s="9">
        <v>1</v>
      </c>
      <c r="G1374" s="9">
        <v>0.67</v>
      </c>
      <c r="H1374" s="6">
        <v>5</v>
      </c>
      <c r="I1374" s="7">
        <v>0</v>
      </c>
      <c r="J1374" s="9">
        <f>I1374</f>
        <v>0</v>
      </c>
      <c r="K1374" t="str">
        <f>VLOOKUP(A1374,MonthlyMetricFullData!A:D,2,FALSE)</f>
        <v>Distinguished</v>
      </c>
      <c r="L1374" t="str">
        <f>IF(VLOOKUP(A1374,MonthlyMetricFullData!A:E,5,FALSE)&lt;30,"Adjunct","Professional")</f>
        <v>Professional</v>
      </c>
      <c r="M1374" t="str">
        <f>VLOOKUP(A1374,MonthlyMetricFullData!A:D,3,FALSE)</f>
        <v>Kristin Haase-Alvey</v>
      </c>
    </row>
    <row r="1375" spans="1:13" x14ac:dyDescent="0.2">
      <c r="A1375" s="6" t="s">
        <v>306</v>
      </c>
      <c r="B1375" s="6" t="s">
        <v>22</v>
      </c>
      <c r="C1375" s="9">
        <v>0.53</v>
      </c>
      <c r="D1375" s="9">
        <v>0.62</v>
      </c>
      <c r="E1375" s="9">
        <v>0.99</v>
      </c>
      <c r="F1375" s="9">
        <v>1</v>
      </c>
      <c r="G1375" s="9">
        <v>0.73</v>
      </c>
      <c r="H1375" s="6">
        <v>2</v>
      </c>
      <c r="I1375" s="7" t="s">
        <v>175</v>
      </c>
      <c r="J1375" s="9">
        <f>1/3</f>
        <v>0.33333333333333331</v>
      </c>
      <c r="K1375" t="str">
        <f>VLOOKUP(A1375,MonthlyMetricFullData!A:D,2,FALSE)</f>
        <v>Distinguished</v>
      </c>
      <c r="L1375" t="str">
        <f>IF(VLOOKUP(A1375,MonthlyMetricFullData!A:E,5,FALSE)&lt;30,"Adjunct","Professional")</f>
        <v>Professional</v>
      </c>
      <c r="M1375" t="str">
        <f>VLOOKUP(A1375,MonthlyMetricFullData!A:D,3,FALSE)</f>
        <v>Kristin Haase-Alvey</v>
      </c>
    </row>
    <row r="1376" spans="1:13" x14ac:dyDescent="0.2">
      <c r="A1376" s="6" t="s">
        <v>306</v>
      </c>
      <c r="B1376" s="6" t="s">
        <v>24</v>
      </c>
      <c r="C1376" s="9">
        <v>1.05</v>
      </c>
      <c r="D1376" s="9">
        <v>1.0900000000000001</v>
      </c>
      <c r="E1376" s="9">
        <v>0.99</v>
      </c>
      <c r="F1376" s="9">
        <v>1</v>
      </c>
      <c r="G1376" s="9">
        <v>0.45</v>
      </c>
      <c r="H1376" s="6">
        <v>8</v>
      </c>
      <c r="I1376" s="7" t="s">
        <v>175</v>
      </c>
      <c r="J1376" s="9">
        <f>1/3</f>
        <v>0.33333333333333331</v>
      </c>
      <c r="K1376" t="str">
        <f>VLOOKUP(A1376,MonthlyMetricFullData!A:D,2,FALSE)</f>
        <v>Distinguished</v>
      </c>
      <c r="L1376" t="str">
        <f>IF(VLOOKUP(A1376,MonthlyMetricFullData!A:E,5,FALSE)&lt;30,"Adjunct","Professional")</f>
        <v>Professional</v>
      </c>
      <c r="M1376" t="str">
        <f>VLOOKUP(A1376,MonthlyMetricFullData!A:D,3,FALSE)</f>
        <v>Kristin Haase-Alvey</v>
      </c>
    </row>
    <row r="1377" spans="1:13" x14ac:dyDescent="0.2">
      <c r="A1377" s="6" t="s">
        <v>306</v>
      </c>
      <c r="B1377" s="6" t="s">
        <v>25</v>
      </c>
      <c r="C1377" s="9">
        <v>1.1599999999999999</v>
      </c>
      <c r="D1377" s="9">
        <v>1.1599999999999999</v>
      </c>
      <c r="E1377" s="9">
        <v>1</v>
      </c>
      <c r="F1377" s="9">
        <v>1</v>
      </c>
      <c r="G1377" s="9">
        <v>1</v>
      </c>
      <c r="H1377" s="6">
        <v>3</v>
      </c>
      <c r="I1377" s="7" t="s">
        <v>45</v>
      </c>
      <c r="J1377" s="9">
        <v>0.66</v>
      </c>
      <c r="K1377" t="str">
        <f>VLOOKUP(A1377,MonthlyMetricFullData!A:D,2,FALSE)</f>
        <v>Distinguished</v>
      </c>
      <c r="L1377" t="str">
        <f>IF(VLOOKUP(A1377,MonthlyMetricFullData!A:E,5,FALSE)&lt;30,"Adjunct","Professional")</f>
        <v>Professional</v>
      </c>
      <c r="M1377" t="str">
        <f>VLOOKUP(A1377,MonthlyMetricFullData!A:D,3,FALSE)</f>
        <v>Kristin Haase-Alvey</v>
      </c>
    </row>
    <row r="1378" spans="1:13" x14ac:dyDescent="0.2">
      <c r="A1378" s="6" t="s">
        <v>306</v>
      </c>
      <c r="B1378" s="6" t="s">
        <v>26</v>
      </c>
      <c r="C1378" s="9">
        <v>1</v>
      </c>
      <c r="D1378" s="9">
        <v>1.01</v>
      </c>
      <c r="E1378" s="9">
        <v>1</v>
      </c>
      <c r="F1378" s="9">
        <v>1</v>
      </c>
      <c r="G1378" s="9">
        <v>0.65</v>
      </c>
      <c r="H1378" s="6">
        <v>2</v>
      </c>
      <c r="I1378" s="7" t="s">
        <v>197</v>
      </c>
      <c r="J1378" s="9">
        <v>0.14000000000000001</v>
      </c>
      <c r="K1378" t="str">
        <f>VLOOKUP(A1378,MonthlyMetricFullData!A:D,2,FALSE)</f>
        <v>Distinguished</v>
      </c>
      <c r="L1378" t="str">
        <f>IF(VLOOKUP(A1378,MonthlyMetricFullData!A:E,5,FALSE)&lt;30,"Adjunct","Professional")</f>
        <v>Professional</v>
      </c>
      <c r="M1378" t="str">
        <f>VLOOKUP(A1378,MonthlyMetricFullData!A:D,3,FALSE)</f>
        <v>Kristin Haase-Alvey</v>
      </c>
    </row>
    <row r="1379" spans="1:13" x14ac:dyDescent="0.2">
      <c r="A1379" s="6" t="s">
        <v>308</v>
      </c>
      <c r="B1379" s="6" t="s">
        <v>21</v>
      </c>
      <c r="C1379" s="9">
        <v>1.2</v>
      </c>
      <c r="D1379" s="9">
        <v>1.74</v>
      </c>
      <c r="E1379" s="9">
        <v>0.99</v>
      </c>
      <c r="F1379" s="9">
        <v>0.96</v>
      </c>
      <c r="G1379" s="9">
        <v>0.53</v>
      </c>
      <c r="H1379" s="6">
        <v>3</v>
      </c>
      <c r="I1379" s="7" t="s">
        <v>309</v>
      </c>
      <c r="J1379" s="9">
        <v>0.28999999999999998</v>
      </c>
      <c r="K1379" t="e">
        <f>VLOOKUP(A1379,MonthlyMetricFullData!A:D,2,FALSE)</f>
        <v>#N/A</v>
      </c>
      <c r="L1379" t="e">
        <f>IF(VLOOKUP(A1379,MonthlyMetricFullData!A:E,5,FALSE)&lt;30,"Adjunct","Professional")</f>
        <v>#N/A</v>
      </c>
      <c r="M1379" t="e">
        <f>VLOOKUP(A1379,MonthlyMetricFullData!A:D,3,FALSE)</f>
        <v>#N/A</v>
      </c>
    </row>
    <row r="1380" spans="1:13" x14ac:dyDescent="0.2">
      <c r="A1380" s="6" t="s">
        <v>308</v>
      </c>
      <c r="B1380" s="6" t="s">
        <v>22</v>
      </c>
      <c r="C1380" s="9">
        <v>0.91</v>
      </c>
      <c r="D1380" s="9">
        <v>1.93</v>
      </c>
      <c r="E1380" s="9">
        <v>0.99</v>
      </c>
      <c r="F1380" s="9">
        <v>0.98</v>
      </c>
      <c r="G1380" s="9">
        <v>0.56000000000000005</v>
      </c>
      <c r="H1380" s="6">
        <v>2</v>
      </c>
      <c r="I1380" s="7" t="s">
        <v>175</v>
      </c>
      <c r="J1380" s="9">
        <f>1/3</f>
        <v>0.33333333333333331</v>
      </c>
      <c r="K1380" t="e">
        <f>VLOOKUP(A1380,MonthlyMetricFullData!A:D,2,FALSE)</f>
        <v>#N/A</v>
      </c>
      <c r="L1380" t="e">
        <f>IF(VLOOKUP(A1380,MonthlyMetricFullData!A:E,5,FALSE)&lt;30,"Adjunct","Professional")</f>
        <v>#N/A</v>
      </c>
      <c r="M1380" t="e">
        <f>VLOOKUP(A1380,MonthlyMetricFullData!A:D,3,FALSE)</f>
        <v>#N/A</v>
      </c>
    </row>
    <row r="1381" spans="1:13" x14ac:dyDescent="0.2">
      <c r="A1381" s="6" t="s">
        <v>308</v>
      </c>
      <c r="B1381" s="6" t="s">
        <v>24</v>
      </c>
      <c r="C1381" s="9">
        <v>0.95</v>
      </c>
      <c r="D1381" s="9">
        <v>1.68</v>
      </c>
      <c r="E1381" s="9">
        <v>0.99</v>
      </c>
      <c r="F1381" s="9">
        <v>0.3</v>
      </c>
      <c r="G1381" s="9">
        <v>0.46</v>
      </c>
      <c r="H1381" s="6">
        <v>5</v>
      </c>
      <c r="I1381" s="7">
        <v>0</v>
      </c>
      <c r="J1381" s="9">
        <f>I1381</f>
        <v>0</v>
      </c>
      <c r="K1381" t="e">
        <f>VLOOKUP(A1381,MonthlyMetricFullData!A:D,2,FALSE)</f>
        <v>#N/A</v>
      </c>
      <c r="L1381" t="e">
        <f>IF(VLOOKUP(A1381,MonthlyMetricFullData!A:E,5,FALSE)&lt;30,"Adjunct","Professional")</f>
        <v>#N/A</v>
      </c>
      <c r="M1381" t="e">
        <f>VLOOKUP(A1381,MonthlyMetricFullData!A:D,3,FALSE)</f>
        <v>#N/A</v>
      </c>
    </row>
    <row r="1382" spans="1:13" x14ac:dyDescent="0.2">
      <c r="A1382" s="6" t="s">
        <v>310</v>
      </c>
      <c r="B1382" s="6" t="s">
        <v>29</v>
      </c>
      <c r="C1382" s="9">
        <v>0.94289999999999896</v>
      </c>
      <c r="D1382" s="9">
        <v>1.0465</v>
      </c>
      <c r="E1382" s="9">
        <v>1</v>
      </c>
      <c r="F1382" s="9">
        <v>0.91262135922330001</v>
      </c>
      <c r="G1382" s="9">
        <v>1</v>
      </c>
      <c r="H1382" s="6">
        <v>3</v>
      </c>
      <c r="I1382" s="6" t="s">
        <v>311</v>
      </c>
      <c r="J1382" s="45">
        <v>0.86</v>
      </c>
      <c r="K1382" t="str">
        <f>VLOOKUP(A1382,MonthlyMetricFullData!A:D,2,FALSE)</f>
        <v>Distinguished</v>
      </c>
      <c r="L1382" t="str">
        <f>IF(VLOOKUP(A1382,MonthlyMetricFullData!A:E,5,FALSE)&lt;30,"Adjunct","Professional")</f>
        <v>Professional</v>
      </c>
      <c r="M1382" t="str">
        <f>VLOOKUP(A1382,MonthlyMetricFullData!A:D,3,FALSE)</f>
        <v>Annelies de Groot</v>
      </c>
    </row>
    <row r="1383" spans="1:13" x14ac:dyDescent="0.2">
      <c r="A1383" s="6" t="s">
        <v>310</v>
      </c>
      <c r="B1383" s="6" t="s">
        <v>31</v>
      </c>
      <c r="C1383" s="9">
        <v>0</v>
      </c>
      <c r="D1383" s="9">
        <v>0</v>
      </c>
      <c r="E1383" s="9">
        <v>0</v>
      </c>
      <c r="F1383" s="9">
        <v>0</v>
      </c>
      <c r="G1383" s="9">
        <v>0</v>
      </c>
      <c r="H1383" s="6">
        <v>0</v>
      </c>
      <c r="I1383" s="7"/>
      <c r="J1383" s="9"/>
      <c r="K1383" t="str">
        <f>VLOOKUP(A1383,MonthlyMetricFullData!A:D,2,FALSE)</f>
        <v>Distinguished</v>
      </c>
      <c r="L1383" t="str">
        <f>IF(VLOOKUP(A1383,MonthlyMetricFullData!A:E,5,FALSE)&lt;30,"Adjunct","Professional")</f>
        <v>Professional</v>
      </c>
      <c r="M1383" t="str">
        <f>VLOOKUP(A1383,MonthlyMetricFullData!A:D,3,FALSE)</f>
        <v>Annelies de Groot</v>
      </c>
    </row>
    <row r="1384" spans="1:13" x14ac:dyDescent="0.2">
      <c r="A1384" s="6" t="s">
        <v>310</v>
      </c>
      <c r="B1384" s="6" t="s">
        <v>32</v>
      </c>
      <c r="C1384" s="9">
        <v>0.3286</v>
      </c>
      <c r="D1384" s="9">
        <v>0.65549999999999997</v>
      </c>
      <c r="E1384" s="9">
        <v>1</v>
      </c>
      <c r="F1384" s="9">
        <v>0.96551724100000003</v>
      </c>
      <c r="G1384" s="9">
        <v>1</v>
      </c>
      <c r="H1384" s="6">
        <v>0</v>
      </c>
      <c r="I1384" s="7">
        <v>0.90909090909090906</v>
      </c>
      <c r="J1384" s="9">
        <f>I1384</f>
        <v>0.90909090909090906</v>
      </c>
      <c r="K1384" t="str">
        <f>VLOOKUP(A1384,MonthlyMetricFullData!A:D,2,FALSE)</f>
        <v>Distinguished</v>
      </c>
      <c r="L1384" t="str">
        <f>IF(VLOOKUP(A1384,MonthlyMetricFullData!A:E,5,FALSE)&lt;30,"Adjunct","Professional")</f>
        <v>Professional</v>
      </c>
      <c r="M1384" t="str">
        <f>VLOOKUP(A1384,MonthlyMetricFullData!A:D,3,FALSE)</f>
        <v>Annelies de Groot</v>
      </c>
    </row>
    <row r="1385" spans="1:13" x14ac:dyDescent="0.2">
      <c r="A1385" s="6" t="s">
        <v>310</v>
      </c>
      <c r="B1385" s="6" t="s">
        <v>17</v>
      </c>
      <c r="C1385" s="9">
        <v>1.22</v>
      </c>
      <c r="D1385" s="9">
        <v>1.06</v>
      </c>
      <c r="E1385" s="9">
        <v>1</v>
      </c>
      <c r="F1385" s="9">
        <v>1</v>
      </c>
      <c r="G1385" s="9">
        <v>0.78</v>
      </c>
      <c r="H1385" s="6">
        <v>0</v>
      </c>
      <c r="I1385" s="46" t="s">
        <v>48</v>
      </c>
      <c r="J1385" s="11">
        <v>1</v>
      </c>
      <c r="K1385" t="str">
        <f>VLOOKUP(A1385,MonthlyMetricFullData!A:D,2,FALSE)</f>
        <v>Distinguished</v>
      </c>
      <c r="L1385" t="str">
        <f>IF(VLOOKUP(A1385,MonthlyMetricFullData!A:E,5,FALSE)&lt;30,"Adjunct","Professional")</f>
        <v>Professional</v>
      </c>
      <c r="M1385" t="str">
        <f>VLOOKUP(A1385,MonthlyMetricFullData!A:D,3,FALSE)</f>
        <v>Annelies de Groot</v>
      </c>
    </row>
    <row r="1386" spans="1:13" x14ac:dyDescent="0.2">
      <c r="A1386" s="6" t="s">
        <v>310</v>
      </c>
      <c r="B1386" s="6" t="s">
        <v>19</v>
      </c>
      <c r="C1386" s="6">
        <v>0.91669999999999996</v>
      </c>
      <c r="D1386" s="6">
        <v>0.88979999999999904</v>
      </c>
      <c r="E1386" s="6">
        <v>1</v>
      </c>
      <c r="F1386" s="6">
        <v>0.98799999999999999</v>
      </c>
      <c r="G1386" s="6">
        <v>0.90909090909090895</v>
      </c>
      <c r="H1386" s="6">
        <v>7</v>
      </c>
      <c r="I1386" s="6" t="s">
        <v>52</v>
      </c>
      <c r="J1386" s="53">
        <v>0.75</v>
      </c>
      <c r="K1386" t="str">
        <f>VLOOKUP(A1386,MonthlyMetricFullData!A:D,2,FALSE)</f>
        <v>Distinguished</v>
      </c>
      <c r="L1386" t="str">
        <f>IF(VLOOKUP(A1386,MonthlyMetricFullData!A:E,5,FALSE)&lt;30,"Adjunct","Professional")</f>
        <v>Professional</v>
      </c>
      <c r="M1386" t="str">
        <f>VLOOKUP(A1386,MonthlyMetricFullData!A:D,3,FALSE)</f>
        <v>Annelies de Groot</v>
      </c>
    </row>
    <row r="1387" spans="1:13" x14ac:dyDescent="0.2">
      <c r="A1387" s="6" t="s">
        <v>312</v>
      </c>
      <c r="B1387" s="6" t="s">
        <v>17</v>
      </c>
      <c r="C1387" s="9">
        <v>0</v>
      </c>
      <c r="D1387" s="9">
        <v>1.02</v>
      </c>
      <c r="E1387" s="9">
        <v>0</v>
      </c>
      <c r="F1387" s="9">
        <v>0</v>
      </c>
      <c r="G1387" s="9">
        <v>0</v>
      </c>
      <c r="H1387" s="6">
        <v>0</v>
      </c>
      <c r="I1387" s="46" t="s">
        <v>18</v>
      </c>
      <c r="J1387" s="11">
        <v>0</v>
      </c>
      <c r="K1387" t="str">
        <f>VLOOKUP(A1387,MonthlyMetricFullData!A:D,2,FALSE)</f>
        <v>Advanced</v>
      </c>
      <c r="L1387" t="str">
        <f>IF(VLOOKUP(A1387,MonthlyMetricFullData!A:E,5,FALSE)&lt;30,"Adjunct","Professional")</f>
        <v>Professional</v>
      </c>
      <c r="M1387" t="str">
        <f>VLOOKUP(A1387,MonthlyMetricFullData!A:D,3,FALSE)</f>
        <v>Geoff St. Marie</v>
      </c>
    </row>
    <row r="1388" spans="1:13" x14ac:dyDescent="0.2">
      <c r="A1388" s="6" t="s">
        <v>312</v>
      </c>
      <c r="B1388" s="6" t="s">
        <v>19</v>
      </c>
      <c r="C1388" s="6">
        <v>0.60359999999999903</v>
      </c>
      <c r="D1388" s="6">
        <v>1.1336999999999999</v>
      </c>
      <c r="E1388" s="6"/>
      <c r="F1388" s="6">
        <v>0.96399999999999997</v>
      </c>
      <c r="G1388" s="6">
        <v>0</v>
      </c>
      <c r="H1388" s="6">
        <v>6</v>
      </c>
      <c r="I1388" s="6" t="s">
        <v>177</v>
      </c>
      <c r="J1388" s="53">
        <v>0.08</v>
      </c>
      <c r="K1388" t="str">
        <f>VLOOKUP(A1388,MonthlyMetricFullData!A:D,2,FALSE)</f>
        <v>Advanced</v>
      </c>
      <c r="L1388" t="str">
        <f>IF(VLOOKUP(A1388,MonthlyMetricFullData!A:E,5,FALSE)&lt;30,"Adjunct","Professional")</f>
        <v>Professional</v>
      </c>
      <c r="M1388" t="str">
        <f>VLOOKUP(A1388,MonthlyMetricFullData!A:D,3,FALSE)</f>
        <v>Geoff St. Marie</v>
      </c>
    </row>
    <row r="1389" spans="1:13" x14ac:dyDescent="0.2">
      <c r="A1389" s="6" t="s">
        <v>313</v>
      </c>
      <c r="B1389" s="6" t="s">
        <v>29</v>
      </c>
      <c r="C1389" s="9">
        <v>0.80830000000000002</v>
      </c>
      <c r="D1389" s="9">
        <v>0.81909999999999905</v>
      </c>
      <c r="E1389" s="9">
        <v>1</v>
      </c>
      <c r="F1389" s="9">
        <v>0.921875</v>
      </c>
      <c r="G1389" s="9">
        <v>0.82352941176470495</v>
      </c>
      <c r="H1389" s="6">
        <v>0</v>
      </c>
      <c r="I1389" s="7" t="s">
        <v>45</v>
      </c>
      <c r="J1389" s="45">
        <v>0.66</v>
      </c>
      <c r="K1389" t="str">
        <f>VLOOKUP(A1389,MonthlyMetricFullData!A:D,2,FALSE)</f>
        <v>Distinguished</v>
      </c>
      <c r="L1389" t="str">
        <f>IF(VLOOKUP(A1389,MonthlyMetricFullData!A:E,5,FALSE)&lt;30,"Adjunct","Professional")</f>
        <v>Professional</v>
      </c>
      <c r="M1389" t="str">
        <f>VLOOKUP(A1389,MonthlyMetricFullData!A:D,3,FALSE)</f>
        <v>Kristin Haase-Alvey</v>
      </c>
    </row>
    <row r="1390" spans="1:13" x14ac:dyDescent="0.2">
      <c r="A1390" s="6" t="s">
        <v>313</v>
      </c>
      <c r="B1390" s="6" t="s">
        <v>14</v>
      </c>
      <c r="C1390" s="9">
        <v>0.68330000000000002</v>
      </c>
      <c r="D1390" s="9">
        <v>1.0099</v>
      </c>
      <c r="E1390" s="9">
        <v>1</v>
      </c>
      <c r="F1390" s="9">
        <v>0.96666666666666601</v>
      </c>
      <c r="G1390" s="9">
        <v>0.90909090909090895</v>
      </c>
      <c r="H1390" s="6">
        <v>0</v>
      </c>
      <c r="I1390" s="7" t="s">
        <v>33</v>
      </c>
      <c r="J1390" s="9">
        <v>0</v>
      </c>
      <c r="K1390" t="str">
        <f>VLOOKUP(A1390,MonthlyMetricFullData!A:D,2,FALSE)</f>
        <v>Distinguished</v>
      </c>
      <c r="L1390" t="str">
        <f>IF(VLOOKUP(A1390,MonthlyMetricFullData!A:E,5,FALSE)&lt;30,"Adjunct","Professional")</f>
        <v>Professional</v>
      </c>
      <c r="M1390" t="str">
        <f>VLOOKUP(A1390,MonthlyMetricFullData!A:D,3,FALSE)</f>
        <v>Kristin Haase-Alvey</v>
      </c>
    </row>
    <row r="1391" spans="1:13" x14ac:dyDescent="0.2">
      <c r="A1391" s="6" t="s">
        <v>313</v>
      </c>
      <c r="B1391" s="6" t="s">
        <v>16</v>
      </c>
      <c r="C1391" s="9">
        <v>0.4</v>
      </c>
      <c r="D1391" s="9">
        <v>1.1399999999999999</v>
      </c>
      <c r="E1391" s="9">
        <v>1</v>
      </c>
      <c r="F1391" s="9">
        <v>0.92</v>
      </c>
      <c r="G1391" s="9">
        <v>1</v>
      </c>
      <c r="H1391" s="6">
        <v>1</v>
      </c>
      <c r="I1391" s="10">
        <v>45691</v>
      </c>
      <c r="J1391" s="11">
        <v>0.67</v>
      </c>
      <c r="K1391" t="str">
        <f>VLOOKUP(A1391,MonthlyMetricFullData!A:D,2,FALSE)</f>
        <v>Distinguished</v>
      </c>
      <c r="L1391" t="str">
        <f>IF(VLOOKUP(A1391,MonthlyMetricFullData!A:E,5,FALSE)&lt;30,"Adjunct","Professional")</f>
        <v>Professional</v>
      </c>
      <c r="M1391" t="str">
        <f>VLOOKUP(A1391,MonthlyMetricFullData!A:D,3,FALSE)</f>
        <v>Kristin Haase-Alvey</v>
      </c>
    </row>
    <row r="1392" spans="1:13" x14ac:dyDescent="0.2">
      <c r="A1392" s="6" t="s">
        <v>313</v>
      </c>
      <c r="B1392" s="6" t="s">
        <v>31</v>
      </c>
      <c r="C1392" s="9">
        <v>0.37</v>
      </c>
      <c r="D1392" s="9">
        <v>0.9</v>
      </c>
      <c r="E1392" s="9">
        <v>1</v>
      </c>
      <c r="F1392" s="9">
        <v>0.74</v>
      </c>
      <c r="G1392" s="9">
        <v>0.89</v>
      </c>
      <c r="H1392" s="6">
        <v>2</v>
      </c>
      <c r="I1392" s="7">
        <v>1</v>
      </c>
      <c r="J1392" s="9">
        <v>1</v>
      </c>
      <c r="K1392" t="str">
        <f>VLOOKUP(A1392,MonthlyMetricFullData!A:D,2,FALSE)</f>
        <v>Distinguished</v>
      </c>
      <c r="L1392" t="str">
        <f>IF(VLOOKUP(A1392,MonthlyMetricFullData!A:E,5,FALSE)&lt;30,"Adjunct","Professional")</f>
        <v>Professional</v>
      </c>
      <c r="M1392" t="str">
        <f>VLOOKUP(A1392,MonthlyMetricFullData!A:D,3,FALSE)</f>
        <v>Kristin Haase-Alvey</v>
      </c>
    </row>
    <row r="1393" spans="1:13" x14ac:dyDescent="0.2">
      <c r="A1393" s="6" t="s">
        <v>313</v>
      </c>
      <c r="B1393" s="6" t="s">
        <v>32</v>
      </c>
      <c r="C1393" s="9">
        <v>0.43330000000000002</v>
      </c>
      <c r="D1393" s="9">
        <v>0.86019999999999996</v>
      </c>
      <c r="E1393" s="9">
        <v>1</v>
      </c>
      <c r="F1393" s="9">
        <v>0.95348837200000003</v>
      </c>
      <c r="G1393" s="9">
        <v>0.75</v>
      </c>
      <c r="H1393" s="6">
        <v>1</v>
      </c>
      <c r="I1393" s="7">
        <v>0.16666666666666666</v>
      </c>
      <c r="J1393" s="9">
        <f>I1393</f>
        <v>0.16666666666666666</v>
      </c>
      <c r="K1393" t="str">
        <f>VLOOKUP(A1393,MonthlyMetricFullData!A:D,2,FALSE)</f>
        <v>Distinguished</v>
      </c>
      <c r="L1393" t="str">
        <f>IF(VLOOKUP(A1393,MonthlyMetricFullData!A:E,5,FALSE)&lt;30,"Adjunct","Professional")</f>
        <v>Professional</v>
      </c>
      <c r="M1393" t="str">
        <f>VLOOKUP(A1393,MonthlyMetricFullData!A:D,3,FALSE)</f>
        <v>Kristin Haase-Alvey</v>
      </c>
    </row>
    <row r="1394" spans="1:13" x14ac:dyDescent="0.2">
      <c r="A1394" s="6" t="s">
        <v>313</v>
      </c>
      <c r="B1394" s="6" t="s">
        <v>17</v>
      </c>
      <c r="C1394" s="9">
        <v>0.8</v>
      </c>
      <c r="D1394" s="9">
        <v>0.86</v>
      </c>
      <c r="E1394" s="9">
        <v>1</v>
      </c>
      <c r="F1394" s="9">
        <v>0.73</v>
      </c>
      <c r="G1394" s="9">
        <v>0.9</v>
      </c>
      <c r="H1394" s="6">
        <v>1</v>
      </c>
      <c r="I1394" s="46" t="s">
        <v>45</v>
      </c>
      <c r="J1394" s="11">
        <v>0.66</v>
      </c>
      <c r="K1394" t="str">
        <f>VLOOKUP(A1394,MonthlyMetricFullData!A:D,2,FALSE)</f>
        <v>Distinguished</v>
      </c>
      <c r="L1394" t="str">
        <f>IF(VLOOKUP(A1394,MonthlyMetricFullData!A:E,5,FALSE)&lt;30,"Adjunct","Professional")</f>
        <v>Professional</v>
      </c>
      <c r="M1394" t="str">
        <f>VLOOKUP(A1394,MonthlyMetricFullData!A:D,3,FALSE)</f>
        <v>Kristin Haase-Alvey</v>
      </c>
    </row>
    <row r="1395" spans="1:13" x14ac:dyDescent="0.2">
      <c r="A1395" s="6" t="s">
        <v>313</v>
      </c>
      <c r="B1395" s="6" t="s">
        <v>19</v>
      </c>
      <c r="C1395" s="6">
        <v>0.8458</v>
      </c>
      <c r="D1395" s="6">
        <v>0.98679999999999901</v>
      </c>
      <c r="E1395" s="6">
        <v>1</v>
      </c>
      <c r="F1395" s="6">
        <v>0.67600000000000005</v>
      </c>
      <c r="G1395" s="6">
        <v>0.95</v>
      </c>
      <c r="H1395" s="6">
        <v>2</v>
      </c>
      <c r="I1395" s="6" t="s">
        <v>27</v>
      </c>
      <c r="J1395" s="53">
        <v>1</v>
      </c>
      <c r="K1395" t="str">
        <f>VLOOKUP(A1395,MonthlyMetricFullData!A:D,2,FALSE)</f>
        <v>Distinguished</v>
      </c>
      <c r="L1395" t="str">
        <f>IF(VLOOKUP(A1395,MonthlyMetricFullData!A:E,5,FALSE)&lt;30,"Adjunct","Professional")</f>
        <v>Professional</v>
      </c>
      <c r="M1395" t="str">
        <f>VLOOKUP(A1395,MonthlyMetricFullData!A:D,3,FALSE)</f>
        <v>Kristin Haase-Alvey</v>
      </c>
    </row>
    <row r="1396" spans="1:13" x14ac:dyDescent="0.2">
      <c r="A1396" s="6" t="s">
        <v>313</v>
      </c>
      <c r="B1396" s="6" t="s">
        <v>21</v>
      </c>
      <c r="C1396" s="9">
        <v>0.7</v>
      </c>
      <c r="D1396" s="9">
        <v>0.93</v>
      </c>
      <c r="E1396" s="9">
        <v>1</v>
      </c>
      <c r="F1396" s="9">
        <v>0.93</v>
      </c>
      <c r="G1396" s="9">
        <v>0.94</v>
      </c>
      <c r="H1396" s="6">
        <v>6</v>
      </c>
      <c r="I1396" s="7">
        <v>1</v>
      </c>
      <c r="J1396" s="9">
        <f>I1396</f>
        <v>1</v>
      </c>
      <c r="K1396" t="str">
        <f>VLOOKUP(A1396,MonthlyMetricFullData!A:D,2,FALSE)</f>
        <v>Distinguished</v>
      </c>
      <c r="L1396" t="str">
        <f>IF(VLOOKUP(A1396,MonthlyMetricFullData!A:E,5,FALSE)&lt;30,"Adjunct","Professional")</f>
        <v>Professional</v>
      </c>
      <c r="M1396" t="str">
        <f>VLOOKUP(A1396,MonthlyMetricFullData!A:D,3,FALSE)</f>
        <v>Kristin Haase-Alvey</v>
      </c>
    </row>
    <row r="1397" spans="1:13" x14ac:dyDescent="0.2">
      <c r="A1397" s="6" t="s">
        <v>313</v>
      </c>
      <c r="B1397" s="6" t="s">
        <v>22</v>
      </c>
      <c r="C1397" s="9">
        <v>0.48</v>
      </c>
      <c r="D1397" s="9">
        <v>0.75</v>
      </c>
      <c r="E1397" s="9">
        <v>1</v>
      </c>
      <c r="F1397" s="9">
        <v>0.95</v>
      </c>
      <c r="G1397" s="9">
        <v>1</v>
      </c>
      <c r="H1397" s="6">
        <v>8</v>
      </c>
      <c r="I1397" s="7">
        <v>1</v>
      </c>
      <c r="J1397" s="9">
        <f>I1397</f>
        <v>1</v>
      </c>
      <c r="K1397" t="str">
        <f>VLOOKUP(A1397,MonthlyMetricFullData!A:D,2,FALSE)</f>
        <v>Distinguished</v>
      </c>
      <c r="L1397" t="str">
        <f>IF(VLOOKUP(A1397,MonthlyMetricFullData!A:E,5,FALSE)&lt;30,"Adjunct","Professional")</f>
        <v>Professional</v>
      </c>
      <c r="M1397" t="str">
        <f>VLOOKUP(A1397,MonthlyMetricFullData!A:D,3,FALSE)</f>
        <v>Kristin Haase-Alvey</v>
      </c>
    </row>
    <row r="1398" spans="1:13" x14ac:dyDescent="0.2">
      <c r="A1398" s="6" t="s">
        <v>313</v>
      </c>
      <c r="B1398" s="6" t="s">
        <v>24</v>
      </c>
      <c r="C1398" s="9">
        <v>0.71</v>
      </c>
      <c r="D1398" s="9">
        <v>1.05</v>
      </c>
      <c r="E1398" s="9">
        <v>1</v>
      </c>
      <c r="F1398" s="9">
        <v>0.69</v>
      </c>
      <c r="G1398" s="9">
        <v>0.8</v>
      </c>
      <c r="H1398" s="6">
        <v>8</v>
      </c>
      <c r="I1398" s="7">
        <v>1</v>
      </c>
      <c r="J1398" s="9">
        <f>I1398</f>
        <v>1</v>
      </c>
      <c r="K1398" t="str">
        <f>VLOOKUP(A1398,MonthlyMetricFullData!A:D,2,FALSE)</f>
        <v>Distinguished</v>
      </c>
      <c r="L1398" t="str">
        <f>IF(VLOOKUP(A1398,MonthlyMetricFullData!A:E,5,FALSE)&lt;30,"Adjunct","Professional")</f>
        <v>Professional</v>
      </c>
      <c r="M1398" t="str">
        <f>VLOOKUP(A1398,MonthlyMetricFullData!A:D,3,FALSE)</f>
        <v>Kristin Haase-Alvey</v>
      </c>
    </row>
    <row r="1399" spans="1:13" x14ac:dyDescent="0.2">
      <c r="A1399" s="6" t="s">
        <v>313</v>
      </c>
      <c r="B1399" s="6" t="s">
        <v>25</v>
      </c>
      <c r="C1399" s="9">
        <v>0.74</v>
      </c>
      <c r="D1399" s="9">
        <v>1.0900000000000001</v>
      </c>
      <c r="E1399" s="9">
        <v>1</v>
      </c>
      <c r="F1399" s="9">
        <v>0.95</v>
      </c>
      <c r="G1399" s="9">
        <v>0.85</v>
      </c>
      <c r="H1399" s="6">
        <v>1</v>
      </c>
      <c r="I1399" s="7" t="s">
        <v>27</v>
      </c>
      <c r="J1399" s="9">
        <v>1</v>
      </c>
      <c r="K1399" t="str">
        <f>VLOOKUP(A1399,MonthlyMetricFullData!A:D,2,FALSE)</f>
        <v>Distinguished</v>
      </c>
      <c r="L1399" t="str">
        <f>IF(VLOOKUP(A1399,MonthlyMetricFullData!A:E,5,FALSE)&lt;30,"Adjunct","Professional")</f>
        <v>Professional</v>
      </c>
      <c r="M1399" t="str">
        <f>VLOOKUP(A1399,MonthlyMetricFullData!A:D,3,FALSE)</f>
        <v>Kristin Haase-Alvey</v>
      </c>
    </row>
    <row r="1400" spans="1:13" x14ac:dyDescent="0.2">
      <c r="A1400" s="6" t="s">
        <v>313</v>
      </c>
      <c r="B1400" s="6" t="s">
        <v>26</v>
      </c>
      <c r="C1400" s="9">
        <v>0.8</v>
      </c>
      <c r="D1400" s="9">
        <v>0.98</v>
      </c>
      <c r="E1400" s="9">
        <v>1</v>
      </c>
      <c r="F1400" s="9">
        <v>0.92</v>
      </c>
      <c r="G1400" s="9">
        <v>0.86</v>
      </c>
      <c r="H1400" s="6">
        <v>0</v>
      </c>
      <c r="I1400" s="7" t="s">
        <v>36</v>
      </c>
      <c r="J1400" s="9">
        <v>0.33</v>
      </c>
      <c r="K1400" t="str">
        <f>VLOOKUP(A1400,MonthlyMetricFullData!A:D,2,FALSE)</f>
        <v>Distinguished</v>
      </c>
      <c r="L1400" t="str">
        <f>IF(VLOOKUP(A1400,MonthlyMetricFullData!A:E,5,FALSE)&lt;30,"Adjunct","Professional")</f>
        <v>Professional</v>
      </c>
      <c r="M1400" t="str">
        <f>VLOOKUP(A1400,MonthlyMetricFullData!A:D,3,FALSE)</f>
        <v>Kristin Haase-Alvey</v>
      </c>
    </row>
    <row r="1401" spans="1:13" x14ac:dyDescent="0.2">
      <c r="A1401" s="6" t="s">
        <v>314</v>
      </c>
      <c r="B1401" s="6" t="s">
        <v>29</v>
      </c>
      <c r="C1401" s="9">
        <v>0.82499999999999996</v>
      </c>
      <c r="D1401" s="9">
        <v>1.4128000000000001</v>
      </c>
      <c r="E1401" s="9">
        <v>1</v>
      </c>
      <c r="F1401" s="9">
        <v>0.88888888888888795</v>
      </c>
      <c r="G1401" s="9">
        <v>0.5</v>
      </c>
      <c r="H1401" s="6">
        <v>1</v>
      </c>
      <c r="I1401" s="7" t="s">
        <v>51</v>
      </c>
      <c r="J1401" s="45">
        <v>0</v>
      </c>
      <c r="K1401" t="str">
        <f>VLOOKUP(A1401,MonthlyMetricFullData!A:D,2,FALSE)</f>
        <v>Premium</v>
      </c>
      <c r="L1401" t="str">
        <f>IF(VLOOKUP(A1401,MonthlyMetricFullData!A:E,5,FALSE)&lt;30,"Adjunct","Professional")</f>
        <v>Professional</v>
      </c>
      <c r="M1401" t="str">
        <f>VLOOKUP(A1401,MonthlyMetricFullData!A:D,3,FALSE)</f>
        <v>Geoff St. Marie</v>
      </c>
    </row>
    <row r="1402" spans="1:13" x14ac:dyDescent="0.2">
      <c r="A1402" s="6" t="s">
        <v>314</v>
      </c>
      <c r="B1402" s="6" t="s">
        <v>14</v>
      </c>
      <c r="C1402" s="9">
        <v>0.51790000000000003</v>
      </c>
      <c r="D1402" s="9">
        <v>1.0044</v>
      </c>
      <c r="E1402" s="9">
        <v>0.984375</v>
      </c>
      <c r="F1402" s="9">
        <v>0.93617021276595702</v>
      </c>
      <c r="G1402" s="9">
        <v>0.26086956521739102</v>
      </c>
      <c r="H1402" s="6">
        <v>1</v>
      </c>
      <c r="I1402" s="7" t="s">
        <v>71</v>
      </c>
      <c r="J1402" s="9">
        <v>0</v>
      </c>
      <c r="K1402" t="str">
        <f>VLOOKUP(A1402,MonthlyMetricFullData!A:D,2,FALSE)</f>
        <v>Premium</v>
      </c>
      <c r="L1402" t="str">
        <f>IF(VLOOKUP(A1402,MonthlyMetricFullData!A:E,5,FALSE)&lt;30,"Adjunct","Professional")</f>
        <v>Professional</v>
      </c>
      <c r="M1402" t="str">
        <f>VLOOKUP(A1402,MonthlyMetricFullData!A:D,3,FALSE)</f>
        <v>Geoff St. Marie</v>
      </c>
    </row>
    <row r="1403" spans="1:13" x14ac:dyDescent="0.2">
      <c r="A1403" s="6" t="s">
        <v>314</v>
      </c>
      <c r="B1403" s="6" t="s">
        <v>16</v>
      </c>
      <c r="C1403" s="9">
        <v>0.78</v>
      </c>
      <c r="D1403" s="9">
        <v>1.3</v>
      </c>
      <c r="E1403" s="9">
        <v>1</v>
      </c>
      <c r="F1403" s="9">
        <v>0.92</v>
      </c>
      <c r="G1403" s="9">
        <v>0.32</v>
      </c>
      <c r="H1403" s="6">
        <v>2</v>
      </c>
      <c r="I1403" s="10">
        <v>45662</v>
      </c>
      <c r="J1403" s="11">
        <v>0.2</v>
      </c>
      <c r="K1403" t="str">
        <f>VLOOKUP(A1403,MonthlyMetricFullData!A:D,2,FALSE)</f>
        <v>Premium</v>
      </c>
      <c r="L1403" t="str">
        <f>IF(VLOOKUP(A1403,MonthlyMetricFullData!A:E,5,FALSE)&lt;30,"Adjunct","Professional")</f>
        <v>Professional</v>
      </c>
      <c r="M1403" t="str">
        <f>VLOOKUP(A1403,MonthlyMetricFullData!A:D,3,FALSE)</f>
        <v>Geoff St. Marie</v>
      </c>
    </row>
    <row r="1404" spans="1:13" x14ac:dyDescent="0.2">
      <c r="A1404" s="6" t="s">
        <v>314</v>
      </c>
      <c r="B1404" s="6" t="s">
        <v>31</v>
      </c>
      <c r="C1404" s="9">
        <v>0.56999999999999995</v>
      </c>
      <c r="D1404" s="9">
        <v>1.32</v>
      </c>
      <c r="E1404" s="9">
        <v>1</v>
      </c>
      <c r="F1404" s="9">
        <v>0.96</v>
      </c>
      <c r="G1404" s="9">
        <v>0.5</v>
      </c>
      <c r="H1404" s="6">
        <v>1</v>
      </c>
      <c r="I1404" s="7" t="s">
        <v>60</v>
      </c>
      <c r="J1404" s="9">
        <v>0</v>
      </c>
      <c r="K1404" t="str">
        <f>VLOOKUP(A1404,MonthlyMetricFullData!A:D,2,FALSE)</f>
        <v>Premium</v>
      </c>
      <c r="L1404" t="str">
        <f>IF(VLOOKUP(A1404,MonthlyMetricFullData!A:E,5,FALSE)&lt;30,"Adjunct","Professional")</f>
        <v>Professional</v>
      </c>
      <c r="M1404" t="str">
        <f>VLOOKUP(A1404,MonthlyMetricFullData!A:D,3,FALSE)</f>
        <v>Geoff St. Marie</v>
      </c>
    </row>
    <row r="1405" spans="1:13" x14ac:dyDescent="0.2">
      <c r="A1405" s="6" t="s">
        <v>314</v>
      </c>
      <c r="B1405" s="6" t="s">
        <v>32</v>
      </c>
      <c r="C1405" s="9">
        <v>0.55710000000000004</v>
      </c>
      <c r="D1405" s="9">
        <v>1.3895</v>
      </c>
      <c r="E1405" s="9">
        <v>1</v>
      </c>
      <c r="F1405" s="9">
        <v>0.96078431399999997</v>
      </c>
      <c r="G1405" s="9">
        <v>0.58823529399999996</v>
      </c>
      <c r="H1405" s="6">
        <v>2</v>
      </c>
      <c r="I1405" s="7" t="s">
        <v>51</v>
      </c>
      <c r="J1405" s="9">
        <v>0</v>
      </c>
      <c r="K1405" t="str">
        <f>VLOOKUP(A1405,MonthlyMetricFullData!A:D,2,FALSE)</f>
        <v>Premium</v>
      </c>
      <c r="L1405" t="str">
        <f>IF(VLOOKUP(A1405,MonthlyMetricFullData!A:E,5,FALSE)&lt;30,"Adjunct","Professional")</f>
        <v>Professional</v>
      </c>
      <c r="M1405" t="str">
        <f>VLOOKUP(A1405,MonthlyMetricFullData!A:D,3,FALSE)</f>
        <v>Geoff St. Marie</v>
      </c>
    </row>
    <row r="1406" spans="1:13" x14ac:dyDescent="0.2">
      <c r="A1406" s="6" t="s">
        <v>314</v>
      </c>
      <c r="B1406" s="6" t="s">
        <v>17</v>
      </c>
      <c r="C1406" s="9">
        <v>1.01</v>
      </c>
      <c r="D1406" s="9">
        <v>1.29</v>
      </c>
      <c r="E1406" s="9">
        <v>0.99</v>
      </c>
      <c r="F1406" s="9">
        <v>0.9</v>
      </c>
      <c r="G1406" s="9">
        <v>0.36</v>
      </c>
      <c r="H1406" s="6">
        <v>0</v>
      </c>
      <c r="I1406" s="46" t="s">
        <v>71</v>
      </c>
      <c r="J1406" s="11">
        <v>0</v>
      </c>
      <c r="K1406" t="str">
        <f>VLOOKUP(A1406,MonthlyMetricFullData!A:D,2,FALSE)</f>
        <v>Premium</v>
      </c>
      <c r="L1406" t="str">
        <f>IF(VLOOKUP(A1406,MonthlyMetricFullData!A:E,5,FALSE)&lt;30,"Adjunct","Professional")</f>
        <v>Professional</v>
      </c>
      <c r="M1406" t="str">
        <f>VLOOKUP(A1406,MonthlyMetricFullData!A:D,3,FALSE)</f>
        <v>Geoff St. Marie</v>
      </c>
    </row>
    <row r="1407" spans="1:13" x14ac:dyDescent="0.2">
      <c r="A1407" s="6" t="s">
        <v>314</v>
      </c>
      <c r="B1407" s="6" t="s">
        <v>19</v>
      </c>
      <c r="C1407" s="6">
        <v>0.61070000000000002</v>
      </c>
      <c r="D1407" s="6">
        <v>1.2208999999999901</v>
      </c>
      <c r="E1407" s="6">
        <v>1</v>
      </c>
      <c r="F1407" s="6">
        <v>0.98199999999999998</v>
      </c>
      <c r="G1407" s="6">
        <v>0.4375</v>
      </c>
      <c r="H1407" s="6">
        <v>10</v>
      </c>
      <c r="I1407" s="6" t="s">
        <v>60</v>
      </c>
      <c r="J1407" s="53">
        <v>0</v>
      </c>
      <c r="K1407" t="str">
        <f>VLOOKUP(A1407,MonthlyMetricFullData!A:D,2,FALSE)</f>
        <v>Premium</v>
      </c>
      <c r="L1407" t="str">
        <f>IF(VLOOKUP(A1407,MonthlyMetricFullData!A:E,5,FALSE)&lt;30,"Adjunct","Professional")</f>
        <v>Professional</v>
      </c>
      <c r="M1407" t="str">
        <f>VLOOKUP(A1407,MonthlyMetricFullData!A:D,3,FALSE)</f>
        <v>Geoff St. Marie</v>
      </c>
    </row>
    <row r="1408" spans="1:13" x14ac:dyDescent="0.2">
      <c r="A1408" s="6" t="s">
        <v>314</v>
      </c>
      <c r="B1408" s="6" t="s">
        <v>21</v>
      </c>
      <c r="C1408" s="9">
        <v>0.75</v>
      </c>
      <c r="D1408" s="9">
        <v>1.3</v>
      </c>
      <c r="E1408" s="9">
        <v>1</v>
      </c>
      <c r="F1408" s="9">
        <v>0.93</v>
      </c>
      <c r="G1408" s="9">
        <v>0.56999999999999995</v>
      </c>
      <c r="H1408" s="6">
        <v>2</v>
      </c>
      <c r="I1408" s="7">
        <v>0</v>
      </c>
      <c r="J1408" s="9">
        <f>I1408</f>
        <v>0</v>
      </c>
      <c r="K1408" t="str">
        <f>VLOOKUP(A1408,MonthlyMetricFullData!A:D,2,FALSE)</f>
        <v>Premium</v>
      </c>
      <c r="L1408" t="str">
        <f>IF(VLOOKUP(A1408,MonthlyMetricFullData!A:E,5,FALSE)&lt;30,"Adjunct","Professional")</f>
        <v>Professional</v>
      </c>
      <c r="M1408" t="str">
        <f>VLOOKUP(A1408,MonthlyMetricFullData!A:D,3,FALSE)</f>
        <v>Geoff St. Marie</v>
      </c>
    </row>
    <row r="1409" spans="1:13" x14ac:dyDescent="0.2">
      <c r="A1409" s="6" t="s">
        <v>314</v>
      </c>
      <c r="B1409" s="6" t="s">
        <v>22</v>
      </c>
      <c r="C1409" s="9">
        <v>0.71</v>
      </c>
      <c r="D1409" s="9">
        <v>1.43</v>
      </c>
      <c r="E1409" s="9">
        <v>1</v>
      </c>
      <c r="F1409" s="9">
        <v>0.92</v>
      </c>
      <c r="G1409" s="9">
        <v>0.42</v>
      </c>
      <c r="H1409" s="6">
        <v>1</v>
      </c>
      <c r="I1409" s="7" t="s">
        <v>264</v>
      </c>
      <c r="J1409" s="9">
        <v>0.13</v>
      </c>
      <c r="K1409" t="str">
        <f>VLOOKUP(A1409,MonthlyMetricFullData!A:D,2,FALSE)</f>
        <v>Premium</v>
      </c>
      <c r="L1409" t="str">
        <f>IF(VLOOKUP(A1409,MonthlyMetricFullData!A:E,5,FALSE)&lt;30,"Adjunct","Professional")</f>
        <v>Professional</v>
      </c>
      <c r="M1409" t="str">
        <f>VLOOKUP(A1409,MonthlyMetricFullData!A:D,3,FALSE)</f>
        <v>Geoff St. Marie</v>
      </c>
    </row>
    <row r="1410" spans="1:13" x14ac:dyDescent="0.2">
      <c r="A1410" s="6" t="s">
        <v>314</v>
      </c>
      <c r="B1410" s="6" t="s">
        <v>24</v>
      </c>
      <c r="C1410" s="9">
        <v>0.94</v>
      </c>
      <c r="D1410" s="9">
        <v>1.21</v>
      </c>
      <c r="E1410" s="9">
        <v>1</v>
      </c>
      <c r="F1410" s="9">
        <v>0.91</v>
      </c>
      <c r="G1410" s="9">
        <v>0.33</v>
      </c>
      <c r="H1410" s="6">
        <v>4</v>
      </c>
      <c r="I1410" s="7">
        <v>0</v>
      </c>
      <c r="J1410" s="9">
        <f>I1410</f>
        <v>0</v>
      </c>
      <c r="K1410" t="str">
        <f>VLOOKUP(A1410,MonthlyMetricFullData!A:D,2,FALSE)</f>
        <v>Premium</v>
      </c>
      <c r="L1410" t="str">
        <f>IF(VLOOKUP(A1410,MonthlyMetricFullData!A:E,5,FALSE)&lt;30,"Adjunct","Professional")</f>
        <v>Professional</v>
      </c>
      <c r="M1410" t="str">
        <f>VLOOKUP(A1410,MonthlyMetricFullData!A:D,3,FALSE)</f>
        <v>Geoff St. Marie</v>
      </c>
    </row>
    <row r="1411" spans="1:13" x14ac:dyDescent="0.2">
      <c r="A1411" s="6" t="s">
        <v>314</v>
      </c>
      <c r="B1411" s="6" t="s">
        <v>25</v>
      </c>
      <c r="C1411" s="9">
        <v>0.95</v>
      </c>
      <c r="D1411" s="9">
        <v>1.1200000000000001</v>
      </c>
      <c r="E1411" s="9">
        <v>1</v>
      </c>
      <c r="F1411" s="9">
        <v>0.88</v>
      </c>
      <c r="G1411" s="9">
        <v>0.26</v>
      </c>
      <c r="H1411" s="6">
        <v>8</v>
      </c>
      <c r="I1411" s="7" t="s">
        <v>33</v>
      </c>
      <c r="J1411" s="9">
        <v>0</v>
      </c>
      <c r="K1411" t="str">
        <f>VLOOKUP(A1411,MonthlyMetricFullData!A:D,2,FALSE)</f>
        <v>Premium</v>
      </c>
      <c r="L1411" t="str">
        <f>IF(VLOOKUP(A1411,MonthlyMetricFullData!A:E,5,FALSE)&lt;30,"Adjunct","Professional")</f>
        <v>Professional</v>
      </c>
      <c r="M1411" t="str">
        <f>VLOOKUP(A1411,MonthlyMetricFullData!A:D,3,FALSE)</f>
        <v>Geoff St. Marie</v>
      </c>
    </row>
    <row r="1412" spans="1:13" x14ac:dyDescent="0.2">
      <c r="A1412" s="6" t="s">
        <v>314</v>
      </c>
      <c r="B1412" s="6" t="s">
        <v>26</v>
      </c>
      <c r="C1412" s="9">
        <v>0.81</v>
      </c>
      <c r="D1412" s="9">
        <v>1.32</v>
      </c>
      <c r="E1412" s="9">
        <v>1</v>
      </c>
      <c r="F1412" s="9">
        <v>0.89</v>
      </c>
      <c r="G1412" s="9">
        <v>0.33</v>
      </c>
      <c r="H1412" s="6">
        <v>0</v>
      </c>
      <c r="I1412" s="7" t="s">
        <v>34</v>
      </c>
      <c r="J1412" s="9">
        <v>0.5</v>
      </c>
      <c r="K1412" t="str">
        <f>VLOOKUP(A1412,MonthlyMetricFullData!A:D,2,FALSE)</f>
        <v>Premium</v>
      </c>
      <c r="L1412" t="str">
        <f>IF(VLOOKUP(A1412,MonthlyMetricFullData!A:E,5,FALSE)&lt;30,"Adjunct","Professional")</f>
        <v>Professional</v>
      </c>
      <c r="M1412" t="str">
        <f>VLOOKUP(A1412,MonthlyMetricFullData!A:D,3,FALSE)</f>
        <v>Geoff St. Marie</v>
      </c>
    </row>
    <row r="1413" spans="1:13" x14ac:dyDescent="0.2">
      <c r="A1413" s="6" t="s">
        <v>315</v>
      </c>
      <c r="B1413" s="6" t="s">
        <v>29</v>
      </c>
      <c r="C1413" s="9">
        <v>0.89580000000000004</v>
      </c>
      <c r="D1413" s="9">
        <v>1.25</v>
      </c>
      <c r="E1413" s="9">
        <v>0.9375</v>
      </c>
      <c r="F1413" s="9">
        <v>1</v>
      </c>
      <c r="G1413" s="9">
        <v>0.66666666666666596</v>
      </c>
      <c r="H1413" s="6">
        <v>0</v>
      </c>
      <c r="I1413" s="7" t="s">
        <v>63</v>
      </c>
      <c r="J1413" s="45">
        <v>1</v>
      </c>
      <c r="K1413" t="e">
        <f>VLOOKUP(A1413,MonthlyMetricFullData!A:D,2,FALSE)</f>
        <v>#N/A</v>
      </c>
      <c r="L1413" t="e">
        <f>IF(VLOOKUP(A1413,MonthlyMetricFullData!A:E,5,FALSE)&lt;30,"Adjunct","Professional")</f>
        <v>#N/A</v>
      </c>
      <c r="M1413" t="e">
        <f>VLOOKUP(A1413,MonthlyMetricFullData!A:D,3,FALSE)</f>
        <v>#N/A</v>
      </c>
    </row>
    <row r="1414" spans="1:13" x14ac:dyDescent="0.2">
      <c r="A1414" s="6" t="s">
        <v>315</v>
      </c>
      <c r="B1414" s="6" t="s">
        <v>14</v>
      </c>
      <c r="C1414" s="9">
        <v>0.38540000000000002</v>
      </c>
      <c r="D1414" s="9">
        <v>1.2812999999999899</v>
      </c>
      <c r="E1414" s="9">
        <v>1</v>
      </c>
      <c r="F1414" s="9">
        <v>1</v>
      </c>
      <c r="G1414" s="9">
        <v>0.54545454545454497</v>
      </c>
      <c r="H1414" s="6">
        <v>0</v>
      </c>
      <c r="I1414" s="7" t="s">
        <v>27</v>
      </c>
      <c r="J1414" s="9">
        <v>1</v>
      </c>
      <c r="K1414" t="e">
        <f>VLOOKUP(A1414,MonthlyMetricFullData!A:D,2,FALSE)</f>
        <v>#N/A</v>
      </c>
      <c r="L1414" t="e">
        <f>IF(VLOOKUP(A1414,MonthlyMetricFullData!A:E,5,FALSE)&lt;30,"Adjunct","Professional")</f>
        <v>#N/A</v>
      </c>
      <c r="M1414" t="e">
        <f>VLOOKUP(A1414,MonthlyMetricFullData!A:D,3,FALSE)</f>
        <v>#N/A</v>
      </c>
    </row>
    <row r="1415" spans="1:13" x14ac:dyDescent="0.2">
      <c r="A1415" s="6" t="s">
        <v>315</v>
      </c>
      <c r="B1415" s="6" t="s">
        <v>16</v>
      </c>
      <c r="C1415" s="9">
        <v>0.25</v>
      </c>
      <c r="D1415" s="9">
        <v>0.86</v>
      </c>
      <c r="E1415" s="9">
        <v>1</v>
      </c>
      <c r="F1415" s="9">
        <v>1</v>
      </c>
      <c r="G1415" s="9">
        <v>0.5</v>
      </c>
      <c r="H1415" s="6">
        <v>0</v>
      </c>
      <c r="I1415" s="10">
        <v>45658</v>
      </c>
      <c r="J1415" s="9">
        <v>1</v>
      </c>
      <c r="K1415" t="e">
        <f>VLOOKUP(A1415,MonthlyMetricFullData!A:D,2,FALSE)</f>
        <v>#N/A</v>
      </c>
      <c r="L1415" t="e">
        <f>IF(VLOOKUP(A1415,MonthlyMetricFullData!A:E,5,FALSE)&lt;30,"Adjunct","Professional")</f>
        <v>#N/A</v>
      </c>
      <c r="M1415" t="e">
        <f>VLOOKUP(A1415,MonthlyMetricFullData!A:D,3,FALSE)</f>
        <v>#N/A</v>
      </c>
    </row>
    <row r="1416" spans="1:13" x14ac:dyDescent="0.2">
      <c r="A1416" s="6" t="s">
        <v>315</v>
      </c>
      <c r="B1416" s="6" t="s">
        <v>31</v>
      </c>
      <c r="C1416" s="9">
        <v>0.1</v>
      </c>
      <c r="D1416" s="9">
        <v>1.26</v>
      </c>
      <c r="E1416" s="9">
        <v>1</v>
      </c>
      <c r="F1416" s="9">
        <v>1</v>
      </c>
      <c r="G1416" s="9">
        <v>0.5</v>
      </c>
      <c r="H1416" s="6">
        <v>2</v>
      </c>
      <c r="I1416" s="7">
        <v>1</v>
      </c>
      <c r="J1416" s="9">
        <v>1</v>
      </c>
      <c r="K1416" t="e">
        <f>VLOOKUP(A1416,MonthlyMetricFullData!A:D,2,FALSE)</f>
        <v>#N/A</v>
      </c>
      <c r="L1416" t="e">
        <f>IF(VLOOKUP(A1416,MonthlyMetricFullData!A:E,5,FALSE)&lt;30,"Adjunct","Professional")</f>
        <v>#N/A</v>
      </c>
      <c r="M1416" t="e">
        <f>VLOOKUP(A1416,MonthlyMetricFullData!A:D,3,FALSE)</f>
        <v>#N/A</v>
      </c>
    </row>
    <row r="1417" spans="1:13" x14ac:dyDescent="0.2">
      <c r="A1417" s="6" t="s">
        <v>315</v>
      </c>
      <c r="B1417" s="6" t="s">
        <v>32</v>
      </c>
      <c r="C1417" s="9">
        <v>0.35420000000000001</v>
      </c>
      <c r="D1417" s="9">
        <v>1.2539</v>
      </c>
      <c r="E1417" s="9">
        <v>1</v>
      </c>
      <c r="F1417" s="9">
        <v>1</v>
      </c>
      <c r="G1417" s="9">
        <v>1</v>
      </c>
      <c r="H1417" s="6">
        <v>0</v>
      </c>
      <c r="I1417" s="7">
        <v>1</v>
      </c>
      <c r="J1417" s="9">
        <f>I1417</f>
        <v>1</v>
      </c>
      <c r="K1417" t="e">
        <f>VLOOKUP(A1417,MonthlyMetricFullData!A:D,2,FALSE)</f>
        <v>#N/A</v>
      </c>
      <c r="L1417" t="e">
        <f>IF(VLOOKUP(A1417,MonthlyMetricFullData!A:E,5,FALSE)&lt;30,"Adjunct","Professional")</f>
        <v>#N/A</v>
      </c>
      <c r="M1417" t="e">
        <f>VLOOKUP(A1417,MonthlyMetricFullData!A:D,3,FALSE)</f>
        <v>#N/A</v>
      </c>
    </row>
    <row r="1418" spans="1:13" x14ac:dyDescent="0.2">
      <c r="A1418" s="6" t="s">
        <v>315</v>
      </c>
      <c r="B1418" s="6" t="s">
        <v>17</v>
      </c>
      <c r="C1418" s="9">
        <v>0.82</v>
      </c>
      <c r="D1418" s="9">
        <v>1.27</v>
      </c>
      <c r="E1418" s="9">
        <v>0.96</v>
      </c>
      <c r="F1418" s="9">
        <v>0.96</v>
      </c>
      <c r="G1418" s="9">
        <v>0.67</v>
      </c>
      <c r="H1418" s="6">
        <v>0</v>
      </c>
      <c r="I1418" s="46" t="s">
        <v>27</v>
      </c>
      <c r="J1418" s="11">
        <v>1</v>
      </c>
      <c r="K1418" t="e">
        <f>VLOOKUP(A1418,MonthlyMetricFullData!A:D,2,FALSE)</f>
        <v>#N/A</v>
      </c>
      <c r="L1418" t="e">
        <f>IF(VLOOKUP(A1418,MonthlyMetricFullData!A:E,5,FALSE)&lt;30,"Adjunct","Professional")</f>
        <v>#N/A</v>
      </c>
      <c r="M1418" t="e">
        <f>VLOOKUP(A1418,MonthlyMetricFullData!A:D,3,FALSE)</f>
        <v>#N/A</v>
      </c>
    </row>
    <row r="1419" spans="1:13" x14ac:dyDescent="0.2">
      <c r="A1419" s="6" t="s">
        <v>315</v>
      </c>
      <c r="B1419" s="6" t="s">
        <v>21</v>
      </c>
      <c r="C1419" s="9">
        <v>0.84</v>
      </c>
      <c r="D1419" s="9">
        <v>1.38</v>
      </c>
      <c r="E1419" s="9">
        <v>1</v>
      </c>
      <c r="F1419" s="9">
        <v>1</v>
      </c>
      <c r="G1419" s="9">
        <v>0.5</v>
      </c>
      <c r="H1419" s="6">
        <v>5</v>
      </c>
      <c r="I1419" s="7">
        <v>0</v>
      </c>
      <c r="J1419" s="9">
        <f>I1419</f>
        <v>0</v>
      </c>
      <c r="K1419" t="e">
        <f>VLOOKUP(A1419,MonthlyMetricFullData!A:D,2,FALSE)</f>
        <v>#N/A</v>
      </c>
      <c r="L1419" t="e">
        <f>IF(VLOOKUP(A1419,MonthlyMetricFullData!A:E,5,FALSE)&lt;30,"Adjunct","Professional")</f>
        <v>#N/A</v>
      </c>
      <c r="M1419" t="e">
        <f>VLOOKUP(A1419,MonthlyMetricFullData!A:D,3,FALSE)</f>
        <v>#N/A</v>
      </c>
    </row>
    <row r="1420" spans="1:13" x14ac:dyDescent="0.2">
      <c r="A1420" s="6" t="s">
        <v>315</v>
      </c>
      <c r="B1420" s="6" t="s">
        <v>22</v>
      </c>
      <c r="C1420" s="9">
        <v>0.27</v>
      </c>
      <c r="D1420" s="9">
        <v>1.0900000000000001</v>
      </c>
      <c r="E1420" s="9">
        <v>1</v>
      </c>
      <c r="F1420" s="9">
        <v>1</v>
      </c>
      <c r="G1420" s="9">
        <v>0.67</v>
      </c>
      <c r="H1420" s="6">
        <v>3</v>
      </c>
      <c r="I1420" s="7">
        <v>1</v>
      </c>
      <c r="J1420" s="9">
        <f>I1420</f>
        <v>1</v>
      </c>
      <c r="K1420" t="e">
        <f>VLOOKUP(A1420,MonthlyMetricFullData!A:D,2,FALSE)</f>
        <v>#N/A</v>
      </c>
      <c r="L1420" t="e">
        <f>IF(VLOOKUP(A1420,MonthlyMetricFullData!A:E,5,FALSE)&lt;30,"Adjunct","Professional")</f>
        <v>#N/A</v>
      </c>
      <c r="M1420" t="e">
        <f>VLOOKUP(A1420,MonthlyMetricFullData!A:D,3,FALSE)</f>
        <v>#N/A</v>
      </c>
    </row>
    <row r="1421" spans="1:13" x14ac:dyDescent="0.2">
      <c r="A1421" s="6" t="s">
        <v>315</v>
      </c>
      <c r="B1421" s="6" t="s">
        <v>24</v>
      </c>
      <c r="C1421" s="9">
        <v>0.56000000000000005</v>
      </c>
      <c r="D1421" s="9">
        <v>1.0900000000000001</v>
      </c>
      <c r="E1421" s="9">
        <v>1</v>
      </c>
      <c r="F1421" s="9">
        <v>1</v>
      </c>
      <c r="G1421" s="9">
        <v>0.33</v>
      </c>
      <c r="H1421" s="6">
        <v>6</v>
      </c>
      <c r="I1421" s="7">
        <v>1</v>
      </c>
      <c r="J1421" s="9">
        <f>I1421</f>
        <v>1</v>
      </c>
      <c r="K1421" t="e">
        <f>VLOOKUP(A1421,MonthlyMetricFullData!A:D,2,FALSE)</f>
        <v>#N/A</v>
      </c>
      <c r="L1421" t="e">
        <f>IF(VLOOKUP(A1421,MonthlyMetricFullData!A:E,5,FALSE)&lt;30,"Adjunct","Professional")</f>
        <v>#N/A</v>
      </c>
      <c r="M1421" t="e">
        <f>VLOOKUP(A1421,MonthlyMetricFullData!A:D,3,FALSE)</f>
        <v>#N/A</v>
      </c>
    </row>
    <row r="1422" spans="1:13" x14ac:dyDescent="0.2">
      <c r="A1422" s="6" t="s">
        <v>315</v>
      </c>
      <c r="B1422" s="6" t="s">
        <v>25</v>
      </c>
      <c r="C1422" s="9">
        <v>1.02</v>
      </c>
      <c r="D1422" s="9">
        <v>1.34</v>
      </c>
      <c r="E1422" s="9">
        <v>0.98</v>
      </c>
      <c r="F1422" s="9">
        <v>1</v>
      </c>
      <c r="G1422" s="9">
        <v>0.22</v>
      </c>
      <c r="H1422" s="6">
        <v>9</v>
      </c>
      <c r="I1422" s="7" t="s">
        <v>63</v>
      </c>
      <c r="J1422" s="9">
        <v>1</v>
      </c>
      <c r="K1422" t="e">
        <f>VLOOKUP(A1422,MonthlyMetricFullData!A:D,2,FALSE)</f>
        <v>#N/A</v>
      </c>
      <c r="L1422" t="e">
        <f>IF(VLOOKUP(A1422,MonthlyMetricFullData!A:E,5,FALSE)&lt;30,"Adjunct","Professional")</f>
        <v>#N/A</v>
      </c>
      <c r="M1422" t="e">
        <f>VLOOKUP(A1422,MonthlyMetricFullData!A:D,3,FALSE)</f>
        <v>#N/A</v>
      </c>
    </row>
    <row r="1423" spans="1:13" x14ac:dyDescent="0.2">
      <c r="A1423" s="6" t="s">
        <v>315</v>
      </c>
      <c r="B1423" s="6" t="s">
        <v>26</v>
      </c>
      <c r="C1423" s="9">
        <v>1.08</v>
      </c>
      <c r="D1423" s="9">
        <v>1.33</v>
      </c>
      <c r="E1423" s="9">
        <v>1</v>
      </c>
      <c r="F1423" s="9">
        <v>1</v>
      </c>
      <c r="G1423" s="9">
        <v>0.55000000000000004</v>
      </c>
      <c r="H1423" s="6">
        <v>4</v>
      </c>
      <c r="I1423" s="8"/>
      <c r="J1423" s="6"/>
      <c r="K1423" t="e">
        <f>VLOOKUP(A1423,MonthlyMetricFullData!A:D,2,FALSE)</f>
        <v>#N/A</v>
      </c>
      <c r="L1423" t="e">
        <f>IF(VLOOKUP(A1423,MonthlyMetricFullData!A:E,5,FALSE)&lt;30,"Adjunct","Professional")</f>
        <v>#N/A</v>
      </c>
      <c r="M1423" t="e">
        <f>VLOOKUP(A1423,MonthlyMetricFullData!A:D,3,FALSE)</f>
        <v>#N/A</v>
      </c>
    </row>
    <row r="1424" spans="1:13" x14ac:dyDescent="0.2">
      <c r="A1424" s="6" t="s">
        <v>316</v>
      </c>
      <c r="B1424" s="6" t="s">
        <v>19</v>
      </c>
      <c r="C1424" s="6"/>
      <c r="D1424" s="6"/>
      <c r="E1424" s="6"/>
      <c r="F1424" s="6"/>
      <c r="G1424" s="6"/>
      <c r="J1424" s="53"/>
      <c r="K1424" t="e">
        <f>VLOOKUP(A1424,MonthlyMetricFullData!A:D,2,FALSE)</f>
        <v>#N/A</v>
      </c>
      <c r="L1424" t="e">
        <f>IF(VLOOKUP(A1424,MonthlyMetricFullData!A:E,5,FALSE)&lt;30,"Adjunct","Professional")</f>
        <v>#N/A</v>
      </c>
      <c r="M1424" t="e">
        <f>VLOOKUP(A1424,MonthlyMetricFullData!A:D,3,FALSE)</f>
        <v>#N/A</v>
      </c>
    </row>
    <row r="1425" spans="1:13" x14ac:dyDescent="0.2">
      <c r="A1425" s="6" t="s">
        <v>317</v>
      </c>
      <c r="B1425" s="6" t="s">
        <v>19</v>
      </c>
      <c r="C1425" s="6">
        <v>0</v>
      </c>
      <c r="D1425" s="6">
        <v>1.0312999999999899</v>
      </c>
      <c r="E1425" s="6"/>
      <c r="F1425" s="6"/>
      <c r="G1425" s="6"/>
      <c r="J1425" s="53"/>
      <c r="K1425" t="str">
        <f>VLOOKUP(A1425,MonthlyMetricFullData!A:D,2,FALSE)</f>
        <v>Distinguished</v>
      </c>
      <c r="L1425" t="str">
        <f>IF(VLOOKUP(A1425,MonthlyMetricFullData!A:E,5,FALSE)&lt;30,"Adjunct","Professional")</f>
        <v>Adjunct</v>
      </c>
      <c r="M1425" t="str">
        <f>VLOOKUP(A1425,MonthlyMetricFullData!A:D,3,FALSE)</f>
        <v>Katherine Marino</v>
      </c>
    </row>
    <row r="1426" spans="1:13" x14ac:dyDescent="0.2">
      <c r="A1426" s="6" t="s">
        <v>318</v>
      </c>
      <c r="B1426" s="6" t="s">
        <v>29</v>
      </c>
      <c r="C1426" s="9">
        <v>0.75</v>
      </c>
      <c r="D1426" s="9">
        <v>1.5207999999999999</v>
      </c>
      <c r="E1426" s="9">
        <v>0.97560975609755995</v>
      </c>
      <c r="F1426" s="9">
        <v>0.96078431372549</v>
      </c>
      <c r="G1426" s="9">
        <v>0.86666666666666603</v>
      </c>
      <c r="H1426" s="6">
        <v>2</v>
      </c>
      <c r="I1426" s="6" t="s">
        <v>33</v>
      </c>
      <c r="J1426" s="45">
        <v>0</v>
      </c>
      <c r="K1426" t="str">
        <f>VLOOKUP(A1426,MonthlyMetricFullData!A:D,2,FALSE)</f>
        <v>Premium</v>
      </c>
      <c r="L1426" t="str">
        <f>IF(VLOOKUP(A1426,MonthlyMetricFullData!A:E,5,FALSE)&lt;30,"Adjunct","Professional")</f>
        <v>Professional</v>
      </c>
      <c r="M1426" t="str">
        <f>VLOOKUP(A1426,MonthlyMetricFullData!A:D,3,FALSE)</f>
        <v>Ela Cross</v>
      </c>
    </row>
    <row r="1427" spans="1:13" x14ac:dyDescent="0.2">
      <c r="A1427" s="6" t="s">
        <v>318</v>
      </c>
      <c r="B1427" s="6" t="s">
        <v>14</v>
      </c>
      <c r="C1427" s="9">
        <v>0.87919999999999998</v>
      </c>
      <c r="D1427" s="9">
        <v>1.1776</v>
      </c>
      <c r="E1427" s="9">
        <v>1</v>
      </c>
      <c r="F1427" s="9">
        <v>0.971830985915492</v>
      </c>
      <c r="G1427" s="9">
        <v>0.74074074074074003</v>
      </c>
      <c r="H1427" s="6">
        <v>4</v>
      </c>
      <c r="I1427" s="7" t="s">
        <v>63</v>
      </c>
      <c r="J1427" s="9">
        <v>1</v>
      </c>
      <c r="K1427" t="str">
        <f>VLOOKUP(A1427,MonthlyMetricFullData!A:D,2,FALSE)</f>
        <v>Premium</v>
      </c>
      <c r="L1427" t="str">
        <f>IF(VLOOKUP(A1427,MonthlyMetricFullData!A:E,5,FALSE)&lt;30,"Adjunct","Professional")</f>
        <v>Professional</v>
      </c>
      <c r="M1427" t="str">
        <f>VLOOKUP(A1427,MonthlyMetricFullData!A:D,3,FALSE)</f>
        <v>Ela Cross</v>
      </c>
    </row>
    <row r="1428" spans="1:13" x14ac:dyDescent="0.2">
      <c r="A1428" s="6" t="s">
        <v>318</v>
      </c>
      <c r="B1428" s="6" t="s">
        <v>16</v>
      </c>
      <c r="C1428" s="9">
        <v>0.76</v>
      </c>
      <c r="D1428" s="9">
        <v>1.18</v>
      </c>
      <c r="E1428" s="9">
        <v>0.99</v>
      </c>
      <c r="F1428" s="9">
        <v>0.98</v>
      </c>
      <c r="G1428" s="9">
        <v>0.94</v>
      </c>
      <c r="H1428" s="6">
        <v>6</v>
      </c>
      <c r="I1428" s="10">
        <v>45658</v>
      </c>
      <c r="J1428" s="9">
        <v>1</v>
      </c>
      <c r="K1428" t="str">
        <f>VLOOKUP(A1428,MonthlyMetricFullData!A:D,2,FALSE)</f>
        <v>Premium</v>
      </c>
      <c r="L1428" t="str">
        <f>IF(VLOOKUP(A1428,MonthlyMetricFullData!A:E,5,FALSE)&lt;30,"Adjunct","Professional")</f>
        <v>Professional</v>
      </c>
      <c r="M1428" t="str">
        <f>VLOOKUP(A1428,MonthlyMetricFullData!A:D,3,FALSE)</f>
        <v>Ela Cross</v>
      </c>
    </row>
    <row r="1429" spans="1:13" x14ac:dyDescent="0.2">
      <c r="A1429" s="6" t="s">
        <v>318</v>
      </c>
      <c r="B1429" s="6" t="s">
        <v>31</v>
      </c>
      <c r="C1429" s="9">
        <v>0.5</v>
      </c>
      <c r="D1429" s="9">
        <v>1.1599999999999999</v>
      </c>
      <c r="E1429" s="9">
        <v>0.96</v>
      </c>
      <c r="F1429" s="9">
        <v>1</v>
      </c>
      <c r="G1429" s="9">
        <v>0.94</v>
      </c>
      <c r="H1429" s="6">
        <v>5</v>
      </c>
      <c r="I1429" s="7">
        <v>1</v>
      </c>
      <c r="J1429" s="9">
        <v>1</v>
      </c>
      <c r="K1429" t="str">
        <f>VLOOKUP(A1429,MonthlyMetricFullData!A:D,2,FALSE)</f>
        <v>Premium</v>
      </c>
      <c r="L1429" t="str">
        <f>IF(VLOOKUP(A1429,MonthlyMetricFullData!A:E,5,FALSE)&lt;30,"Adjunct","Professional")</f>
        <v>Professional</v>
      </c>
      <c r="M1429" t="str">
        <f>VLOOKUP(A1429,MonthlyMetricFullData!A:D,3,FALSE)</f>
        <v>Ela Cross</v>
      </c>
    </row>
    <row r="1430" spans="1:13" x14ac:dyDescent="0.2">
      <c r="A1430" s="6" t="s">
        <v>318</v>
      </c>
      <c r="B1430" s="6" t="s">
        <v>32</v>
      </c>
      <c r="C1430" s="9">
        <v>0.42499999999999999</v>
      </c>
      <c r="D1430" s="9">
        <v>1.1228</v>
      </c>
      <c r="E1430" s="9">
        <v>1</v>
      </c>
      <c r="F1430" s="9">
        <v>1</v>
      </c>
      <c r="G1430" s="9">
        <v>0.75</v>
      </c>
      <c r="H1430" s="6">
        <v>2</v>
      </c>
      <c r="I1430" s="7" t="s">
        <v>18</v>
      </c>
      <c r="J1430" s="9">
        <v>0</v>
      </c>
      <c r="K1430" t="str">
        <f>VLOOKUP(A1430,MonthlyMetricFullData!A:D,2,FALSE)</f>
        <v>Premium</v>
      </c>
      <c r="L1430" t="str">
        <f>IF(VLOOKUP(A1430,MonthlyMetricFullData!A:E,5,FALSE)&lt;30,"Adjunct","Professional")</f>
        <v>Professional</v>
      </c>
      <c r="M1430" t="str">
        <f>VLOOKUP(A1430,MonthlyMetricFullData!A:D,3,FALSE)</f>
        <v>Ela Cross</v>
      </c>
    </row>
    <row r="1431" spans="1:13" x14ac:dyDescent="0.2">
      <c r="A1431" s="6" t="s">
        <v>318</v>
      </c>
      <c r="B1431" s="6" t="s">
        <v>17</v>
      </c>
      <c r="C1431" s="9">
        <v>0.78</v>
      </c>
      <c r="D1431" s="9">
        <v>1.54</v>
      </c>
      <c r="E1431" s="9">
        <v>0.99</v>
      </c>
      <c r="F1431" s="9">
        <v>0.92</v>
      </c>
      <c r="G1431" s="9">
        <v>0.94</v>
      </c>
      <c r="H1431" s="6">
        <v>1</v>
      </c>
      <c r="I1431" s="46" t="s">
        <v>18</v>
      </c>
      <c r="J1431" s="11">
        <v>0</v>
      </c>
      <c r="K1431" t="str">
        <f>VLOOKUP(A1431,MonthlyMetricFullData!A:D,2,FALSE)</f>
        <v>Premium</v>
      </c>
      <c r="L1431" t="str">
        <f>IF(VLOOKUP(A1431,MonthlyMetricFullData!A:E,5,FALSE)&lt;30,"Adjunct","Professional")</f>
        <v>Professional</v>
      </c>
      <c r="M1431" t="str">
        <f>VLOOKUP(A1431,MonthlyMetricFullData!A:D,3,FALSE)</f>
        <v>Ela Cross</v>
      </c>
    </row>
    <row r="1432" spans="1:13" x14ac:dyDescent="0.2">
      <c r="A1432" s="6" t="s">
        <v>318</v>
      </c>
      <c r="B1432" s="6" t="s">
        <v>19</v>
      </c>
      <c r="C1432" s="6">
        <v>0.70419999999999905</v>
      </c>
      <c r="D1432" s="6">
        <v>1.65</v>
      </c>
      <c r="E1432" s="6">
        <v>0.98550724637681097</v>
      </c>
      <c r="F1432" s="6">
        <v>0.73899999999999999</v>
      </c>
      <c r="G1432" s="6">
        <v>0.94117647058823495</v>
      </c>
      <c r="H1432" s="6">
        <v>9</v>
      </c>
      <c r="I1432" s="6" t="s">
        <v>27</v>
      </c>
      <c r="J1432" s="53">
        <v>1</v>
      </c>
      <c r="K1432" t="str">
        <f>VLOOKUP(A1432,MonthlyMetricFullData!A:D,2,FALSE)</f>
        <v>Premium</v>
      </c>
      <c r="L1432" t="str">
        <f>IF(VLOOKUP(A1432,MonthlyMetricFullData!A:E,5,FALSE)&lt;30,"Adjunct","Professional")</f>
        <v>Professional</v>
      </c>
      <c r="M1432" t="str">
        <f>VLOOKUP(A1432,MonthlyMetricFullData!A:D,3,FALSE)</f>
        <v>Ela Cross</v>
      </c>
    </row>
    <row r="1433" spans="1:13" x14ac:dyDescent="0.2">
      <c r="A1433" s="6" t="s">
        <v>318</v>
      </c>
      <c r="B1433" s="6" t="s">
        <v>21</v>
      </c>
      <c r="C1433" s="9">
        <v>1.03</v>
      </c>
      <c r="D1433" s="9">
        <v>2.08</v>
      </c>
      <c r="E1433" s="9">
        <v>0.96</v>
      </c>
      <c r="F1433" s="9">
        <v>1</v>
      </c>
      <c r="G1433" s="9">
        <v>0.75</v>
      </c>
      <c r="H1433" s="6">
        <v>1</v>
      </c>
      <c r="I1433" s="7">
        <v>1</v>
      </c>
      <c r="J1433" s="9">
        <f>I1433</f>
        <v>1</v>
      </c>
      <c r="K1433" t="str">
        <f>VLOOKUP(A1433,MonthlyMetricFullData!A:D,2,FALSE)</f>
        <v>Premium</v>
      </c>
      <c r="L1433" t="str">
        <f>IF(VLOOKUP(A1433,MonthlyMetricFullData!A:E,5,FALSE)&lt;30,"Adjunct","Professional")</f>
        <v>Professional</v>
      </c>
      <c r="M1433" t="str">
        <f>VLOOKUP(A1433,MonthlyMetricFullData!A:D,3,FALSE)</f>
        <v>Ela Cross</v>
      </c>
    </row>
    <row r="1434" spans="1:13" x14ac:dyDescent="0.2">
      <c r="A1434" s="6" t="s">
        <v>318</v>
      </c>
      <c r="B1434" s="6" t="s">
        <v>22</v>
      </c>
      <c r="C1434" s="9">
        <v>0.61</v>
      </c>
      <c r="D1434" s="9">
        <v>1.24</v>
      </c>
      <c r="E1434" s="9">
        <v>1</v>
      </c>
      <c r="F1434" s="9">
        <v>1</v>
      </c>
      <c r="G1434" s="9">
        <v>0.59</v>
      </c>
      <c r="H1434" s="6">
        <v>2</v>
      </c>
      <c r="I1434" s="7">
        <v>1</v>
      </c>
      <c r="J1434" s="9">
        <f>I1434</f>
        <v>1</v>
      </c>
      <c r="K1434" t="str">
        <f>VLOOKUP(A1434,MonthlyMetricFullData!A:D,2,FALSE)</f>
        <v>Premium</v>
      </c>
      <c r="L1434" t="str">
        <f>IF(VLOOKUP(A1434,MonthlyMetricFullData!A:E,5,FALSE)&lt;30,"Adjunct","Professional")</f>
        <v>Professional</v>
      </c>
      <c r="M1434" t="str">
        <f>VLOOKUP(A1434,MonthlyMetricFullData!A:D,3,FALSE)</f>
        <v>Ela Cross</v>
      </c>
    </row>
    <row r="1435" spans="1:13" x14ac:dyDescent="0.2">
      <c r="A1435" s="6" t="s">
        <v>318</v>
      </c>
      <c r="B1435" s="6" t="s">
        <v>24</v>
      </c>
      <c r="C1435" s="9">
        <v>1.05</v>
      </c>
      <c r="D1435" s="9">
        <v>1.31</v>
      </c>
      <c r="E1435" s="9">
        <v>1</v>
      </c>
      <c r="F1435" s="9">
        <v>1</v>
      </c>
      <c r="G1435" s="9">
        <v>0.44</v>
      </c>
      <c r="H1435" s="6">
        <v>6</v>
      </c>
      <c r="I1435" s="7">
        <v>1</v>
      </c>
      <c r="J1435" s="9">
        <f>I1435</f>
        <v>1</v>
      </c>
      <c r="K1435" t="str">
        <f>VLOOKUP(A1435,MonthlyMetricFullData!A:D,2,FALSE)</f>
        <v>Premium</v>
      </c>
      <c r="L1435" t="str">
        <f>IF(VLOOKUP(A1435,MonthlyMetricFullData!A:E,5,FALSE)&lt;30,"Adjunct","Professional")</f>
        <v>Professional</v>
      </c>
      <c r="M1435" t="str">
        <f>VLOOKUP(A1435,MonthlyMetricFullData!A:D,3,FALSE)</f>
        <v>Ela Cross</v>
      </c>
    </row>
    <row r="1436" spans="1:13" x14ac:dyDescent="0.2">
      <c r="A1436" s="6" t="s">
        <v>318</v>
      </c>
      <c r="B1436" s="6" t="s">
        <v>25</v>
      </c>
      <c r="C1436" s="9">
        <v>1.07</v>
      </c>
      <c r="D1436" s="9">
        <v>1.1599999999999999</v>
      </c>
      <c r="E1436" s="9">
        <v>0.99</v>
      </c>
      <c r="F1436" s="9">
        <v>1</v>
      </c>
      <c r="G1436" s="9">
        <v>0.76</v>
      </c>
      <c r="H1436" s="6">
        <v>4</v>
      </c>
      <c r="I1436" s="7" t="s">
        <v>33</v>
      </c>
      <c r="J1436" s="9">
        <v>0</v>
      </c>
      <c r="K1436" t="str">
        <f>VLOOKUP(A1436,MonthlyMetricFullData!A:D,2,FALSE)</f>
        <v>Premium</v>
      </c>
      <c r="L1436" t="str">
        <f>IF(VLOOKUP(A1436,MonthlyMetricFullData!A:E,5,FALSE)&lt;30,"Adjunct","Professional")</f>
        <v>Professional</v>
      </c>
      <c r="M1436" t="str">
        <f>VLOOKUP(A1436,MonthlyMetricFullData!A:D,3,FALSE)</f>
        <v>Ela Cross</v>
      </c>
    </row>
    <row r="1437" spans="1:13" x14ac:dyDescent="0.2">
      <c r="A1437" s="6" t="s">
        <v>318</v>
      </c>
      <c r="B1437" s="6" t="s">
        <v>26</v>
      </c>
      <c r="C1437" s="9">
        <v>1</v>
      </c>
      <c r="D1437" s="9">
        <v>1.18</v>
      </c>
      <c r="E1437" s="9">
        <v>0.99</v>
      </c>
      <c r="F1437" s="9">
        <v>0.99</v>
      </c>
      <c r="G1437" s="9">
        <v>0.67</v>
      </c>
      <c r="H1437" s="6">
        <v>3</v>
      </c>
      <c r="I1437" s="7" t="s">
        <v>27</v>
      </c>
      <c r="J1437" s="9">
        <v>1</v>
      </c>
      <c r="K1437" t="str">
        <f>VLOOKUP(A1437,MonthlyMetricFullData!A:D,2,FALSE)</f>
        <v>Premium</v>
      </c>
      <c r="L1437" t="str">
        <f>IF(VLOOKUP(A1437,MonthlyMetricFullData!A:E,5,FALSE)&lt;30,"Adjunct","Professional")</f>
        <v>Professional</v>
      </c>
      <c r="M1437" t="str">
        <f>VLOOKUP(A1437,MonthlyMetricFullData!A:D,3,FALSE)</f>
        <v>Ela Cross</v>
      </c>
    </row>
    <row r="1438" spans="1:13" x14ac:dyDescent="0.2">
      <c r="A1438" s="6" t="s">
        <v>319</v>
      </c>
      <c r="B1438" s="6" t="s">
        <v>29</v>
      </c>
      <c r="C1438" s="9">
        <v>1.05209999999999</v>
      </c>
      <c r="D1438" s="9">
        <v>1.0156000000000001</v>
      </c>
      <c r="E1438" s="9">
        <v>0.98076923076922995</v>
      </c>
      <c r="F1438" s="9">
        <v>0.97619047619047605</v>
      </c>
      <c r="G1438" s="9">
        <v>0</v>
      </c>
      <c r="H1438" s="6">
        <v>5</v>
      </c>
      <c r="I1438" s="6" t="s">
        <v>58</v>
      </c>
      <c r="J1438" s="45">
        <v>1</v>
      </c>
      <c r="K1438" t="e">
        <f>VLOOKUP(A1438,MonthlyMetricFullData!A:D,2,FALSE)</f>
        <v>#N/A</v>
      </c>
      <c r="L1438" t="e">
        <f>IF(VLOOKUP(A1438,MonthlyMetricFullData!A:E,5,FALSE)&lt;30,"Adjunct","Professional")</f>
        <v>#N/A</v>
      </c>
      <c r="M1438" t="e">
        <f>VLOOKUP(A1438,MonthlyMetricFullData!A:D,3,FALSE)</f>
        <v>#N/A</v>
      </c>
    </row>
    <row r="1439" spans="1:13" x14ac:dyDescent="0.2">
      <c r="A1439" s="6" t="s">
        <v>319</v>
      </c>
      <c r="B1439" s="6" t="s">
        <v>32</v>
      </c>
      <c r="C1439" s="9">
        <v>0.31940000000000002</v>
      </c>
      <c r="D1439" s="9">
        <v>0.85419999999999996</v>
      </c>
      <c r="E1439" s="9">
        <v>1</v>
      </c>
      <c r="F1439" s="9">
        <v>1</v>
      </c>
      <c r="G1439" s="9">
        <v>0</v>
      </c>
      <c r="H1439" s="6">
        <v>0</v>
      </c>
      <c r="I1439" s="7">
        <v>0.8</v>
      </c>
      <c r="J1439" s="9">
        <f>I1439</f>
        <v>0.8</v>
      </c>
      <c r="K1439" t="e">
        <f>VLOOKUP(A1439,MonthlyMetricFullData!A:D,2,FALSE)</f>
        <v>#N/A</v>
      </c>
      <c r="L1439" t="e">
        <f>IF(VLOOKUP(A1439,MonthlyMetricFullData!A:E,5,FALSE)&lt;30,"Adjunct","Professional")</f>
        <v>#N/A</v>
      </c>
      <c r="M1439" t="e">
        <f>VLOOKUP(A1439,MonthlyMetricFullData!A:D,3,FALSE)</f>
        <v>#N/A</v>
      </c>
    </row>
    <row r="1440" spans="1:13" x14ac:dyDescent="0.2">
      <c r="A1440" s="6" t="s">
        <v>320</v>
      </c>
      <c r="B1440" s="6" t="s">
        <v>21</v>
      </c>
      <c r="C1440" s="9">
        <v>0.4</v>
      </c>
      <c r="D1440" s="9">
        <v>0.49</v>
      </c>
      <c r="E1440" s="9">
        <v>1</v>
      </c>
      <c r="F1440" s="9">
        <v>1</v>
      </c>
      <c r="G1440" s="9">
        <v>0.63</v>
      </c>
      <c r="H1440" s="6" t="e">
        <v>#N/A</v>
      </c>
      <c r="I1440" s="7">
        <v>1</v>
      </c>
      <c r="J1440" s="9">
        <f>I1440</f>
        <v>1</v>
      </c>
      <c r="K1440" t="e">
        <f>VLOOKUP(A1440,MonthlyMetricFullData!A:D,2,FALSE)</f>
        <v>#N/A</v>
      </c>
      <c r="L1440" t="e">
        <f>IF(VLOOKUP(A1440,MonthlyMetricFullData!A:E,5,FALSE)&lt;30,"Adjunct","Professional")</f>
        <v>#N/A</v>
      </c>
      <c r="M1440" t="e">
        <f>VLOOKUP(A1440,MonthlyMetricFullData!A:D,3,FALSE)</f>
        <v>#N/A</v>
      </c>
    </row>
    <row r="1441" spans="1:13" x14ac:dyDescent="0.2">
      <c r="A1441" s="6" t="s">
        <v>321</v>
      </c>
      <c r="B1441" s="6" t="s">
        <v>29</v>
      </c>
      <c r="C1441" s="9">
        <v>0.58330000000000004</v>
      </c>
      <c r="D1441" s="9">
        <v>1.1133</v>
      </c>
      <c r="E1441" s="9">
        <v>1</v>
      </c>
      <c r="F1441" s="9">
        <v>1</v>
      </c>
      <c r="G1441" s="9">
        <v>0</v>
      </c>
      <c r="H1441" s="6">
        <v>2</v>
      </c>
      <c r="I1441" s="7" t="s">
        <v>322</v>
      </c>
      <c r="J1441" s="45">
        <v>0</v>
      </c>
      <c r="K1441" t="str">
        <f>VLOOKUP(A1441,MonthlyMetricFullData!A:D,2,FALSE)</f>
        <v>Advanced</v>
      </c>
      <c r="L1441" t="str">
        <f>IF(VLOOKUP(A1441,MonthlyMetricFullData!A:E,5,FALSE)&lt;30,"Adjunct","Professional")</f>
        <v>Adjunct</v>
      </c>
      <c r="M1441" t="str">
        <f>VLOOKUP(A1441,MonthlyMetricFullData!A:D,3,FALSE)</f>
        <v>Ian Plamondon</v>
      </c>
    </row>
    <row r="1442" spans="1:13" x14ac:dyDescent="0.2">
      <c r="A1442" s="6" t="s">
        <v>321</v>
      </c>
      <c r="B1442" s="6" t="s">
        <v>32</v>
      </c>
      <c r="C1442" s="9">
        <v>0</v>
      </c>
      <c r="D1442" s="9">
        <v>0.58589999999999998</v>
      </c>
      <c r="E1442" s="9">
        <v>0</v>
      </c>
      <c r="F1442" s="9">
        <v>0</v>
      </c>
      <c r="G1442" s="9">
        <v>0</v>
      </c>
      <c r="H1442" s="6">
        <v>0</v>
      </c>
      <c r="I1442" s="7" t="s">
        <v>18</v>
      </c>
      <c r="J1442" s="9">
        <v>0</v>
      </c>
      <c r="K1442" t="str">
        <f>VLOOKUP(A1442,MonthlyMetricFullData!A:D,2,FALSE)</f>
        <v>Advanced</v>
      </c>
      <c r="L1442" t="str">
        <f>IF(VLOOKUP(A1442,MonthlyMetricFullData!A:E,5,FALSE)&lt;30,"Adjunct","Professional")</f>
        <v>Adjunct</v>
      </c>
      <c r="M1442" t="str">
        <f>VLOOKUP(A1442,MonthlyMetricFullData!A:D,3,FALSE)</f>
        <v>Ian Plamondon</v>
      </c>
    </row>
    <row r="1443" spans="1:13" x14ac:dyDescent="0.2">
      <c r="A1443" s="6" t="s">
        <v>321</v>
      </c>
      <c r="B1443" s="6" t="s">
        <v>17</v>
      </c>
      <c r="C1443" s="9">
        <v>1.06</v>
      </c>
      <c r="D1443" s="9">
        <v>1.21</v>
      </c>
      <c r="E1443" s="9">
        <v>0.9</v>
      </c>
      <c r="F1443" s="9">
        <v>0.82</v>
      </c>
      <c r="G1443" s="9">
        <v>0.17</v>
      </c>
      <c r="H1443" s="6">
        <v>5</v>
      </c>
      <c r="I1443" s="46" t="s">
        <v>18</v>
      </c>
      <c r="J1443" s="11">
        <v>0</v>
      </c>
      <c r="K1443" t="str">
        <f>VLOOKUP(A1443,MonthlyMetricFullData!A:D,2,FALSE)</f>
        <v>Advanced</v>
      </c>
      <c r="L1443" t="str">
        <f>IF(VLOOKUP(A1443,MonthlyMetricFullData!A:E,5,FALSE)&lt;30,"Adjunct","Professional")</f>
        <v>Adjunct</v>
      </c>
      <c r="M1443" t="str">
        <f>VLOOKUP(A1443,MonthlyMetricFullData!A:D,3,FALSE)</f>
        <v>Ian Plamondon</v>
      </c>
    </row>
    <row r="1444" spans="1:13" x14ac:dyDescent="0.2">
      <c r="A1444" s="6" t="s">
        <v>321</v>
      </c>
      <c r="B1444" s="6" t="s">
        <v>19</v>
      </c>
      <c r="C1444" s="6">
        <v>0.91669999999999996</v>
      </c>
      <c r="D1444" s="6">
        <v>1.12109999999999</v>
      </c>
      <c r="E1444" s="6">
        <v>0.97368421052631504</v>
      </c>
      <c r="F1444" s="6">
        <v>0.76</v>
      </c>
      <c r="G1444" s="6">
        <v>0.42857142857142799</v>
      </c>
      <c r="H1444" s="6">
        <v>6</v>
      </c>
      <c r="I1444" s="6" t="s">
        <v>60</v>
      </c>
      <c r="J1444" s="53">
        <v>0</v>
      </c>
      <c r="K1444" t="str">
        <f>VLOOKUP(A1444,MonthlyMetricFullData!A:D,2,FALSE)</f>
        <v>Advanced</v>
      </c>
      <c r="L1444" t="str">
        <f>IF(VLOOKUP(A1444,MonthlyMetricFullData!A:E,5,FALSE)&lt;30,"Adjunct","Professional")</f>
        <v>Adjunct</v>
      </c>
      <c r="M1444" t="str">
        <f>VLOOKUP(A1444,MonthlyMetricFullData!A:D,3,FALSE)</f>
        <v>Ian Plamondon</v>
      </c>
    </row>
    <row r="1445" spans="1:13" x14ac:dyDescent="0.2">
      <c r="A1445" s="6" t="s">
        <v>323</v>
      </c>
      <c r="B1445" s="6" t="s">
        <v>29</v>
      </c>
      <c r="C1445" s="9">
        <v>0.67500000000000004</v>
      </c>
      <c r="D1445" s="9">
        <v>0.65629999999999999</v>
      </c>
      <c r="E1445" s="9">
        <v>0.87272727272727202</v>
      </c>
      <c r="F1445" s="9">
        <v>0.95714285714285696</v>
      </c>
      <c r="G1445" s="9">
        <v>0.80769230769230704</v>
      </c>
      <c r="H1445" s="6">
        <v>8</v>
      </c>
      <c r="I1445" s="7" t="s">
        <v>27</v>
      </c>
      <c r="J1445" s="45">
        <v>1</v>
      </c>
      <c r="K1445" t="str">
        <f>VLOOKUP(A1445,MonthlyMetricFullData!A:D,2,FALSE)</f>
        <v>Distinguished</v>
      </c>
      <c r="L1445" t="str">
        <f>IF(VLOOKUP(A1445,MonthlyMetricFullData!A:E,5,FALSE)&lt;30,"Adjunct","Professional")</f>
        <v>Professional</v>
      </c>
      <c r="M1445" t="str">
        <f>VLOOKUP(A1445,MonthlyMetricFullData!A:D,3,FALSE)</f>
        <v>Kristin Haase-Alvey</v>
      </c>
    </row>
    <row r="1446" spans="1:13" x14ac:dyDescent="0.2">
      <c r="A1446" s="6" t="s">
        <v>323</v>
      </c>
      <c r="B1446" s="6" t="s">
        <v>14</v>
      </c>
      <c r="C1446" s="9">
        <v>0.62919999999999998</v>
      </c>
      <c r="D1446" s="9">
        <v>0.67429999999999901</v>
      </c>
      <c r="E1446" s="9">
        <v>0.92307692307692302</v>
      </c>
      <c r="F1446" s="9">
        <v>0.90476190476190399</v>
      </c>
      <c r="G1446" s="9">
        <v>0.90909090909090895</v>
      </c>
      <c r="H1446" s="6">
        <v>8</v>
      </c>
      <c r="I1446" s="7" t="s">
        <v>324</v>
      </c>
      <c r="J1446" s="9">
        <v>0.5</v>
      </c>
      <c r="K1446" t="str">
        <f>VLOOKUP(A1446,MonthlyMetricFullData!A:D,2,FALSE)</f>
        <v>Distinguished</v>
      </c>
      <c r="L1446" t="str">
        <f>IF(VLOOKUP(A1446,MonthlyMetricFullData!A:E,5,FALSE)&lt;30,"Adjunct","Professional")</f>
        <v>Professional</v>
      </c>
      <c r="M1446" t="str">
        <f>VLOOKUP(A1446,MonthlyMetricFullData!A:D,3,FALSE)</f>
        <v>Kristin Haase-Alvey</v>
      </c>
    </row>
    <row r="1447" spans="1:13" x14ac:dyDescent="0.2">
      <c r="A1447" s="6" t="s">
        <v>323</v>
      </c>
      <c r="B1447" s="6" t="s">
        <v>16</v>
      </c>
      <c r="C1447" s="9">
        <v>0.87</v>
      </c>
      <c r="D1447" s="9">
        <v>0.97</v>
      </c>
      <c r="E1447" s="9">
        <v>0.85</v>
      </c>
      <c r="F1447" s="9">
        <v>0.93</v>
      </c>
      <c r="G1447" s="9">
        <v>0.9</v>
      </c>
      <c r="H1447" s="6">
        <v>16</v>
      </c>
      <c r="I1447" s="10">
        <v>45659</v>
      </c>
      <c r="J1447" s="9">
        <v>0.5</v>
      </c>
      <c r="K1447" t="str">
        <f>VLOOKUP(A1447,MonthlyMetricFullData!A:D,2,FALSE)</f>
        <v>Distinguished</v>
      </c>
      <c r="L1447" t="str">
        <f>IF(VLOOKUP(A1447,MonthlyMetricFullData!A:E,5,FALSE)&lt;30,"Adjunct","Professional")</f>
        <v>Professional</v>
      </c>
      <c r="M1447" t="str">
        <f>VLOOKUP(A1447,MonthlyMetricFullData!A:D,3,FALSE)</f>
        <v>Kristin Haase-Alvey</v>
      </c>
    </row>
    <row r="1448" spans="1:13" x14ac:dyDescent="0.2">
      <c r="A1448" s="6" t="s">
        <v>323</v>
      </c>
      <c r="B1448" s="6" t="s">
        <v>31</v>
      </c>
      <c r="C1448" s="9">
        <v>0.8</v>
      </c>
      <c r="D1448" s="9">
        <v>0.98</v>
      </c>
      <c r="E1448" s="9">
        <v>0.9</v>
      </c>
      <c r="F1448" s="9">
        <v>0.93</v>
      </c>
      <c r="G1448" s="9">
        <v>0.93</v>
      </c>
      <c r="H1448" s="6">
        <v>10</v>
      </c>
      <c r="I1448" s="7">
        <v>0.66666666666666663</v>
      </c>
      <c r="J1448" s="9">
        <v>0.66</v>
      </c>
      <c r="K1448" t="str">
        <f>VLOOKUP(A1448,MonthlyMetricFullData!A:D,2,FALSE)</f>
        <v>Distinguished</v>
      </c>
      <c r="L1448" t="str">
        <f>IF(VLOOKUP(A1448,MonthlyMetricFullData!A:E,5,FALSE)&lt;30,"Adjunct","Professional")</f>
        <v>Professional</v>
      </c>
      <c r="M1448" t="str">
        <f>VLOOKUP(A1448,MonthlyMetricFullData!A:D,3,FALSE)</f>
        <v>Kristin Haase-Alvey</v>
      </c>
    </row>
    <row r="1449" spans="1:13" x14ac:dyDescent="0.2">
      <c r="A1449" s="6" t="s">
        <v>323</v>
      </c>
      <c r="B1449" s="6" t="s">
        <v>32</v>
      </c>
      <c r="C1449" s="9">
        <v>0.82079999999999997</v>
      </c>
      <c r="D1449" s="9">
        <v>0.89139999999999997</v>
      </c>
      <c r="E1449" s="9">
        <v>0.9</v>
      </c>
      <c r="F1449" s="9">
        <v>0.89247311799999995</v>
      </c>
      <c r="G1449" s="9">
        <v>0.875</v>
      </c>
      <c r="H1449" s="6">
        <v>22</v>
      </c>
      <c r="I1449" s="7">
        <v>0.8</v>
      </c>
      <c r="J1449" s="9">
        <f>I1449</f>
        <v>0.8</v>
      </c>
      <c r="K1449" t="str">
        <f>VLOOKUP(A1449,MonthlyMetricFullData!A:D,2,FALSE)</f>
        <v>Distinguished</v>
      </c>
      <c r="L1449" t="str">
        <f>IF(VLOOKUP(A1449,MonthlyMetricFullData!A:E,5,FALSE)&lt;30,"Adjunct","Professional")</f>
        <v>Professional</v>
      </c>
      <c r="M1449" t="str">
        <f>VLOOKUP(A1449,MonthlyMetricFullData!A:D,3,FALSE)</f>
        <v>Kristin Haase-Alvey</v>
      </c>
    </row>
    <row r="1450" spans="1:13" x14ac:dyDescent="0.2">
      <c r="A1450" s="6" t="s">
        <v>323</v>
      </c>
      <c r="B1450" s="6" t="s">
        <v>17</v>
      </c>
      <c r="C1450" s="9">
        <v>0.99</v>
      </c>
      <c r="D1450" s="9">
        <v>0.96</v>
      </c>
      <c r="E1450" s="9">
        <v>0.83</v>
      </c>
      <c r="F1450" s="9">
        <v>0.93</v>
      </c>
      <c r="G1450" s="9">
        <v>0.92</v>
      </c>
      <c r="H1450" s="6">
        <v>8</v>
      </c>
      <c r="I1450" s="46" t="s">
        <v>37</v>
      </c>
      <c r="J1450" s="11">
        <v>0.67</v>
      </c>
      <c r="K1450" t="str">
        <f>VLOOKUP(A1450,MonthlyMetricFullData!A:D,2,FALSE)</f>
        <v>Distinguished</v>
      </c>
      <c r="L1450" t="str">
        <f>IF(VLOOKUP(A1450,MonthlyMetricFullData!A:E,5,FALSE)&lt;30,"Adjunct","Professional")</f>
        <v>Professional</v>
      </c>
      <c r="M1450" t="str">
        <f>VLOOKUP(A1450,MonthlyMetricFullData!A:D,3,FALSE)</f>
        <v>Kristin Haase-Alvey</v>
      </c>
    </row>
    <row r="1451" spans="1:13" x14ac:dyDescent="0.2">
      <c r="A1451" s="6" t="s">
        <v>323</v>
      </c>
      <c r="B1451" s="6" t="s">
        <v>19</v>
      </c>
      <c r="C1451" s="6">
        <v>0.91249999999999998</v>
      </c>
      <c r="D1451" s="6">
        <v>0.875</v>
      </c>
      <c r="E1451" s="6">
        <v>0.84684684684684597</v>
      </c>
      <c r="F1451" s="6">
        <v>0.91500000000000004</v>
      </c>
      <c r="G1451" s="6">
        <v>0.92</v>
      </c>
      <c r="H1451" s="6">
        <v>13</v>
      </c>
      <c r="I1451" s="6" t="s">
        <v>111</v>
      </c>
      <c r="J1451" s="53">
        <v>0.8</v>
      </c>
      <c r="K1451" t="str">
        <f>VLOOKUP(A1451,MonthlyMetricFullData!A:D,2,FALSE)</f>
        <v>Distinguished</v>
      </c>
      <c r="L1451" t="str">
        <f>IF(VLOOKUP(A1451,MonthlyMetricFullData!A:E,5,FALSE)&lt;30,"Adjunct","Professional")</f>
        <v>Professional</v>
      </c>
      <c r="M1451" t="str">
        <f>VLOOKUP(A1451,MonthlyMetricFullData!A:D,3,FALSE)</f>
        <v>Kristin Haase-Alvey</v>
      </c>
    </row>
    <row r="1452" spans="1:13" x14ac:dyDescent="0.2">
      <c r="A1452" s="6" t="s">
        <v>323</v>
      </c>
      <c r="B1452" s="6" t="s">
        <v>21</v>
      </c>
      <c r="C1452" s="9">
        <v>0.8</v>
      </c>
      <c r="D1452" s="9">
        <v>1</v>
      </c>
      <c r="E1452" s="9">
        <v>0.92</v>
      </c>
      <c r="F1452" s="9">
        <v>0.97</v>
      </c>
      <c r="G1452" s="9">
        <v>0.7</v>
      </c>
      <c r="H1452" s="6">
        <v>6</v>
      </c>
      <c r="I1452" s="7" t="s">
        <v>175</v>
      </c>
      <c r="J1452" s="9">
        <f>1/3</f>
        <v>0.33333333333333331</v>
      </c>
      <c r="K1452" t="str">
        <f>VLOOKUP(A1452,MonthlyMetricFullData!A:D,2,FALSE)</f>
        <v>Distinguished</v>
      </c>
      <c r="L1452" t="str">
        <f>IF(VLOOKUP(A1452,MonthlyMetricFullData!A:E,5,FALSE)&lt;30,"Adjunct","Professional")</f>
        <v>Professional</v>
      </c>
      <c r="M1452" t="str">
        <f>VLOOKUP(A1452,MonthlyMetricFullData!A:D,3,FALSE)</f>
        <v>Kristin Haase-Alvey</v>
      </c>
    </row>
    <row r="1453" spans="1:13" x14ac:dyDescent="0.2">
      <c r="A1453" s="6" t="s">
        <v>323</v>
      </c>
      <c r="B1453" s="6" t="s">
        <v>22</v>
      </c>
      <c r="C1453" s="9">
        <v>0.66</v>
      </c>
      <c r="D1453" s="9">
        <v>0.75</v>
      </c>
      <c r="E1453" s="9">
        <v>0.92</v>
      </c>
      <c r="F1453" s="9">
        <v>0.94</v>
      </c>
      <c r="G1453" s="9">
        <v>0.67</v>
      </c>
      <c r="H1453" s="6">
        <v>13</v>
      </c>
      <c r="I1453" s="7" t="s">
        <v>35</v>
      </c>
      <c r="J1453" s="9">
        <v>0.5</v>
      </c>
      <c r="K1453" t="str">
        <f>VLOOKUP(A1453,MonthlyMetricFullData!A:D,2,FALSE)</f>
        <v>Distinguished</v>
      </c>
      <c r="L1453" t="str">
        <f>IF(VLOOKUP(A1453,MonthlyMetricFullData!A:E,5,FALSE)&lt;30,"Adjunct","Professional")</f>
        <v>Professional</v>
      </c>
      <c r="M1453" t="str">
        <f>VLOOKUP(A1453,MonthlyMetricFullData!A:D,3,FALSE)</f>
        <v>Kristin Haase-Alvey</v>
      </c>
    </row>
    <row r="1454" spans="1:13" x14ac:dyDescent="0.2">
      <c r="A1454" s="6" t="s">
        <v>323</v>
      </c>
      <c r="B1454" s="6" t="s">
        <v>24</v>
      </c>
      <c r="C1454" s="9">
        <v>0.96</v>
      </c>
      <c r="D1454" s="9">
        <v>1.06</v>
      </c>
      <c r="E1454" s="9">
        <v>0.87</v>
      </c>
      <c r="F1454" s="9">
        <v>0.95</v>
      </c>
      <c r="G1454" s="9">
        <v>0.96</v>
      </c>
      <c r="H1454" s="6">
        <v>10</v>
      </c>
      <c r="I1454" s="7">
        <v>1</v>
      </c>
      <c r="J1454" s="9">
        <f>I1454</f>
        <v>1</v>
      </c>
      <c r="K1454" t="str">
        <f>VLOOKUP(A1454,MonthlyMetricFullData!A:D,2,FALSE)</f>
        <v>Distinguished</v>
      </c>
      <c r="L1454" t="str">
        <f>IF(VLOOKUP(A1454,MonthlyMetricFullData!A:E,5,FALSE)&lt;30,"Adjunct","Professional")</f>
        <v>Professional</v>
      </c>
      <c r="M1454" t="str">
        <f>VLOOKUP(A1454,MonthlyMetricFullData!A:D,3,FALSE)</f>
        <v>Kristin Haase-Alvey</v>
      </c>
    </row>
    <row r="1455" spans="1:13" x14ac:dyDescent="0.2">
      <c r="A1455" s="6" t="s">
        <v>323</v>
      </c>
      <c r="B1455" s="6" t="s">
        <v>25</v>
      </c>
      <c r="C1455" s="9">
        <v>0.82</v>
      </c>
      <c r="D1455" s="9">
        <v>0.92</v>
      </c>
      <c r="E1455" s="9">
        <v>0.9</v>
      </c>
      <c r="F1455" s="9">
        <v>0.97</v>
      </c>
      <c r="G1455" s="9">
        <v>0.89</v>
      </c>
      <c r="H1455" s="6">
        <v>7</v>
      </c>
      <c r="I1455" s="7" t="s">
        <v>27</v>
      </c>
      <c r="J1455" s="9">
        <v>1</v>
      </c>
      <c r="K1455" t="str">
        <f>VLOOKUP(A1455,MonthlyMetricFullData!A:D,2,FALSE)</f>
        <v>Distinguished</v>
      </c>
      <c r="L1455" t="str">
        <f>IF(VLOOKUP(A1455,MonthlyMetricFullData!A:E,5,FALSE)&lt;30,"Adjunct","Professional")</f>
        <v>Professional</v>
      </c>
      <c r="M1455" t="str">
        <f>VLOOKUP(A1455,MonthlyMetricFullData!A:D,3,FALSE)</f>
        <v>Kristin Haase-Alvey</v>
      </c>
    </row>
    <row r="1456" spans="1:13" x14ac:dyDescent="0.2">
      <c r="A1456" s="6" t="s">
        <v>323</v>
      </c>
      <c r="B1456" s="6" t="s">
        <v>26</v>
      </c>
      <c r="C1456" s="9">
        <v>0.8</v>
      </c>
      <c r="D1456" s="9">
        <v>0.84</v>
      </c>
      <c r="E1456" s="9">
        <v>0.92</v>
      </c>
      <c r="F1456" s="9">
        <v>1</v>
      </c>
      <c r="G1456" s="9">
        <v>0.94</v>
      </c>
      <c r="H1456" s="6">
        <v>12</v>
      </c>
      <c r="I1456" s="7" t="s">
        <v>50</v>
      </c>
      <c r="J1456" s="9">
        <v>0.75</v>
      </c>
      <c r="K1456" t="str">
        <f>VLOOKUP(A1456,MonthlyMetricFullData!A:D,2,FALSE)</f>
        <v>Distinguished</v>
      </c>
      <c r="L1456" t="str">
        <f>IF(VLOOKUP(A1456,MonthlyMetricFullData!A:E,5,FALSE)&lt;30,"Adjunct","Professional")</f>
        <v>Professional</v>
      </c>
      <c r="M1456" t="str">
        <f>VLOOKUP(A1456,MonthlyMetricFullData!A:D,3,FALSE)</f>
        <v>Kristin Haase-Alvey</v>
      </c>
    </row>
    <row r="1457" spans="1:13" x14ac:dyDescent="0.2">
      <c r="A1457" s="6" t="s">
        <v>325</v>
      </c>
      <c r="B1457" s="6" t="s">
        <v>29</v>
      </c>
      <c r="C1457" s="9">
        <v>0.63749999999999996</v>
      </c>
      <c r="D1457" s="9">
        <v>1.0328999999999999</v>
      </c>
      <c r="E1457" s="9">
        <v>0.971830985915492</v>
      </c>
      <c r="F1457" s="9">
        <v>0.76744186046511598</v>
      </c>
      <c r="G1457" s="9">
        <v>0.55555555555555503</v>
      </c>
      <c r="H1457" s="6">
        <v>0</v>
      </c>
      <c r="I1457" s="7" t="s">
        <v>52</v>
      </c>
      <c r="J1457" s="45">
        <v>0.75</v>
      </c>
      <c r="K1457" t="str">
        <f>VLOOKUP(A1457,MonthlyMetricFullData!A:D,2,FALSE)</f>
        <v>Distinguished</v>
      </c>
      <c r="L1457" t="str">
        <f>IF(VLOOKUP(A1457,MonthlyMetricFullData!A:E,5,FALSE)&lt;30,"Adjunct","Professional")</f>
        <v>Professional</v>
      </c>
      <c r="M1457" t="str">
        <f>VLOOKUP(A1457,MonthlyMetricFullData!A:D,3,FALSE)</f>
        <v>Ian Plamondon</v>
      </c>
    </row>
    <row r="1458" spans="1:13" x14ac:dyDescent="0.2">
      <c r="A1458" s="6" t="s">
        <v>325</v>
      </c>
      <c r="B1458" s="6" t="s">
        <v>14</v>
      </c>
      <c r="C1458" s="9">
        <v>0.4</v>
      </c>
      <c r="D1458" s="9">
        <v>1.2170999999999901</v>
      </c>
      <c r="E1458" s="9">
        <v>0.97777777777777697</v>
      </c>
      <c r="F1458" s="9">
        <v>1</v>
      </c>
      <c r="G1458" s="9">
        <v>0.875</v>
      </c>
      <c r="H1458" s="6">
        <v>1</v>
      </c>
      <c r="I1458" s="7" t="s">
        <v>33</v>
      </c>
      <c r="J1458" s="9">
        <v>0</v>
      </c>
      <c r="K1458" t="str">
        <f>VLOOKUP(A1458,MonthlyMetricFullData!A:D,2,FALSE)</f>
        <v>Distinguished</v>
      </c>
      <c r="L1458" t="str">
        <f>IF(VLOOKUP(A1458,MonthlyMetricFullData!A:E,5,FALSE)&lt;30,"Adjunct","Professional")</f>
        <v>Professional</v>
      </c>
      <c r="M1458" t="str">
        <f>VLOOKUP(A1458,MonthlyMetricFullData!A:D,3,FALSE)</f>
        <v>Ian Plamondon</v>
      </c>
    </row>
    <row r="1459" spans="1:13" x14ac:dyDescent="0.2">
      <c r="A1459" s="6" t="s">
        <v>325</v>
      </c>
      <c r="B1459" s="6" t="s">
        <v>16</v>
      </c>
      <c r="C1459" s="9">
        <v>0.45</v>
      </c>
      <c r="D1459" s="9">
        <v>1.02</v>
      </c>
      <c r="E1459" s="9">
        <v>1</v>
      </c>
      <c r="F1459" s="9">
        <v>0.84</v>
      </c>
      <c r="G1459" s="9">
        <v>0.5</v>
      </c>
      <c r="H1459" s="6">
        <v>1</v>
      </c>
      <c r="I1459" s="10">
        <v>45659</v>
      </c>
      <c r="J1459" s="9">
        <v>0.5</v>
      </c>
      <c r="K1459" t="str">
        <f>VLOOKUP(A1459,MonthlyMetricFullData!A:D,2,FALSE)</f>
        <v>Distinguished</v>
      </c>
      <c r="L1459" t="str">
        <f>IF(VLOOKUP(A1459,MonthlyMetricFullData!A:E,5,FALSE)&lt;30,"Adjunct","Professional")</f>
        <v>Professional</v>
      </c>
      <c r="M1459" t="str">
        <f>VLOOKUP(A1459,MonthlyMetricFullData!A:D,3,FALSE)</f>
        <v>Ian Plamondon</v>
      </c>
    </row>
    <row r="1460" spans="1:13" x14ac:dyDescent="0.2">
      <c r="A1460" s="6" t="s">
        <v>325</v>
      </c>
      <c r="B1460" s="6" t="s">
        <v>31</v>
      </c>
      <c r="C1460" s="9">
        <v>0.37</v>
      </c>
      <c r="D1460" s="9">
        <v>0.95</v>
      </c>
      <c r="E1460" s="9">
        <v>0.92</v>
      </c>
      <c r="F1460" s="9">
        <v>1</v>
      </c>
      <c r="G1460" s="9">
        <v>1</v>
      </c>
      <c r="H1460" s="6">
        <v>6</v>
      </c>
      <c r="I1460" s="7">
        <v>1</v>
      </c>
      <c r="J1460" s="9">
        <v>1</v>
      </c>
      <c r="K1460" t="str">
        <f>VLOOKUP(A1460,MonthlyMetricFullData!A:D,2,FALSE)</f>
        <v>Distinguished</v>
      </c>
      <c r="L1460" t="str">
        <f>IF(VLOOKUP(A1460,MonthlyMetricFullData!A:E,5,FALSE)&lt;30,"Adjunct","Professional")</f>
        <v>Professional</v>
      </c>
      <c r="M1460" t="str">
        <f>VLOOKUP(A1460,MonthlyMetricFullData!A:D,3,FALSE)</f>
        <v>Ian Plamondon</v>
      </c>
    </row>
    <row r="1461" spans="1:13" x14ac:dyDescent="0.2">
      <c r="A1461" s="6" t="s">
        <v>325</v>
      </c>
      <c r="B1461" s="6" t="s">
        <v>32</v>
      </c>
      <c r="C1461" s="9">
        <v>0.35830000000000001</v>
      </c>
      <c r="D1461" s="9">
        <v>1.0296000000000001</v>
      </c>
      <c r="E1461" s="9">
        <v>0.909090909</v>
      </c>
      <c r="F1461" s="9">
        <v>1</v>
      </c>
      <c r="G1461" s="9">
        <v>0.5</v>
      </c>
      <c r="H1461" s="6">
        <v>0</v>
      </c>
      <c r="I1461" s="7">
        <v>1</v>
      </c>
      <c r="J1461" s="9">
        <f>I1461</f>
        <v>1</v>
      </c>
      <c r="K1461" t="str">
        <f>VLOOKUP(A1461,MonthlyMetricFullData!A:D,2,FALSE)</f>
        <v>Distinguished</v>
      </c>
      <c r="L1461" t="str">
        <f>IF(VLOOKUP(A1461,MonthlyMetricFullData!A:E,5,FALSE)&lt;30,"Adjunct","Professional")</f>
        <v>Professional</v>
      </c>
      <c r="M1461" t="str">
        <f>VLOOKUP(A1461,MonthlyMetricFullData!A:D,3,FALSE)</f>
        <v>Ian Plamondon</v>
      </c>
    </row>
    <row r="1462" spans="1:13" x14ac:dyDescent="0.2">
      <c r="A1462" s="6" t="s">
        <v>325</v>
      </c>
      <c r="B1462" s="6" t="s">
        <v>17</v>
      </c>
      <c r="C1462" s="9">
        <v>0.62</v>
      </c>
      <c r="D1462" s="9">
        <v>1.07</v>
      </c>
      <c r="E1462" s="9">
        <v>0.93</v>
      </c>
      <c r="F1462" s="9">
        <v>0.75</v>
      </c>
      <c r="G1462" s="9">
        <v>0.71</v>
      </c>
      <c r="H1462" s="6">
        <v>2</v>
      </c>
      <c r="I1462" s="46" t="s">
        <v>60</v>
      </c>
      <c r="J1462" s="11">
        <v>0</v>
      </c>
      <c r="K1462" t="str">
        <f>VLOOKUP(A1462,MonthlyMetricFullData!A:D,2,FALSE)</f>
        <v>Distinguished</v>
      </c>
      <c r="L1462" t="str">
        <f>IF(VLOOKUP(A1462,MonthlyMetricFullData!A:E,5,FALSE)&lt;30,"Adjunct","Professional")</f>
        <v>Professional</v>
      </c>
      <c r="M1462" t="str">
        <f>VLOOKUP(A1462,MonthlyMetricFullData!A:D,3,FALSE)</f>
        <v>Ian Plamondon</v>
      </c>
    </row>
    <row r="1463" spans="1:13" x14ac:dyDescent="0.2">
      <c r="A1463" s="6" t="s">
        <v>325</v>
      </c>
      <c r="B1463" s="6" t="s">
        <v>19</v>
      </c>
      <c r="C1463" s="6">
        <v>0.45419999999999999</v>
      </c>
      <c r="D1463" s="6">
        <v>1.1234</v>
      </c>
      <c r="E1463" s="6">
        <v>0.837209302325581</v>
      </c>
      <c r="F1463" s="6">
        <v>0.44800000000000001</v>
      </c>
      <c r="G1463" s="6">
        <v>1</v>
      </c>
      <c r="H1463" s="6">
        <v>2</v>
      </c>
      <c r="I1463" s="6" t="s">
        <v>48</v>
      </c>
      <c r="J1463" s="53">
        <v>1</v>
      </c>
      <c r="K1463" t="str">
        <f>VLOOKUP(A1463,MonthlyMetricFullData!A:D,2,FALSE)</f>
        <v>Distinguished</v>
      </c>
      <c r="L1463" t="str">
        <f>IF(VLOOKUP(A1463,MonthlyMetricFullData!A:E,5,FALSE)&lt;30,"Adjunct","Professional")</f>
        <v>Professional</v>
      </c>
      <c r="M1463" t="str">
        <f>VLOOKUP(A1463,MonthlyMetricFullData!A:D,3,FALSE)</f>
        <v>Ian Plamondon</v>
      </c>
    </row>
    <row r="1464" spans="1:13" x14ac:dyDescent="0.2">
      <c r="A1464" s="6" t="s">
        <v>325</v>
      </c>
      <c r="B1464" s="6" t="s">
        <v>21</v>
      </c>
      <c r="C1464" s="9">
        <v>0.45</v>
      </c>
      <c r="D1464" s="9">
        <v>1.1000000000000001</v>
      </c>
      <c r="E1464" s="9">
        <v>1</v>
      </c>
      <c r="F1464" s="9">
        <v>1</v>
      </c>
      <c r="G1464" s="9">
        <v>0.86</v>
      </c>
      <c r="H1464" s="6">
        <v>1</v>
      </c>
      <c r="J1464" s="6"/>
      <c r="K1464" t="str">
        <f>VLOOKUP(A1464,MonthlyMetricFullData!A:D,2,FALSE)</f>
        <v>Distinguished</v>
      </c>
      <c r="L1464" t="str">
        <f>IF(VLOOKUP(A1464,MonthlyMetricFullData!A:E,5,FALSE)&lt;30,"Adjunct","Professional")</f>
        <v>Professional</v>
      </c>
      <c r="M1464" t="str">
        <f>VLOOKUP(A1464,MonthlyMetricFullData!A:D,3,FALSE)</f>
        <v>Ian Plamondon</v>
      </c>
    </row>
    <row r="1465" spans="1:13" x14ac:dyDescent="0.2">
      <c r="A1465" s="6" t="s">
        <v>325</v>
      </c>
      <c r="B1465" s="6" t="s">
        <v>22</v>
      </c>
      <c r="C1465" s="9">
        <v>0.33</v>
      </c>
      <c r="D1465" s="9">
        <v>0.99</v>
      </c>
      <c r="E1465" s="9">
        <v>1</v>
      </c>
      <c r="F1465" s="9">
        <v>1</v>
      </c>
      <c r="G1465" s="9">
        <v>1</v>
      </c>
      <c r="H1465" s="6">
        <v>1</v>
      </c>
      <c r="J1465" s="6"/>
      <c r="K1465" t="str">
        <f>VLOOKUP(A1465,MonthlyMetricFullData!A:D,2,FALSE)</f>
        <v>Distinguished</v>
      </c>
      <c r="L1465" t="str">
        <f>IF(VLOOKUP(A1465,MonthlyMetricFullData!A:E,5,FALSE)&lt;30,"Adjunct","Professional")</f>
        <v>Professional</v>
      </c>
      <c r="M1465" t="str">
        <f>VLOOKUP(A1465,MonthlyMetricFullData!A:D,3,FALSE)</f>
        <v>Ian Plamondon</v>
      </c>
    </row>
    <row r="1466" spans="1:13" x14ac:dyDescent="0.2">
      <c r="A1466" s="6" t="s">
        <v>325</v>
      </c>
      <c r="B1466" s="6" t="s">
        <v>24</v>
      </c>
      <c r="C1466" s="9">
        <v>0.33</v>
      </c>
      <c r="D1466" s="9">
        <v>1.07</v>
      </c>
      <c r="E1466" s="9">
        <v>1</v>
      </c>
      <c r="F1466" s="9">
        <v>1</v>
      </c>
      <c r="G1466" s="9">
        <v>0.75</v>
      </c>
      <c r="H1466" s="6">
        <v>1</v>
      </c>
      <c r="I1466" s="7">
        <v>1</v>
      </c>
      <c r="J1466" s="9">
        <f>I1466</f>
        <v>1</v>
      </c>
      <c r="K1466" t="str">
        <f>VLOOKUP(A1466,MonthlyMetricFullData!A:D,2,FALSE)</f>
        <v>Distinguished</v>
      </c>
      <c r="L1466" t="str">
        <f>IF(VLOOKUP(A1466,MonthlyMetricFullData!A:E,5,FALSE)&lt;30,"Adjunct","Professional")</f>
        <v>Professional</v>
      </c>
      <c r="M1466" t="str">
        <f>VLOOKUP(A1466,MonthlyMetricFullData!A:D,3,FALSE)</f>
        <v>Ian Plamondon</v>
      </c>
    </row>
    <row r="1467" spans="1:13" x14ac:dyDescent="0.2">
      <c r="A1467" s="6" t="s">
        <v>325</v>
      </c>
      <c r="B1467" s="6" t="s">
        <v>25</v>
      </c>
      <c r="C1467" s="9">
        <v>0.35</v>
      </c>
      <c r="D1467" s="9">
        <v>1.1499999999999999</v>
      </c>
      <c r="E1467" s="9">
        <v>0.98</v>
      </c>
      <c r="F1467" s="9">
        <v>1</v>
      </c>
      <c r="G1467" s="9">
        <v>0.78</v>
      </c>
      <c r="H1467" s="6">
        <v>1</v>
      </c>
      <c r="I1467" s="8"/>
      <c r="J1467" s="6"/>
      <c r="K1467" t="str">
        <f>VLOOKUP(A1467,MonthlyMetricFullData!A:D,2,FALSE)</f>
        <v>Distinguished</v>
      </c>
      <c r="L1467" t="str">
        <f>IF(VLOOKUP(A1467,MonthlyMetricFullData!A:E,5,FALSE)&lt;30,"Adjunct","Professional")</f>
        <v>Professional</v>
      </c>
      <c r="M1467" t="str">
        <f>VLOOKUP(A1467,MonthlyMetricFullData!A:D,3,FALSE)</f>
        <v>Ian Plamondon</v>
      </c>
    </row>
    <row r="1468" spans="1:13" x14ac:dyDescent="0.2">
      <c r="A1468" s="6" t="s">
        <v>325</v>
      </c>
      <c r="B1468" s="6" t="s">
        <v>26</v>
      </c>
      <c r="C1468" s="9">
        <v>0.28999999999999998</v>
      </c>
      <c r="D1468" s="9">
        <v>0.63</v>
      </c>
      <c r="E1468" s="9">
        <v>0.94</v>
      </c>
      <c r="F1468" s="9">
        <v>1</v>
      </c>
      <c r="G1468" s="9">
        <v>0.86</v>
      </c>
      <c r="H1468" s="6">
        <v>2</v>
      </c>
      <c r="I1468" s="8"/>
      <c r="J1468" s="6"/>
      <c r="K1468" t="str">
        <f>VLOOKUP(A1468,MonthlyMetricFullData!A:D,2,FALSE)</f>
        <v>Distinguished</v>
      </c>
      <c r="L1468" t="str">
        <f>IF(VLOOKUP(A1468,MonthlyMetricFullData!A:E,5,FALSE)&lt;30,"Adjunct","Professional")</f>
        <v>Professional</v>
      </c>
      <c r="M1468" t="str">
        <f>VLOOKUP(A1468,MonthlyMetricFullData!A:D,3,FALSE)</f>
        <v>Ian Plamondon</v>
      </c>
    </row>
    <row r="1469" spans="1:13" x14ac:dyDescent="0.2">
      <c r="A1469" s="6" t="s">
        <v>326</v>
      </c>
      <c r="B1469" s="6" t="s">
        <v>29</v>
      </c>
      <c r="C1469" s="9">
        <v>1.125</v>
      </c>
      <c r="D1469" s="9">
        <v>1.0625</v>
      </c>
      <c r="E1469" s="9">
        <v>0.93069306930692997</v>
      </c>
      <c r="F1469" s="9">
        <v>0.91935483870967705</v>
      </c>
      <c r="G1469" s="9">
        <v>1</v>
      </c>
      <c r="H1469" s="6">
        <v>7</v>
      </c>
      <c r="I1469" s="7" t="s">
        <v>100</v>
      </c>
      <c r="J1469" s="45">
        <v>0.4</v>
      </c>
      <c r="K1469" t="str">
        <f>VLOOKUP(A1469,MonthlyMetricFullData!A:D,2,FALSE)</f>
        <v>Advanced</v>
      </c>
      <c r="L1469" t="str">
        <f>IF(VLOOKUP(A1469,MonthlyMetricFullData!A:E,5,FALSE)&lt;30,"Adjunct","Professional")</f>
        <v>Adjunct</v>
      </c>
      <c r="M1469" t="str">
        <f>VLOOKUP(A1469,MonthlyMetricFullData!A:D,3,FALSE)</f>
        <v>Geoff St. Marie</v>
      </c>
    </row>
    <row r="1470" spans="1:13" x14ac:dyDescent="0.2">
      <c r="A1470" s="6" t="s">
        <v>326</v>
      </c>
      <c r="B1470" s="6" t="s">
        <v>14</v>
      </c>
      <c r="C1470" s="9">
        <v>0</v>
      </c>
      <c r="D1470" s="9">
        <v>0.73960000000000004</v>
      </c>
      <c r="E1470" s="9">
        <v>0</v>
      </c>
      <c r="F1470" s="9">
        <v>0</v>
      </c>
      <c r="G1470" s="9">
        <v>0</v>
      </c>
      <c r="H1470" s="6">
        <v>0</v>
      </c>
      <c r="I1470" s="7"/>
      <c r="J1470" s="9"/>
      <c r="K1470" t="str">
        <f>VLOOKUP(A1470,MonthlyMetricFullData!A:D,2,FALSE)</f>
        <v>Advanced</v>
      </c>
      <c r="L1470" t="str">
        <f>IF(VLOOKUP(A1470,MonthlyMetricFullData!A:E,5,FALSE)&lt;30,"Adjunct","Professional")</f>
        <v>Adjunct</v>
      </c>
      <c r="M1470" t="str">
        <f>VLOOKUP(A1470,MonthlyMetricFullData!A:D,3,FALSE)</f>
        <v>Geoff St. Marie</v>
      </c>
    </row>
    <row r="1471" spans="1:13" x14ac:dyDescent="0.2">
      <c r="A1471" s="6" t="s">
        <v>326</v>
      </c>
      <c r="B1471" s="6" t="s">
        <v>16</v>
      </c>
      <c r="C1471" s="9">
        <v>0.42</v>
      </c>
      <c r="D1471" s="9">
        <v>0.79</v>
      </c>
      <c r="E1471" s="9">
        <v>1</v>
      </c>
      <c r="F1471" s="9">
        <v>0.96</v>
      </c>
      <c r="G1471" s="9">
        <v>0</v>
      </c>
      <c r="H1471" s="6">
        <v>2</v>
      </c>
      <c r="I1471" s="10">
        <v>45974</v>
      </c>
      <c r="J1471" s="11">
        <v>0.85</v>
      </c>
      <c r="K1471" t="str">
        <f>VLOOKUP(A1471,MonthlyMetricFullData!A:D,2,FALSE)</f>
        <v>Advanced</v>
      </c>
      <c r="L1471" t="str">
        <f>IF(VLOOKUP(A1471,MonthlyMetricFullData!A:E,5,FALSE)&lt;30,"Adjunct","Professional")</f>
        <v>Adjunct</v>
      </c>
      <c r="M1471" t="str">
        <f>VLOOKUP(A1471,MonthlyMetricFullData!A:D,3,FALSE)</f>
        <v>Geoff St. Marie</v>
      </c>
    </row>
    <row r="1472" spans="1:13" x14ac:dyDescent="0.2">
      <c r="A1472" s="6" t="s">
        <v>326</v>
      </c>
      <c r="B1472" s="6" t="s">
        <v>31</v>
      </c>
      <c r="C1472" s="9">
        <v>0.72</v>
      </c>
      <c r="D1472" s="9">
        <v>0.72</v>
      </c>
      <c r="E1472" s="9">
        <v>0.84</v>
      </c>
      <c r="F1472" s="9">
        <v>0.95</v>
      </c>
      <c r="G1472" s="9">
        <v>0</v>
      </c>
      <c r="H1472" s="6">
        <v>16</v>
      </c>
      <c r="I1472" s="7">
        <v>0.4</v>
      </c>
      <c r="J1472" s="9">
        <v>0.4</v>
      </c>
      <c r="K1472" t="str">
        <f>VLOOKUP(A1472,MonthlyMetricFullData!A:D,2,FALSE)</f>
        <v>Advanced</v>
      </c>
      <c r="L1472" t="str">
        <f>IF(VLOOKUP(A1472,MonthlyMetricFullData!A:E,5,FALSE)&lt;30,"Adjunct","Professional")</f>
        <v>Adjunct</v>
      </c>
      <c r="M1472" t="str">
        <f>VLOOKUP(A1472,MonthlyMetricFullData!A:D,3,FALSE)</f>
        <v>Geoff St. Marie</v>
      </c>
    </row>
    <row r="1473" spans="1:13" x14ac:dyDescent="0.2">
      <c r="A1473" s="6" t="s">
        <v>326</v>
      </c>
      <c r="B1473" s="6" t="s">
        <v>32</v>
      </c>
      <c r="C1473" s="9">
        <v>1.0125</v>
      </c>
      <c r="D1473" s="9">
        <v>1.0729</v>
      </c>
      <c r="E1473" s="9">
        <v>0.93103448300000002</v>
      </c>
      <c r="F1473" s="9">
        <v>0.96296296299999995</v>
      </c>
      <c r="G1473" s="9">
        <v>0.71428571399999996</v>
      </c>
      <c r="H1473" s="6">
        <v>9</v>
      </c>
      <c r="I1473" s="7">
        <v>0.5714285714285714</v>
      </c>
      <c r="J1473" s="9">
        <f>I1473</f>
        <v>0.5714285714285714</v>
      </c>
      <c r="K1473" t="str">
        <f>VLOOKUP(A1473,MonthlyMetricFullData!A:D,2,FALSE)</f>
        <v>Advanced</v>
      </c>
      <c r="L1473" t="str">
        <f>IF(VLOOKUP(A1473,MonthlyMetricFullData!A:E,5,FALSE)&lt;30,"Adjunct","Professional")</f>
        <v>Adjunct</v>
      </c>
      <c r="M1473" t="str">
        <f>VLOOKUP(A1473,MonthlyMetricFullData!A:D,3,FALSE)</f>
        <v>Geoff St. Marie</v>
      </c>
    </row>
    <row r="1474" spans="1:13" x14ac:dyDescent="0.2">
      <c r="A1474" s="6" t="s">
        <v>326</v>
      </c>
      <c r="B1474" s="6" t="s">
        <v>17</v>
      </c>
      <c r="C1474" s="9">
        <v>1.08</v>
      </c>
      <c r="D1474" s="9">
        <v>1.06</v>
      </c>
      <c r="E1474" s="9">
        <v>0.94</v>
      </c>
      <c r="F1474" s="9">
        <v>0.73</v>
      </c>
      <c r="G1474" s="9">
        <v>0.93</v>
      </c>
      <c r="H1474" s="6">
        <v>15</v>
      </c>
      <c r="I1474" s="46" t="s">
        <v>36</v>
      </c>
      <c r="J1474" s="11">
        <v>0.33</v>
      </c>
      <c r="K1474" t="str">
        <f>VLOOKUP(A1474,MonthlyMetricFullData!A:D,2,FALSE)</f>
        <v>Advanced</v>
      </c>
      <c r="L1474" t="str">
        <f>IF(VLOOKUP(A1474,MonthlyMetricFullData!A:E,5,FALSE)&lt;30,"Adjunct","Professional")</f>
        <v>Adjunct</v>
      </c>
      <c r="M1474" t="str">
        <f>VLOOKUP(A1474,MonthlyMetricFullData!A:D,3,FALSE)</f>
        <v>Geoff St. Marie</v>
      </c>
    </row>
    <row r="1475" spans="1:13" x14ac:dyDescent="0.2">
      <c r="A1475" s="6" t="s">
        <v>326</v>
      </c>
      <c r="B1475" s="6" t="s">
        <v>19</v>
      </c>
      <c r="C1475" s="6">
        <v>0.98129999999999895</v>
      </c>
      <c r="D1475" s="6">
        <v>1.0468999999999999</v>
      </c>
      <c r="E1475" s="6">
        <v>0.96875</v>
      </c>
      <c r="F1475" s="6">
        <v>0.73899999999999999</v>
      </c>
      <c r="G1475" s="6">
        <v>0.83333333333333304</v>
      </c>
      <c r="H1475" s="6">
        <v>11</v>
      </c>
      <c r="I1475" s="6" t="s">
        <v>15</v>
      </c>
      <c r="J1475" s="53">
        <v>0.5</v>
      </c>
      <c r="K1475" t="str">
        <f>VLOOKUP(A1475,MonthlyMetricFullData!A:D,2,FALSE)</f>
        <v>Advanced</v>
      </c>
      <c r="L1475" t="str">
        <f>IF(VLOOKUP(A1475,MonthlyMetricFullData!A:E,5,FALSE)&lt;30,"Adjunct","Professional")</f>
        <v>Adjunct</v>
      </c>
      <c r="M1475" t="str">
        <f>VLOOKUP(A1475,MonthlyMetricFullData!A:D,3,FALSE)</f>
        <v>Geoff St. Marie</v>
      </c>
    </row>
    <row r="1476" spans="1:13" x14ac:dyDescent="0.2">
      <c r="A1476" s="6" t="s">
        <v>327</v>
      </c>
      <c r="B1476" s="6" t="s">
        <v>21</v>
      </c>
      <c r="C1476" s="9">
        <v>0.37</v>
      </c>
      <c r="D1476" s="9">
        <v>0.87</v>
      </c>
      <c r="E1476" s="9">
        <v>1</v>
      </c>
      <c r="F1476" s="9">
        <v>0.88</v>
      </c>
      <c r="G1476" s="9">
        <v>0.89</v>
      </c>
      <c r="H1476" s="6">
        <v>2</v>
      </c>
      <c r="I1476" s="7">
        <v>0</v>
      </c>
      <c r="J1476" s="9">
        <f>I1476</f>
        <v>0</v>
      </c>
      <c r="K1476" t="e">
        <f>VLOOKUP(A1476,MonthlyMetricFullData!A:D,2,FALSE)</f>
        <v>#N/A</v>
      </c>
      <c r="L1476" t="e">
        <f>IF(VLOOKUP(A1476,MonthlyMetricFullData!A:E,5,FALSE)&lt;30,"Adjunct","Professional")</f>
        <v>#N/A</v>
      </c>
      <c r="M1476" t="e">
        <f>VLOOKUP(A1476,MonthlyMetricFullData!A:D,3,FALSE)</f>
        <v>#N/A</v>
      </c>
    </row>
    <row r="1477" spans="1:13" x14ac:dyDescent="0.2">
      <c r="A1477" s="6" t="s">
        <v>327</v>
      </c>
      <c r="B1477" s="6" t="s">
        <v>22</v>
      </c>
      <c r="C1477" s="9">
        <v>0.8</v>
      </c>
      <c r="D1477" s="9">
        <v>1.05</v>
      </c>
      <c r="E1477" s="9">
        <v>0.95</v>
      </c>
      <c r="F1477" s="9">
        <v>0.79</v>
      </c>
      <c r="G1477" s="9">
        <v>0.56000000000000005</v>
      </c>
      <c r="H1477" s="6">
        <v>5</v>
      </c>
      <c r="I1477" s="7">
        <v>0</v>
      </c>
      <c r="J1477" s="9">
        <f>I1477</f>
        <v>0</v>
      </c>
      <c r="K1477" t="e">
        <f>VLOOKUP(A1477,MonthlyMetricFullData!A:D,2,FALSE)</f>
        <v>#N/A</v>
      </c>
      <c r="L1477" t="e">
        <f>IF(VLOOKUP(A1477,MonthlyMetricFullData!A:E,5,FALSE)&lt;30,"Adjunct","Professional")</f>
        <v>#N/A</v>
      </c>
      <c r="M1477" t="e">
        <f>VLOOKUP(A1477,MonthlyMetricFullData!A:D,3,FALSE)</f>
        <v>#N/A</v>
      </c>
    </row>
    <row r="1478" spans="1:13" x14ac:dyDescent="0.2">
      <c r="A1478" s="6" t="s">
        <v>327</v>
      </c>
      <c r="B1478" s="6" t="s">
        <v>24</v>
      </c>
      <c r="C1478" s="9">
        <v>0.97</v>
      </c>
      <c r="D1478" s="9">
        <v>1.0900000000000001</v>
      </c>
      <c r="E1478" s="9">
        <v>0.98</v>
      </c>
      <c r="F1478" s="9">
        <v>1</v>
      </c>
      <c r="G1478" s="9">
        <v>0.67</v>
      </c>
      <c r="H1478" s="6">
        <v>3</v>
      </c>
      <c r="I1478" s="7" t="s">
        <v>328</v>
      </c>
      <c r="J1478" s="9">
        <v>0.63</v>
      </c>
      <c r="K1478" t="e">
        <f>VLOOKUP(A1478,MonthlyMetricFullData!A:D,2,FALSE)</f>
        <v>#N/A</v>
      </c>
      <c r="L1478" t="e">
        <f>IF(VLOOKUP(A1478,MonthlyMetricFullData!A:E,5,FALSE)&lt;30,"Adjunct","Professional")</f>
        <v>#N/A</v>
      </c>
      <c r="M1478" t="e">
        <f>VLOOKUP(A1478,MonthlyMetricFullData!A:D,3,FALSE)</f>
        <v>#N/A</v>
      </c>
    </row>
    <row r="1479" spans="1:13" x14ac:dyDescent="0.2">
      <c r="A1479" s="6" t="s">
        <v>327</v>
      </c>
      <c r="B1479" s="6" t="s">
        <v>25</v>
      </c>
      <c r="C1479" s="9">
        <v>0.89</v>
      </c>
      <c r="D1479" s="9">
        <v>0.97</v>
      </c>
      <c r="E1479" s="9">
        <v>0.97</v>
      </c>
      <c r="F1479" s="9">
        <v>0.9</v>
      </c>
      <c r="G1479" s="9">
        <v>0.77</v>
      </c>
      <c r="H1479" s="6">
        <v>6</v>
      </c>
      <c r="I1479" s="7" t="s">
        <v>76</v>
      </c>
      <c r="J1479" s="9">
        <v>1</v>
      </c>
      <c r="K1479" t="e">
        <f>VLOOKUP(A1479,MonthlyMetricFullData!A:D,2,FALSE)</f>
        <v>#N/A</v>
      </c>
      <c r="L1479" t="e">
        <f>IF(VLOOKUP(A1479,MonthlyMetricFullData!A:E,5,FALSE)&lt;30,"Adjunct","Professional")</f>
        <v>#N/A</v>
      </c>
      <c r="M1479" t="e">
        <f>VLOOKUP(A1479,MonthlyMetricFullData!A:D,3,FALSE)</f>
        <v>#N/A</v>
      </c>
    </row>
    <row r="1480" spans="1:13" x14ac:dyDescent="0.2">
      <c r="A1480" s="6" t="s">
        <v>329</v>
      </c>
      <c r="B1480" s="6" t="s">
        <v>16</v>
      </c>
      <c r="C1480" s="9">
        <v>0</v>
      </c>
      <c r="D1480" s="9">
        <v>0.68</v>
      </c>
      <c r="E1480" s="9">
        <v>0</v>
      </c>
      <c r="F1480" s="9">
        <v>0</v>
      </c>
      <c r="G1480" s="9">
        <v>0</v>
      </c>
      <c r="H1480" s="6">
        <v>0</v>
      </c>
      <c r="I1480" s="10"/>
      <c r="J1480" s="6"/>
      <c r="K1480" t="e">
        <f>VLOOKUP(A1480,MonthlyMetricFullData!A:D,2,FALSE)</f>
        <v>#N/A</v>
      </c>
      <c r="L1480" t="e">
        <f>IF(VLOOKUP(A1480,MonthlyMetricFullData!A:E,5,FALSE)&lt;30,"Adjunct","Professional")</f>
        <v>#N/A</v>
      </c>
      <c r="M1480" t="e">
        <f>VLOOKUP(A1480,MonthlyMetricFullData!A:D,3,FALSE)</f>
        <v>#N/A</v>
      </c>
    </row>
    <row r="1481" spans="1:13" x14ac:dyDescent="0.2">
      <c r="A1481" s="6" t="s">
        <v>330</v>
      </c>
      <c r="B1481" s="6" t="s">
        <v>29</v>
      </c>
      <c r="C1481" s="9">
        <v>0.69579999999999997</v>
      </c>
      <c r="D1481" s="9">
        <v>0.82889999999999997</v>
      </c>
      <c r="E1481" s="9">
        <v>0.97560975609755995</v>
      </c>
      <c r="F1481" s="9">
        <v>1</v>
      </c>
      <c r="G1481" s="9">
        <v>6.25E-2</v>
      </c>
      <c r="H1481" s="6">
        <v>4</v>
      </c>
      <c r="I1481" s="6" t="s">
        <v>36</v>
      </c>
      <c r="J1481" s="45">
        <v>0.33</v>
      </c>
      <c r="K1481" t="str">
        <f>VLOOKUP(A1481,MonthlyMetricFullData!A:D,2,FALSE)</f>
        <v>Premium</v>
      </c>
      <c r="L1481" t="str">
        <f>IF(VLOOKUP(A1481,MonthlyMetricFullData!A:E,5,FALSE)&lt;30,"Adjunct","Professional")</f>
        <v>Professional</v>
      </c>
      <c r="M1481" t="str">
        <f>VLOOKUP(A1481,MonthlyMetricFullData!A:D,3,FALSE)</f>
        <v>Geoff St. Marie</v>
      </c>
    </row>
    <row r="1482" spans="1:13" x14ac:dyDescent="0.2">
      <c r="A1482" s="6" t="s">
        <v>330</v>
      </c>
      <c r="B1482" s="6" t="s">
        <v>14</v>
      </c>
      <c r="C1482" s="9">
        <v>0.5917</v>
      </c>
      <c r="D1482" s="9">
        <v>0.77959999999999996</v>
      </c>
      <c r="E1482" s="9">
        <v>0.97014925373134298</v>
      </c>
      <c r="F1482" s="9">
        <v>1</v>
      </c>
      <c r="G1482" s="9">
        <v>0.31578947368421001</v>
      </c>
      <c r="H1482" s="6">
        <v>1</v>
      </c>
      <c r="I1482" s="7" t="s">
        <v>52</v>
      </c>
      <c r="J1482" s="9">
        <v>0.75</v>
      </c>
      <c r="K1482" t="str">
        <f>VLOOKUP(A1482,MonthlyMetricFullData!A:D,2,FALSE)</f>
        <v>Premium</v>
      </c>
      <c r="L1482" t="str">
        <f>IF(VLOOKUP(A1482,MonthlyMetricFullData!A:E,5,FALSE)&lt;30,"Adjunct","Professional")</f>
        <v>Professional</v>
      </c>
      <c r="M1482" t="str">
        <f>VLOOKUP(A1482,MonthlyMetricFullData!A:D,3,FALSE)</f>
        <v>Geoff St. Marie</v>
      </c>
    </row>
    <row r="1483" spans="1:13" x14ac:dyDescent="0.2">
      <c r="A1483" s="6" t="s">
        <v>330</v>
      </c>
      <c r="B1483" s="6" t="s">
        <v>16</v>
      </c>
      <c r="C1483" s="9">
        <v>0.51</v>
      </c>
      <c r="D1483" s="9">
        <v>0.76</v>
      </c>
      <c r="E1483" s="9">
        <v>0.98</v>
      </c>
      <c r="F1483" s="9">
        <v>0.85</v>
      </c>
      <c r="G1483" s="9">
        <v>1</v>
      </c>
      <c r="H1483" s="6">
        <v>1</v>
      </c>
      <c r="I1483" s="10">
        <v>45658</v>
      </c>
      <c r="J1483" s="9">
        <v>1</v>
      </c>
      <c r="K1483" t="str">
        <f>VLOOKUP(A1483,MonthlyMetricFullData!A:D,2,FALSE)</f>
        <v>Premium</v>
      </c>
      <c r="L1483" t="str">
        <f>IF(VLOOKUP(A1483,MonthlyMetricFullData!A:E,5,FALSE)&lt;30,"Adjunct","Professional")</f>
        <v>Professional</v>
      </c>
      <c r="M1483" t="str">
        <f>VLOOKUP(A1483,MonthlyMetricFullData!A:D,3,FALSE)</f>
        <v>Geoff St. Marie</v>
      </c>
    </row>
    <row r="1484" spans="1:13" x14ac:dyDescent="0.2">
      <c r="A1484" s="6" t="s">
        <v>330</v>
      </c>
      <c r="B1484" s="6" t="s">
        <v>31</v>
      </c>
      <c r="C1484" s="9">
        <v>0.33</v>
      </c>
      <c r="D1484" s="9">
        <v>0.75</v>
      </c>
      <c r="E1484" s="9">
        <v>1</v>
      </c>
      <c r="F1484" s="9">
        <v>0.87</v>
      </c>
      <c r="G1484" s="9">
        <v>1</v>
      </c>
      <c r="H1484" s="6">
        <v>1</v>
      </c>
      <c r="I1484" s="7">
        <v>1</v>
      </c>
      <c r="J1484" s="9">
        <v>1</v>
      </c>
      <c r="K1484" t="str">
        <f>VLOOKUP(A1484,MonthlyMetricFullData!A:D,2,FALSE)</f>
        <v>Premium</v>
      </c>
      <c r="L1484" t="str">
        <f>IF(VLOOKUP(A1484,MonthlyMetricFullData!A:E,5,FALSE)&lt;30,"Adjunct","Professional")</f>
        <v>Professional</v>
      </c>
      <c r="M1484" t="str">
        <f>VLOOKUP(A1484,MonthlyMetricFullData!A:D,3,FALSE)</f>
        <v>Geoff St. Marie</v>
      </c>
    </row>
    <row r="1485" spans="1:13" x14ac:dyDescent="0.2">
      <c r="A1485" s="6" t="s">
        <v>330</v>
      </c>
      <c r="B1485" s="6" t="s">
        <v>32</v>
      </c>
      <c r="C1485" s="9">
        <v>0.35830000000000001</v>
      </c>
      <c r="D1485" s="9">
        <v>0.78510000000000002</v>
      </c>
      <c r="E1485" s="9">
        <v>0.97619047599999997</v>
      </c>
      <c r="F1485" s="9">
        <v>1</v>
      </c>
      <c r="G1485" s="9">
        <v>0.63636363600000001</v>
      </c>
      <c r="H1485" s="6">
        <v>0</v>
      </c>
      <c r="I1485" s="7" t="s">
        <v>33</v>
      </c>
      <c r="J1485" s="9">
        <v>0</v>
      </c>
      <c r="K1485" t="str">
        <f>VLOOKUP(A1485,MonthlyMetricFullData!A:D,2,FALSE)</f>
        <v>Premium</v>
      </c>
      <c r="L1485" t="str">
        <f>IF(VLOOKUP(A1485,MonthlyMetricFullData!A:E,5,FALSE)&lt;30,"Adjunct","Professional")</f>
        <v>Professional</v>
      </c>
      <c r="M1485" t="str">
        <f>VLOOKUP(A1485,MonthlyMetricFullData!A:D,3,FALSE)</f>
        <v>Geoff St. Marie</v>
      </c>
    </row>
    <row r="1486" spans="1:13" x14ac:dyDescent="0.2">
      <c r="A1486" s="6" t="s">
        <v>330</v>
      </c>
      <c r="B1486" s="6" t="s">
        <v>17</v>
      </c>
      <c r="C1486" s="9">
        <v>0.75</v>
      </c>
      <c r="D1486" s="9">
        <v>0.98</v>
      </c>
      <c r="E1486" s="9">
        <v>0.94</v>
      </c>
      <c r="F1486" s="9">
        <v>0.95</v>
      </c>
      <c r="G1486" s="9">
        <v>0</v>
      </c>
      <c r="H1486" s="6">
        <v>3</v>
      </c>
      <c r="I1486" s="46" t="s">
        <v>37</v>
      </c>
      <c r="J1486" s="11">
        <v>0.67</v>
      </c>
      <c r="K1486" t="str">
        <f>VLOOKUP(A1486,MonthlyMetricFullData!A:D,2,FALSE)</f>
        <v>Premium</v>
      </c>
      <c r="L1486" t="str">
        <f>IF(VLOOKUP(A1486,MonthlyMetricFullData!A:E,5,FALSE)&lt;30,"Adjunct","Professional")</f>
        <v>Professional</v>
      </c>
      <c r="M1486" t="str">
        <f>VLOOKUP(A1486,MonthlyMetricFullData!A:D,3,FALSE)</f>
        <v>Geoff St. Marie</v>
      </c>
    </row>
    <row r="1487" spans="1:13" x14ac:dyDescent="0.2">
      <c r="A1487" s="6" t="s">
        <v>330</v>
      </c>
      <c r="B1487" s="6" t="s">
        <v>19</v>
      </c>
      <c r="C1487" s="6">
        <v>0.9</v>
      </c>
      <c r="D1487" s="6">
        <v>0.99839999999999995</v>
      </c>
      <c r="E1487" s="6">
        <v>0.94117647058823495</v>
      </c>
      <c r="F1487" s="6">
        <v>0.94799999999999995</v>
      </c>
      <c r="G1487" s="6">
        <v>0.3125</v>
      </c>
      <c r="H1487" s="6">
        <v>7</v>
      </c>
      <c r="I1487" s="6" t="s">
        <v>48</v>
      </c>
      <c r="J1487" s="53">
        <v>1</v>
      </c>
      <c r="K1487" t="str">
        <f>VLOOKUP(A1487,MonthlyMetricFullData!A:D,2,FALSE)</f>
        <v>Premium</v>
      </c>
      <c r="L1487" t="str">
        <f>IF(VLOOKUP(A1487,MonthlyMetricFullData!A:E,5,FALSE)&lt;30,"Adjunct","Professional")</f>
        <v>Professional</v>
      </c>
      <c r="M1487" t="str">
        <f>VLOOKUP(A1487,MonthlyMetricFullData!A:D,3,FALSE)</f>
        <v>Geoff St. Marie</v>
      </c>
    </row>
    <row r="1488" spans="1:13" x14ac:dyDescent="0.2">
      <c r="A1488" s="6" t="s">
        <v>330</v>
      </c>
      <c r="B1488" s="6" t="s">
        <v>21</v>
      </c>
      <c r="C1488" s="9">
        <v>0.56000000000000005</v>
      </c>
      <c r="D1488" s="9">
        <v>1.08</v>
      </c>
      <c r="E1488" s="9">
        <v>0.91</v>
      </c>
      <c r="F1488" s="9">
        <v>0.97</v>
      </c>
      <c r="G1488" s="9">
        <v>0.73</v>
      </c>
      <c r="H1488" s="6">
        <v>3</v>
      </c>
      <c r="I1488" s="7" t="s">
        <v>47</v>
      </c>
      <c r="J1488" s="9">
        <v>0.75</v>
      </c>
      <c r="K1488" t="str">
        <f>VLOOKUP(A1488,MonthlyMetricFullData!A:D,2,FALSE)</f>
        <v>Premium</v>
      </c>
      <c r="L1488" t="str">
        <f>IF(VLOOKUP(A1488,MonthlyMetricFullData!A:E,5,FALSE)&lt;30,"Adjunct","Professional")</f>
        <v>Professional</v>
      </c>
      <c r="M1488" t="str">
        <f>VLOOKUP(A1488,MonthlyMetricFullData!A:D,3,FALSE)</f>
        <v>Geoff St. Marie</v>
      </c>
    </row>
    <row r="1489" spans="1:13" x14ac:dyDescent="0.2">
      <c r="A1489" s="6" t="s">
        <v>330</v>
      </c>
      <c r="B1489" s="6" t="s">
        <v>22</v>
      </c>
      <c r="C1489" s="9">
        <v>0.44</v>
      </c>
      <c r="D1489" s="9">
        <v>0.97</v>
      </c>
      <c r="E1489" s="9">
        <v>0.95</v>
      </c>
      <c r="F1489" s="9">
        <v>0.97</v>
      </c>
      <c r="G1489" s="9">
        <v>0.8</v>
      </c>
      <c r="H1489" s="6">
        <v>1</v>
      </c>
      <c r="I1489" s="7">
        <v>1</v>
      </c>
      <c r="J1489" s="9">
        <f>I1489</f>
        <v>1</v>
      </c>
      <c r="K1489" t="str">
        <f>VLOOKUP(A1489,MonthlyMetricFullData!A:D,2,FALSE)</f>
        <v>Premium</v>
      </c>
      <c r="L1489" t="str">
        <f>IF(VLOOKUP(A1489,MonthlyMetricFullData!A:E,5,FALSE)&lt;30,"Adjunct","Professional")</f>
        <v>Professional</v>
      </c>
      <c r="M1489" t="str">
        <f>VLOOKUP(A1489,MonthlyMetricFullData!A:D,3,FALSE)</f>
        <v>Geoff St. Marie</v>
      </c>
    </row>
    <row r="1490" spans="1:13" x14ac:dyDescent="0.2">
      <c r="A1490" s="6" t="s">
        <v>330</v>
      </c>
      <c r="B1490" s="6" t="s">
        <v>24</v>
      </c>
      <c r="C1490" s="9">
        <v>0.69</v>
      </c>
      <c r="D1490" s="9">
        <v>1.1299999999999999</v>
      </c>
      <c r="E1490" s="9">
        <v>1</v>
      </c>
      <c r="F1490" s="9">
        <v>0.98</v>
      </c>
      <c r="G1490" s="9">
        <v>0.94</v>
      </c>
      <c r="H1490" s="6">
        <v>1</v>
      </c>
      <c r="I1490" s="7">
        <v>1</v>
      </c>
      <c r="J1490" s="9">
        <f>I1490</f>
        <v>1</v>
      </c>
      <c r="K1490" t="str">
        <f>VLOOKUP(A1490,MonthlyMetricFullData!A:D,2,FALSE)</f>
        <v>Premium</v>
      </c>
      <c r="L1490" t="str">
        <f>IF(VLOOKUP(A1490,MonthlyMetricFullData!A:E,5,FALSE)&lt;30,"Adjunct","Professional")</f>
        <v>Professional</v>
      </c>
      <c r="M1490" t="str">
        <f>VLOOKUP(A1490,MonthlyMetricFullData!A:D,3,FALSE)</f>
        <v>Geoff St. Marie</v>
      </c>
    </row>
    <row r="1491" spans="1:13" x14ac:dyDescent="0.2">
      <c r="A1491" s="6" t="s">
        <v>330</v>
      </c>
      <c r="B1491" s="6" t="s">
        <v>25</v>
      </c>
      <c r="C1491" s="9">
        <v>0.74</v>
      </c>
      <c r="D1491" s="9">
        <v>0.99</v>
      </c>
      <c r="E1491" s="9">
        <v>0.94</v>
      </c>
      <c r="F1491" s="9">
        <v>0.98</v>
      </c>
      <c r="G1491" s="9">
        <v>0.63</v>
      </c>
      <c r="H1491" s="6">
        <v>1</v>
      </c>
      <c r="I1491" s="8"/>
      <c r="J1491" s="6"/>
      <c r="K1491" t="str">
        <f>VLOOKUP(A1491,MonthlyMetricFullData!A:D,2,FALSE)</f>
        <v>Premium</v>
      </c>
      <c r="L1491" t="str">
        <f>IF(VLOOKUP(A1491,MonthlyMetricFullData!A:E,5,FALSE)&lt;30,"Adjunct","Professional")</f>
        <v>Professional</v>
      </c>
      <c r="M1491" t="str">
        <f>VLOOKUP(A1491,MonthlyMetricFullData!A:D,3,FALSE)</f>
        <v>Geoff St. Marie</v>
      </c>
    </row>
    <row r="1492" spans="1:13" x14ac:dyDescent="0.2">
      <c r="A1492" s="6" t="s">
        <v>330</v>
      </c>
      <c r="B1492" s="6" t="s">
        <v>26</v>
      </c>
      <c r="C1492" s="9">
        <v>0.5</v>
      </c>
      <c r="D1492" s="9">
        <v>0.82</v>
      </c>
      <c r="E1492" s="9">
        <v>0.94</v>
      </c>
      <c r="F1492" s="9">
        <v>1</v>
      </c>
      <c r="G1492" s="9">
        <v>0.18</v>
      </c>
      <c r="H1492" s="6">
        <v>2</v>
      </c>
      <c r="I1492" s="7" t="s">
        <v>52</v>
      </c>
      <c r="J1492" s="9">
        <v>0.75</v>
      </c>
      <c r="K1492" t="str">
        <f>VLOOKUP(A1492,MonthlyMetricFullData!A:D,2,FALSE)</f>
        <v>Premium</v>
      </c>
      <c r="L1492" t="str">
        <f>IF(VLOOKUP(A1492,MonthlyMetricFullData!A:E,5,FALSE)&lt;30,"Adjunct","Professional")</f>
        <v>Professional</v>
      </c>
      <c r="M1492" t="str">
        <f>VLOOKUP(A1492,MonthlyMetricFullData!A:D,3,FALSE)</f>
        <v>Geoff St. Marie</v>
      </c>
    </row>
    <row r="1493" spans="1:13" x14ac:dyDescent="0.2">
      <c r="A1493" s="6" t="s">
        <v>331</v>
      </c>
      <c r="B1493" s="6" t="s">
        <v>19</v>
      </c>
      <c r="C1493" s="6">
        <v>8.3299999999999999E-2</v>
      </c>
      <c r="D1493" s="6">
        <v>0.97660000000000002</v>
      </c>
      <c r="E1493" s="6"/>
      <c r="F1493" s="6"/>
      <c r="G1493" s="6"/>
      <c r="J1493" s="53"/>
      <c r="K1493" t="e">
        <f>VLOOKUP(A1493,MonthlyMetricFullData!A:D,2,FALSE)</f>
        <v>#N/A</v>
      </c>
      <c r="L1493" t="e">
        <f>IF(VLOOKUP(A1493,MonthlyMetricFullData!A:E,5,FALSE)&lt;30,"Adjunct","Professional")</f>
        <v>#N/A</v>
      </c>
      <c r="M1493" t="e">
        <f>VLOOKUP(A1493,MonthlyMetricFullData!A:D,3,FALSE)</f>
        <v>#N/A</v>
      </c>
    </row>
    <row r="1494" spans="1:13" x14ac:dyDescent="0.2">
      <c r="A1494" s="6" t="s">
        <v>332</v>
      </c>
      <c r="B1494" s="6" t="s">
        <v>29</v>
      </c>
      <c r="C1494" s="9">
        <v>0.99580000000000002</v>
      </c>
      <c r="D1494" s="9">
        <v>1.6907999999999901</v>
      </c>
      <c r="E1494" s="9">
        <v>0.97520661157024702</v>
      </c>
      <c r="F1494" s="9">
        <v>0.98809523809523803</v>
      </c>
      <c r="G1494" s="9">
        <v>1</v>
      </c>
      <c r="H1494" s="6">
        <v>2</v>
      </c>
      <c r="I1494" s="7" t="s">
        <v>103</v>
      </c>
      <c r="J1494" s="45">
        <v>0.2</v>
      </c>
      <c r="K1494" t="e">
        <f>VLOOKUP(A1494,MonthlyMetricFullData!A:D,2,FALSE)</f>
        <v>#N/A</v>
      </c>
      <c r="L1494" t="e">
        <f>IF(VLOOKUP(A1494,MonthlyMetricFullData!A:E,5,FALSE)&lt;30,"Adjunct","Professional")</f>
        <v>#N/A</v>
      </c>
      <c r="M1494" t="e">
        <f>VLOOKUP(A1494,MonthlyMetricFullData!A:D,3,FALSE)</f>
        <v>#N/A</v>
      </c>
    </row>
    <row r="1495" spans="1:13" x14ac:dyDescent="0.2">
      <c r="A1495" s="6" t="s">
        <v>332</v>
      </c>
      <c r="B1495" s="6" t="s">
        <v>14</v>
      </c>
      <c r="C1495" s="9">
        <v>0.87919999999999998</v>
      </c>
      <c r="D1495" s="9">
        <v>1.7845</v>
      </c>
      <c r="E1495" s="9">
        <v>0.97058823529411697</v>
      </c>
      <c r="F1495" s="9">
        <v>1</v>
      </c>
      <c r="G1495" s="9">
        <v>1</v>
      </c>
      <c r="H1495" s="6">
        <v>2</v>
      </c>
      <c r="I1495" s="7" t="s">
        <v>58</v>
      </c>
      <c r="J1495" s="9">
        <v>1</v>
      </c>
      <c r="K1495" t="e">
        <f>VLOOKUP(A1495,MonthlyMetricFullData!A:D,2,FALSE)</f>
        <v>#N/A</v>
      </c>
      <c r="L1495" t="e">
        <f>IF(VLOOKUP(A1495,MonthlyMetricFullData!A:E,5,FALSE)&lt;30,"Adjunct","Professional")</f>
        <v>#N/A</v>
      </c>
      <c r="M1495" t="e">
        <f>VLOOKUP(A1495,MonthlyMetricFullData!A:D,3,FALSE)</f>
        <v>#N/A</v>
      </c>
    </row>
    <row r="1496" spans="1:13" x14ac:dyDescent="0.2">
      <c r="A1496" s="6" t="s">
        <v>332</v>
      </c>
      <c r="B1496" s="6" t="s">
        <v>16</v>
      </c>
      <c r="C1496" s="9">
        <v>0.9</v>
      </c>
      <c r="D1496" s="9">
        <v>1.7</v>
      </c>
      <c r="E1496" s="9">
        <v>0.93</v>
      </c>
      <c r="F1496" s="9">
        <v>0.98</v>
      </c>
      <c r="G1496" s="9">
        <v>0.95</v>
      </c>
      <c r="H1496" s="6">
        <v>5</v>
      </c>
      <c r="I1496" s="10">
        <v>45720</v>
      </c>
      <c r="J1496" s="11">
        <v>0.75</v>
      </c>
      <c r="K1496" t="e">
        <f>VLOOKUP(A1496,MonthlyMetricFullData!A:D,2,FALSE)</f>
        <v>#N/A</v>
      </c>
      <c r="L1496" t="e">
        <f>IF(VLOOKUP(A1496,MonthlyMetricFullData!A:E,5,FALSE)&lt;30,"Adjunct","Professional")</f>
        <v>#N/A</v>
      </c>
      <c r="M1496" t="e">
        <f>VLOOKUP(A1496,MonthlyMetricFullData!A:D,3,FALSE)</f>
        <v>#N/A</v>
      </c>
    </row>
    <row r="1497" spans="1:13" x14ac:dyDescent="0.2">
      <c r="A1497" s="6" t="s">
        <v>332</v>
      </c>
      <c r="B1497" s="6" t="s">
        <v>31</v>
      </c>
      <c r="C1497" s="9">
        <v>0.67</v>
      </c>
      <c r="D1497" s="9">
        <v>1.55</v>
      </c>
      <c r="E1497" s="9">
        <v>0.94</v>
      </c>
      <c r="F1497" s="9">
        <v>0.98</v>
      </c>
      <c r="G1497" s="9">
        <v>0.95</v>
      </c>
      <c r="H1497" s="6">
        <v>1</v>
      </c>
      <c r="I1497" s="7">
        <v>1</v>
      </c>
      <c r="J1497" s="9">
        <v>1</v>
      </c>
      <c r="K1497" t="e">
        <f>VLOOKUP(A1497,MonthlyMetricFullData!A:D,2,FALSE)</f>
        <v>#N/A</v>
      </c>
      <c r="L1497" t="e">
        <f>IF(VLOOKUP(A1497,MonthlyMetricFullData!A:E,5,FALSE)&lt;30,"Adjunct","Professional")</f>
        <v>#N/A</v>
      </c>
      <c r="M1497" t="e">
        <f>VLOOKUP(A1497,MonthlyMetricFullData!A:D,3,FALSE)</f>
        <v>#N/A</v>
      </c>
    </row>
    <row r="1498" spans="1:13" x14ac:dyDescent="0.2">
      <c r="A1498" s="6" t="s">
        <v>332</v>
      </c>
      <c r="B1498" s="6" t="s">
        <v>32</v>
      </c>
      <c r="C1498" s="9">
        <v>0.57920000000000005</v>
      </c>
      <c r="D1498" s="9">
        <v>1.5641</v>
      </c>
      <c r="E1498" s="9">
        <v>0.92753623200000002</v>
      </c>
      <c r="F1498" s="9">
        <v>0.97959183699999997</v>
      </c>
      <c r="G1498" s="9">
        <v>1</v>
      </c>
      <c r="H1498" s="6">
        <v>2</v>
      </c>
      <c r="I1498" s="7">
        <v>0.83333333333333337</v>
      </c>
      <c r="J1498" s="9">
        <f>I1498</f>
        <v>0.83333333333333337</v>
      </c>
      <c r="K1498" t="e">
        <f>VLOOKUP(A1498,MonthlyMetricFullData!A:D,2,FALSE)</f>
        <v>#N/A</v>
      </c>
      <c r="L1498" t="e">
        <f>IF(VLOOKUP(A1498,MonthlyMetricFullData!A:E,5,FALSE)&lt;30,"Adjunct","Professional")</f>
        <v>#N/A</v>
      </c>
      <c r="M1498" t="e">
        <f>VLOOKUP(A1498,MonthlyMetricFullData!A:D,3,FALSE)</f>
        <v>#N/A</v>
      </c>
    </row>
    <row r="1499" spans="1:13" x14ac:dyDescent="0.2">
      <c r="A1499" s="6" t="s">
        <v>332</v>
      </c>
      <c r="B1499" s="6" t="s">
        <v>21</v>
      </c>
      <c r="C1499" s="9">
        <v>0.91</v>
      </c>
      <c r="D1499" s="9">
        <v>1.41</v>
      </c>
      <c r="E1499" s="9">
        <v>1</v>
      </c>
      <c r="F1499" s="9">
        <v>0.96</v>
      </c>
      <c r="G1499" s="9">
        <v>1</v>
      </c>
      <c r="H1499" s="6" t="e">
        <v>#N/A</v>
      </c>
      <c r="I1499" s="7">
        <v>1</v>
      </c>
      <c r="J1499" s="9">
        <f>I1499</f>
        <v>1</v>
      </c>
      <c r="K1499" t="e">
        <f>VLOOKUP(A1499,MonthlyMetricFullData!A:D,2,FALSE)</f>
        <v>#N/A</v>
      </c>
      <c r="L1499" t="e">
        <f>IF(VLOOKUP(A1499,MonthlyMetricFullData!A:E,5,FALSE)&lt;30,"Adjunct","Professional")</f>
        <v>#N/A</v>
      </c>
      <c r="M1499" t="e">
        <f>VLOOKUP(A1499,MonthlyMetricFullData!A:D,3,FALSE)</f>
        <v>#N/A</v>
      </c>
    </row>
    <row r="1500" spans="1:13" x14ac:dyDescent="0.2">
      <c r="A1500" s="6" t="s">
        <v>332</v>
      </c>
      <c r="B1500" s="6" t="s">
        <v>22</v>
      </c>
      <c r="C1500" s="9">
        <v>0.4</v>
      </c>
      <c r="D1500" s="9">
        <v>1.34</v>
      </c>
      <c r="E1500" s="9">
        <v>1</v>
      </c>
      <c r="F1500" s="9">
        <v>1</v>
      </c>
      <c r="G1500" s="9">
        <v>1</v>
      </c>
      <c r="H1500" s="6">
        <v>1</v>
      </c>
      <c r="I1500" s="7">
        <v>1</v>
      </c>
      <c r="J1500" s="9">
        <f>I1500</f>
        <v>1</v>
      </c>
      <c r="K1500" t="e">
        <f>VLOOKUP(A1500,MonthlyMetricFullData!A:D,2,FALSE)</f>
        <v>#N/A</v>
      </c>
      <c r="L1500" t="e">
        <f>IF(VLOOKUP(A1500,MonthlyMetricFullData!A:E,5,FALSE)&lt;30,"Adjunct","Professional")</f>
        <v>#N/A</v>
      </c>
      <c r="M1500" t="e">
        <f>VLOOKUP(A1500,MonthlyMetricFullData!A:D,3,FALSE)</f>
        <v>#N/A</v>
      </c>
    </row>
    <row r="1501" spans="1:13" x14ac:dyDescent="0.2">
      <c r="A1501" s="6" t="s">
        <v>332</v>
      </c>
      <c r="B1501" s="6" t="s">
        <v>24</v>
      </c>
      <c r="C1501" s="9">
        <v>0.72</v>
      </c>
      <c r="D1501" s="9">
        <v>1.35</v>
      </c>
      <c r="E1501" s="9">
        <v>0.99</v>
      </c>
      <c r="F1501" s="9">
        <v>0.98</v>
      </c>
      <c r="G1501" s="9">
        <v>1</v>
      </c>
      <c r="H1501" s="6" t="e">
        <v>#N/A</v>
      </c>
      <c r="I1501" s="7">
        <v>1</v>
      </c>
      <c r="J1501" s="9">
        <f>I1501</f>
        <v>1</v>
      </c>
      <c r="K1501" t="e">
        <f>VLOOKUP(A1501,MonthlyMetricFullData!A:D,2,FALSE)</f>
        <v>#N/A</v>
      </c>
      <c r="L1501" t="e">
        <f>IF(VLOOKUP(A1501,MonthlyMetricFullData!A:E,5,FALSE)&lt;30,"Adjunct","Professional")</f>
        <v>#N/A</v>
      </c>
      <c r="M1501" t="e">
        <f>VLOOKUP(A1501,MonthlyMetricFullData!A:D,3,FALSE)</f>
        <v>#N/A</v>
      </c>
    </row>
    <row r="1502" spans="1:13" x14ac:dyDescent="0.2">
      <c r="A1502" s="6" t="s">
        <v>332</v>
      </c>
      <c r="B1502" s="6" t="s">
        <v>25</v>
      </c>
      <c r="C1502" s="9">
        <v>1.01</v>
      </c>
      <c r="D1502" s="9">
        <v>1.67</v>
      </c>
      <c r="E1502" s="9">
        <v>0.99</v>
      </c>
      <c r="F1502" s="9">
        <v>1</v>
      </c>
      <c r="G1502" s="9">
        <v>1</v>
      </c>
      <c r="H1502" s="6">
        <v>3</v>
      </c>
      <c r="I1502" s="7" t="s">
        <v>46</v>
      </c>
      <c r="J1502" s="9">
        <v>1</v>
      </c>
      <c r="K1502" t="e">
        <f>VLOOKUP(A1502,MonthlyMetricFullData!A:D,2,FALSE)</f>
        <v>#N/A</v>
      </c>
      <c r="L1502" t="e">
        <f>IF(VLOOKUP(A1502,MonthlyMetricFullData!A:E,5,FALSE)&lt;30,"Adjunct","Professional")</f>
        <v>#N/A</v>
      </c>
      <c r="M1502" t="e">
        <f>VLOOKUP(A1502,MonthlyMetricFullData!A:D,3,FALSE)</f>
        <v>#N/A</v>
      </c>
    </row>
    <row r="1503" spans="1:13" x14ac:dyDescent="0.2">
      <c r="A1503" s="6" t="s">
        <v>332</v>
      </c>
      <c r="B1503" s="6" t="s">
        <v>26</v>
      </c>
      <c r="C1503" s="9">
        <v>1</v>
      </c>
      <c r="D1503" s="9">
        <v>1.75</v>
      </c>
      <c r="E1503" s="9">
        <v>1</v>
      </c>
      <c r="F1503" s="9">
        <v>1</v>
      </c>
      <c r="G1503" s="9">
        <v>1</v>
      </c>
      <c r="H1503" s="6">
        <v>0</v>
      </c>
      <c r="I1503" s="7" t="s">
        <v>58</v>
      </c>
      <c r="J1503" s="9">
        <v>1</v>
      </c>
      <c r="K1503" t="e">
        <f>VLOOKUP(A1503,MonthlyMetricFullData!A:D,2,FALSE)</f>
        <v>#N/A</v>
      </c>
      <c r="L1503" t="e">
        <f>IF(VLOOKUP(A1503,MonthlyMetricFullData!A:E,5,FALSE)&lt;30,"Adjunct","Professional")</f>
        <v>#N/A</v>
      </c>
      <c r="M1503" t="e">
        <f>VLOOKUP(A1503,MonthlyMetricFullData!A:D,3,FALSE)</f>
        <v>#N/A</v>
      </c>
    </row>
    <row r="1504" spans="1:13" x14ac:dyDescent="0.2">
      <c r="A1504" s="6" t="s">
        <v>333</v>
      </c>
      <c r="B1504" s="6" t="s">
        <v>29</v>
      </c>
      <c r="C1504" s="9">
        <v>1.9375</v>
      </c>
      <c r="D1504" s="9">
        <v>1.7539</v>
      </c>
      <c r="E1504" s="9">
        <v>0.95652173913043403</v>
      </c>
      <c r="F1504" s="9">
        <v>0.89130434782608603</v>
      </c>
      <c r="G1504" s="9">
        <v>0.78571428571428503</v>
      </c>
      <c r="H1504" s="6">
        <v>1</v>
      </c>
      <c r="I1504" s="7" t="s">
        <v>27</v>
      </c>
      <c r="J1504" s="45">
        <v>1</v>
      </c>
      <c r="K1504" t="str">
        <f>VLOOKUP(A1504,MonthlyMetricFullData!A:D,2,FALSE)</f>
        <v>Premium</v>
      </c>
      <c r="L1504" t="str">
        <f>IF(VLOOKUP(A1504,MonthlyMetricFullData!A:E,5,FALSE)&lt;30,"Adjunct","Professional")</f>
        <v>Adjunct</v>
      </c>
      <c r="M1504" t="str">
        <f>VLOOKUP(A1504,MonthlyMetricFullData!A:D,3,FALSE)</f>
        <v>Annelies de Groot</v>
      </c>
    </row>
    <row r="1505" spans="1:13" x14ac:dyDescent="0.2">
      <c r="A1505" s="6" t="s">
        <v>333</v>
      </c>
      <c r="B1505" s="6" t="s">
        <v>14</v>
      </c>
      <c r="C1505" s="9">
        <v>0.92710000000000004</v>
      </c>
      <c r="D1505" s="9">
        <v>1.2226999999999999</v>
      </c>
      <c r="E1505" s="9">
        <v>0.9375</v>
      </c>
      <c r="F1505" s="9">
        <v>0.88888888888888795</v>
      </c>
      <c r="G1505" s="9">
        <v>0.91666666666666596</v>
      </c>
      <c r="H1505" s="6">
        <v>3</v>
      </c>
      <c r="I1505" s="7" t="s">
        <v>60</v>
      </c>
      <c r="J1505" s="9">
        <v>0</v>
      </c>
      <c r="K1505" t="str">
        <f>VLOOKUP(A1505,MonthlyMetricFullData!A:D,2,FALSE)</f>
        <v>Premium</v>
      </c>
      <c r="L1505" t="str">
        <f>IF(VLOOKUP(A1505,MonthlyMetricFullData!A:E,5,FALSE)&lt;30,"Adjunct","Professional")</f>
        <v>Adjunct</v>
      </c>
      <c r="M1505" t="str">
        <f>VLOOKUP(A1505,MonthlyMetricFullData!A:D,3,FALSE)</f>
        <v>Annelies de Groot</v>
      </c>
    </row>
    <row r="1506" spans="1:13" x14ac:dyDescent="0.2">
      <c r="A1506" s="6" t="s">
        <v>333</v>
      </c>
      <c r="B1506" s="6" t="s">
        <v>16</v>
      </c>
      <c r="C1506" s="9">
        <v>0.72</v>
      </c>
      <c r="D1506" s="9">
        <v>1.25</v>
      </c>
      <c r="E1506" s="9">
        <v>1</v>
      </c>
      <c r="F1506" s="9">
        <v>1</v>
      </c>
      <c r="G1506" s="9">
        <v>0.86</v>
      </c>
      <c r="H1506" s="6">
        <v>2</v>
      </c>
      <c r="I1506" s="10" t="s">
        <v>83</v>
      </c>
      <c r="J1506" s="9">
        <v>0</v>
      </c>
      <c r="K1506" t="str">
        <f>VLOOKUP(A1506,MonthlyMetricFullData!A:D,2,FALSE)</f>
        <v>Premium</v>
      </c>
      <c r="L1506" t="str">
        <f>IF(VLOOKUP(A1506,MonthlyMetricFullData!A:E,5,FALSE)&lt;30,"Adjunct","Professional")</f>
        <v>Adjunct</v>
      </c>
      <c r="M1506" t="str">
        <f>VLOOKUP(A1506,MonthlyMetricFullData!A:D,3,FALSE)</f>
        <v>Annelies de Groot</v>
      </c>
    </row>
    <row r="1507" spans="1:13" x14ac:dyDescent="0.2">
      <c r="A1507" s="6" t="s">
        <v>333</v>
      </c>
      <c r="B1507" s="6" t="s">
        <v>31</v>
      </c>
      <c r="C1507" s="9">
        <v>0.98</v>
      </c>
      <c r="D1507" s="9">
        <v>1.38</v>
      </c>
      <c r="E1507" s="9">
        <v>0.9</v>
      </c>
      <c r="F1507" s="9">
        <v>0.93</v>
      </c>
      <c r="G1507" s="9">
        <v>0.82</v>
      </c>
      <c r="H1507" s="6">
        <v>0</v>
      </c>
      <c r="I1507" s="7" t="s">
        <v>33</v>
      </c>
      <c r="J1507" s="9">
        <v>0</v>
      </c>
      <c r="K1507" t="str">
        <f>VLOOKUP(A1507,MonthlyMetricFullData!A:D,2,FALSE)</f>
        <v>Premium</v>
      </c>
      <c r="L1507" t="str">
        <f>IF(VLOOKUP(A1507,MonthlyMetricFullData!A:E,5,FALSE)&lt;30,"Adjunct","Professional")</f>
        <v>Adjunct</v>
      </c>
      <c r="M1507" t="str">
        <f>VLOOKUP(A1507,MonthlyMetricFullData!A:D,3,FALSE)</f>
        <v>Annelies de Groot</v>
      </c>
    </row>
    <row r="1508" spans="1:13" x14ac:dyDescent="0.2">
      <c r="A1508" s="6" t="s">
        <v>333</v>
      </c>
      <c r="B1508" s="6" t="s">
        <v>32</v>
      </c>
      <c r="C1508" s="9">
        <v>1.125</v>
      </c>
      <c r="D1508" s="9">
        <v>1.3672</v>
      </c>
      <c r="E1508" s="9">
        <v>0.91111111099999997</v>
      </c>
      <c r="F1508" s="9">
        <v>0.86111111100000004</v>
      </c>
      <c r="G1508" s="9">
        <v>0.8</v>
      </c>
      <c r="H1508" s="6">
        <v>0</v>
      </c>
      <c r="I1508" s="7" t="s">
        <v>60</v>
      </c>
      <c r="J1508" s="9">
        <v>0</v>
      </c>
      <c r="K1508" t="str">
        <f>VLOOKUP(A1508,MonthlyMetricFullData!A:D,2,FALSE)</f>
        <v>Premium</v>
      </c>
      <c r="L1508" t="str">
        <f>IF(VLOOKUP(A1508,MonthlyMetricFullData!A:E,5,FALSE)&lt;30,"Adjunct","Professional")</f>
        <v>Adjunct</v>
      </c>
      <c r="M1508" t="str">
        <f>VLOOKUP(A1508,MonthlyMetricFullData!A:D,3,FALSE)</f>
        <v>Annelies de Groot</v>
      </c>
    </row>
    <row r="1509" spans="1:13" x14ac:dyDescent="0.2">
      <c r="A1509" s="6" t="s">
        <v>333</v>
      </c>
      <c r="B1509" s="6" t="s">
        <v>17</v>
      </c>
      <c r="C1509" s="9">
        <v>2.08</v>
      </c>
      <c r="D1509" s="9">
        <v>1.65</v>
      </c>
      <c r="E1509" s="9">
        <v>0.99</v>
      </c>
      <c r="F1509" s="9">
        <v>0.83</v>
      </c>
      <c r="G1509" s="9">
        <v>0.87</v>
      </c>
      <c r="H1509" s="6">
        <v>3</v>
      </c>
      <c r="I1509" s="46" t="s">
        <v>60</v>
      </c>
      <c r="J1509" s="11">
        <v>0</v>
      </c>
      <c r="K1509" t="str">
        <f>VLOOKUP(A1509,MonthlyMetricFullData!A:D,2,FALSE)</f>
        <v>Premium</v>
      </c>
      <c r="L1509" t="str">
        <f>IF(VLOOKUP(A1509,MonthlyMetricFullData!A:E,5,FALSE)&lt;30,"Adjunct","Professional")</f>
        <v>Adjunct</v>
      </c>
      <c r="M1509" t="str">
        <f>VLOOKUP(A1509,MonthlyMetricFullData!A:D,3,FALSE)</f>
        <v>Annelies de Groot</v>
      </c>
    </row>
    <row r="1510" spans="1:13" x14ac:dyDescent="0.2">
      <c r="A1510" s="6" t="s">
        <v>333</v>
      </c>
      <c r="B1510" s="6" t="s">
        <v>19</v>
      </c>
      <c r="C1510" s="6">
        <v>1.8280999999999901</v>
      </c>
      <c r="D1510" s="6">
        <v>1.5117</v>
      </c>
      <c r="E1510" s="6">
        <v>0.98387096774193505</v>
      </c>
      <c r="F1510" s="6">
        <v>0.76600000000000001</v>
      </c>
      <c r="G1510" s="6">
        <v>1</v>
      </c>
      <c r="H1510" s="6">
        <v>2</v>
      </c>
      <c r="J1510" s="53"/>
      <c r="K1510" t="str">
        <f>VLOOKUP(A1510,MonthlyMetricFullData!A:D,2,FALSE)</f>
        <v>Premium</v>
      </c>
      <c r="L1510" t="str">
        <f>IF(VLOOKUP(A1510,MonthlyMetricFullData!A:E,5,FALSE)&lt;30,"Adjunct","Professional")</f>
        <v>Adjunct</v>
      </c>
      <c r="M1510" t="str">
        <f>VLOOKUP(A1510,MonthlyMetricFullData!A:D,3,FALSE)</f>
        <v>Annelies de Groot</v>
      </c>
    </row>
    <row r="1511" spans="1:13" x14ac:dyDescent="0.2">
      <c r="A1511" s="6" t="s">
        <v>333</v>
      </c>
      <c r="B1511" s="6" t="s">
        <v>21</v>
      </c>
      <c r="C1511" s="9">
        <v>1.1499999999999999</v>
      </c>
      <c r="D1511" s="9">
        <v>1.23</v>
      </c>
      <c r="E1511" s="9">
        <v>0.96</v>
      </c>
      <c r="F1511" s="9">
        <v>0.76</v>
      </c>
      <c r="G1511" s="9">
        <v>0.5</v>
      </c>
      <c r="H1511" s="6">
        <v>1</v>
      </c>
      <c r="I1511" s="7">
        <v>0</v>
      </c>
      <c r="J1511" s="9">
        <f>I1511</f>
        <v>0</v>
      </c>
      <c r="K1511" t="str">
        <f>VLOOKUP(A1511,MonthlyMetricFullData!A:D,2,FALSE)</f>
        <v>Premium</v>
      </c>
      <c r="L1511" t="str">
        <f>IF(VLOOKUP(A1511,MonthlyMetricFullData!A:E,5,FALSE)&lt;30,"Adjunct","Professional")</f>
        <v>Adjunct</v>
      </c>
      <c r="M1511" t="str">
        <f>VLOOKUP(A1511,MonthlyMetricFullData!A:D,3,FALSE)</f>
        <v>Annelies de Groot</v>
      </c>
    </row>
    <row r="1512" spans="1:13" x14ac:dyDescent="0.2">
      <c r="A1512" s="6" t="s">
        <v>333</v>
      </c>
      <c r="B1512" s="6" t="s">
        <v>22</v>
      </c>
      <c r="C1512" s="9">
        <v>1.1100000000000001</v>
      </c>
      <c r="D1512" s="9">
        <v>1.47</v>
      </c>
      <c r="E1512" s="9">
        <v>1</v>
      </c>
      <c r="F1512" s="9">
        <v>1</v>
      </c>
      <c r="G1512" s="9">
        <v>0.86</v>
      </c>
      <c r="H1512" s="6">
        <v>2</v>
      </c>
      <c r="I1512" s="7">
        <v>0</v>
      </c>
      <c r="J1512" s="9">
        <f>I1512</f>
        <v>0</v>
      </c>
      <c r="K1512" t="str">
        <f>VLOOKUP(A1512,MonthlyMetricFullData!A:D,2,FALSE)</f>
        <v>Premium</v>
      </c>
      <c r="L1512" t="str">
        <f>IF(VLOOKUP(A1512,MonthlyMetricFullData!A:E,5,FALSE)&lt;30,"Adjunct","Professional")</f>
        <v>Adjunct</v>
      </c>
      <c r="M1512" t="str">
        <f>VLOOKUP(A1512,MonthlyMetricFullData!A:D,3,FALSE)</f>
        <v>Annelies de Groot</v>
      </c>
    </row>
    <row r="1513" spans="1:13" x14ac:dyDescent="0.2">
      <c r="A1513" s="6" t="s">
        <v>333</v>
      </c>
      <c r="B1513" s="6" t="s">
        <v>24</v>
      </c>
      <c r="C1513" s="9">
        <v>0.9</v>
      </c>
      <c r="D1513" s="9">
        <v>1.44</v>
      </c>
      <c r="E1513" s="9">
        <v>0.97</v>
      </c>
      <c r="F1513" s="9">
        <v>1</v>
      </c>
      <c r="G1513" s="9">
        <v>0.75</v>
      </c>
      <c r="H1513" s="6">
        <v>1</v>
      </c>
      <c r="I1513" s="7">
        <v>0</v>
      </c>
      <c r="J1513" s="9">
        <f>I1513</f>
        <v>0</v>
      </c>
      <c r="K1513" t="str">
        <f>VLOOKUP(A1513,MonthlyMetricFullData!A:D,2,FALSE)</f>
        <v>Premium</v>
      </c>
      <c r="L1513" t="str">
        <f>IF(VLOOKUP(A1513,MonthlyMetricFullData!A:E,5,FALSE)&lt;30,"Adjunct","Professional")</f>
        <v>Adjunct</v>
      </c>
      <c r="M1513" t="str">
        <f>VLOOKUP(A1513,MonthlyMetricFullData!A:D,3,FALSE)</f>
        <v>Annelies de Groot</v>
      </c>
    </row>
    <row r="1514" spans="1:13" x14ac:dyDescent="0.2">
      <c r="A1514" s="6" t="s">
        <v>333</v>
      </c>
      <c r="B1514" s="6" t="s">
        <v>25</v>
      </c>
      <c r="C1514" s="9">
        <v>1.06</v>
      </c>
      <c r="D1514" s="9">
        <v>1.2</v>
      </c>
      <c r="E1514" s="9">
        <v>0.96</v>
      </c>
      <c r="F1514" s="9">
        <v>1</v>
      </c>
      <c r="G1514" s="9">
        <v>0.25</v>
      </c>
      <c r="H1514" s="6">
        <v>3</v>
      </c>
      <c r="I1514" s="7" t="s">
        <v>33</v>
      </c>
      <c r="J1514" s="9">
        <v>0</v>
      </c>
      <c r="K1514" t="str">
        <f>VLOOKUP(A1514,MonthlyMetricFullData!A:D,2,FALSE)</f>
        <v>Premium</v>
      </c>
      <c r="L1514" t="str">
        <f>IF(VLOOKUP(A1514,MonthlyMetricFullData!A:E,5,FALSE)&lt;30,"Adjunct","Professional")</f>
        <v>Adjunct</v>
      </c>
      <c r="M1514" t="str">
        <f>VLOOKUP(A1514,MonthlyMetricFullData!A:D,3,FALSE)</f>
        <v>Annelies de Groot</v>
      </c>
    </row>
    <row r="1515" spans="1:13" x14ac:dyDescent="0.2">
      <c r="A1515" s="6" t="s">
        <v>333</v>
      </c>
      <c r="B1515" s="6" t="s">
        <v>26</v>
      </c>
      <c r="C1515" s="9">
        <v>1.1499999999999999</v>
      </c>
      <c r="D1515" s="9">
        <v>1.32</v>
      </c>
      <c r="E1515" s="9">
        <v>0.96</v>
      </c>
      <c r="F1515" s="9">
        <v>0.96</v>
      </c>
      <c r="G1515" s="9">
        <v>0.64</v>
      </c>
      <c r="H1515" s="6">
        <v>3</v>
      </c>
      <c r="I1515" s="7" t="s">
        <v>33</v>
      </c>
      <c r="J1515" s="9">
        <v>0</v>
      </c>
      <c r="K1515" t="str">
        <f>VLOOKUP(A1515,MonthlyMetricFullData!A:D,2,FALSE)</f>
        <v>Premium</v>
      </c>
      <c r="L1515" t="str">
        <f>IF(VLOOKUP(A1515,MonthlyMetricFullData!A:E,5,FALSE)&lt;30,"Adjunct","Professional")</f>
        <v>Adjunct</v>
      </c>
      <c r="M1515" t="str">
        <f>VLOOKUP(A1515,MonthlyMetricFullData!A:D,3,FALSE)</f>
        <v>Annelies de Groot</v>
      </c>
    </row>
    <row r="1516" spans="1:13" x14ac:dyDescent="0.2">
      <c r="A1516" s="6" t="s">
        <v>334</v>
      </c>
      <c r="B1516" s="6" t="s">
        <v>14</v>
      </c>
      <c r="C1516" s="9">
        <v>0.7</v>
      </c>
      <c r="D1516" s="9">
        <v>1.3072999999999999</v>
      </c>
      <c r="E1516" s="9">
        <v>1</v>
      </c>
      <c r="F1516" s="9">
        <v>1</v>
      </c>
      <c r="G1516" s="9">
        <v>1</v>
      </c>
      <c r="H1516" s="6">
        <v>2</v>
      </c>
      <c r="I1516" s="7" t="s">
        <v>63</v>
      </c>
      <c r="J1516" s="9">
        <v>1</v>
      </c>
      <c r="K1516" t="e">
        <f>VLOOKUP(A1516,MonthlyMetricFullData!A:D,2,FALSE)</f>
        <v>#N/A</v>
      </c>
      <c r="L1516" t="e">
        <f>IF(VLOOKUP(A1516,MonthlyMetricFullData!A:E,5,FALSE)&lt;30,"Adjunct","Professional")</f>
        <v>#N/A</v>
      </c>
      <c r="M1516" t="e">
        <f>VLOOKUP(A1516,MonthlyMetricFullData!A:D,3,FALSE)</f>
        <v>#N/A</v>
      </c>
    </row>
    <row r="1517" spans="1:13" x14ac:dyDescent="0.2">
      <c r="A1517" s="6" t="s">
        <v>334</v>
      </c>
      <c r="B1517" s="6" t="s">
        <v>16</v>
      </c>
      <c r="C1517" s="9">
        <v>0.53</v>
      </c>
      <c r="D1517" s="9">
        <v>1.07</v>
      </c>
      <c r="E1517" s="9">
        <v>1</v>
      </c>
      <c r="F1517" s="9">
        <v>1</v>
      </c>
      <c r="G1517" s="9">
        <v>0.8</v>
      </c>
      <c r="H1517" s="6">
        <v>1</v>
      </c>
      <c r="I1517" s="10">
        <v>45658</v>
      </c>
      <c r="J1517" s="9">
        <v>1</v>
      </c>
      <c r="K1517" t="e">
        <f>VLOOKUP(A1517,MonthlyMetricFullData!A:D,2,FALSE)</f>
        <v>#N/A</v>
      </c>
      <c r="L1517" t="e">
        <f>IF(VLOOKUP(A1517,MonthlyMetricFullData!A:E,5,FALSE)&lt;30,"Adjunct","Professional")</f>
        <v>#N/A</v>
      </c>
      <c r="M1517" t="e">
        <f>VLOOKUP(A1517,MonthlyMetricFullData!A:D,3,FALSE)</f>
        <v>#N/A</v>
      </c>
    </row>
    <row r="1518" spans="1:13" x14ac:dyDescent="0.2">
      <c r="A1518" s="6" t="s">
        <v>334</v>
      </c>
      <c r="B1518" s="6" t="s">
        <v>31</v>
      </c>
      <c r="C1518" s="9">
        <v>0.32</v>
      </c>
      <c r="D1518" s="9">
        <v>1.1100000000000001</v>
      </c>
      <c r="E1518" s="9">
        <v>0.95</v>
      </c>
      <c r="F1518" s="9">
        <v>0.89</v>
      </c>
      <c r="G1518" s="9">
        <v>0.83</v>
      </c>
      <c r="H1518" s="6">
        <v>0</v>
      </c>
      <c r="I1518" s="7"/>
      <c r="J1518" s="9"/>
      <c r="K1518" t="e">
        <f>VLOOKUP(A1518,MonthlyMetricFullData!A:D,2,FALSE)</f>
        <v>#N/A</v>
      </c>
      <c r="L1518" t="e">
        <f>IF(VLOOKUP(A1518,MonthlyMetricFullData!A:E,5,FALSE)&lt;30,"Adjunct","Professional")</f>
        <v>#N/A</v>
      </c>
      <c r="M1518" t="e">
        <f>VLOOKUP(A1518,MonthlyMetricFullData!A:D,3,FALSE)</f>
        <v>#N/A</v>
      </c>
    </row>
    <row r="1519" spans="1:13" x14ac:dyDescent="0.2">
      <c r="A1519" s="6" t="s">
        <v>334</v>
      </c>
      <c r="B1519" s="6" t="s">
        <v>21</v>
      </c>
      <c r="C1519" s="9">
        <v>0.71</v>
      </c>
      <c r="D1519" s="9">
        <v>1.4</v>
      </c>
      <c r="E1519" s="9">
        <v>0.94</v>
      </c>
      <c r="F1519" s="9">
        <v>1</v>
      </c>
      <c r="G1519" s="9">
        <v>0.88</v>
      </c>
      <c r="H1519" s="6">
        <v>1</v>
      </c>
      <c r="I1519" s="7">
        <v>1</v>
      </c>
      <c r="J1519" s="9">
        <f>I1519</f>
        <v>1</v>
      </c>
      <c r="K1519" t="e">
        <f>VLOOKUP(A1519,MonthlyMetricFullData!A:D,2,FALSE)</f>
        <v>#N/A</v>
      </c>
      <c r="L1519" t="e">
        <f>IF(VLOOKUP(A1519,MonthlyMetricFullData!A:E,5,FALSE)&lt;30,"Adjunct","Professional")</f>
        <v>#N/A</v>
      </c>
      <c r="M1519" t="e">
        <f>VLOOKUP(A1519,MonthlyMetricFullData!A:D,3,FALSE)</f>
        <v>#N/A</v>
      </c>
    </row>
    <row r="1520" spans="1:13" x14ac:dyDescent="0.2">
      <c r="A1520" s="6" t="s">
        <v>334</v>
      </c>
      <c r="B1520" s="6" t="s">
        <v>22</v>
      </c>
      <c r="C1520" s="9">
        <v>0.59</v>
      </c>
      <c r="D1520" s="9">
        <v>1.28</v>
      </c>
      <c r="E1520" s="9">
        <v>0.98</v>
      </c>
      <c r="F1520" s="9">
        <v>1</v>
      </c>
      <c r="G1520" s="9">
        <v>1</v>
      </c>
      <c r="H1520" s="6">
        <v>3</v>
      </c>
      <c r="J1520" s="6"/>
      <c r="K1520" t="e">
        <f>VLOOKUP(A1520,MonthlyMetricFullData!A:D,2,FALSE)</f>
        <v>#N/A</v>
      </c>
      <c r="L1520" t="e">
        <f>IF(VLOOKUP(A1520,MonthlyMetricFullData!A:E,5,FALSE)&lt;30,"Adjunct","Professional")</f>
        <v>#N/A</v>
      </c>
      <c r="M1520" t="e">
        <f>VLOOKUP(A1520,MonthlyMetricFullData!A:D,3,FALSE)</f>
        <v>#N/A</v>
      </c>
    </row>
    <row r="1521" spans="1:13" x14ac:dyDescent="0.2">
      <c r="A1521" s="6" t="s">
        <v>334</v>
      </c>
      <c r="B1521" s="6" t="s">
        <v>24</v>
      </c>
      <c r="C1521" s="9">
        <v>0.56000000000000005</v>
      </c>
      <c r="D1521" s="9">
        <v>1.4</v>
      </c>
      <c r="E1521" s="9">
        <v>0.95</v>
      </c>
      <c r="F1521" s="9">
        <v>0.74</v>
      </c>
      <c r="G1521" s="9">
        <v>1</v>
      </c>
      <c r="H1521" s="6">
        <v>2</v>
      </c>
      <c r="I1521" s="7">
        <v>1</v>
      </c>
      <c r="J1521" s="9">
        <f>I1521</f>
        <v>1</v>
      </c>
      <c r="K1521" t="e">
        <f>VLOOKUP(A1521,MonthlyMetricFullData!A:D,2,FALSE)</f>
        <v>#N/A</v>
      </c>
      <c r="L1521" t="e">
        <f>IF(VLOOKUP(A1521,MonthlyMetricFullData!A:E,5,FALSE)&lt;30,"Adjunct","Professional")</f>
        <v>#N/A</v>
      </c>
      <c r="M1521" t="e">
        <f>VLOOKUP(A1521,MonthlyMetricFullData!A:D,3,FALSE)</f>
        <v>#N/A</v>
      </c>
    </row>
    <row r="1522" spans="1:13" x14ac:dyDescent="0.2">
      <c r="A1522" s="6" t="s">
        <v>334</v>
      </c>
      <c r="B1522" s="6" t="s">
        <v>25</v>
      </c>
      <c r="C1522" s="9">
        <v>0.98</v>
      </c>
      <c r="D1522" s="9">
        <v>1.42</v>
      </c>
      <c r="E1522" s="9">
        <v>1</v>
      </c>
      <c r="F1522" s="9">
        <v>1</v>
      </c>
      <c r="G1522" s="9">
        <v>1</v>
      </c>
      <c r="H1522" s="6">
        <v>1</v>
      </c>
      <c r="I1522" s="7" t="s">
        <v>27</v>
      </c>
      <c r="J1522" s="9">
        <v>1</v>
      </c>
      <c r="K1522" t="e">
        <f>VLOOKUP(A1522,MonthlyMetricFullData!A:D,2,FALSE)</f>
        <v>#N/A</v>
      </c>
      <c r="L1522" t="e">
        <f>IF(VLOOKUP(A1522,MonthlyMetricFullData!A:E,5,FALSE)&lt;30,"Adjunct","Professional")</f>
        <v>#N/A</v>
      </c>
      <c r="M1522" t="e">
        <f>VLOOKUP(A1522,MonthlyMetricFullData!A:D,3,FALSE)</f>
        <v>#N/A</v>
      </c>
    </row>
    <row r="1523" spans="1:13" x14ac:dyDescent="0.2">
      <c r="A1523" s="6" t="s">
        <v>334</v>
      </c>
      <c r="B1523" s="6" t="s">
        <v>26</v>
      </c>
      <c r="C1523" s="9">
        <v>0.74</v>
      </c>
      <c r="D1523" s="9">
        <v>1.29</v>
      </c>
      <c r="E1523" s="9">
        <v>1</v>
      </c>
      <c r="F1523" s="9">
        <v>1</v>
      </c>
      <c r="G1523" s="9">
        <v>1</v>
      </c>
      <c r="H1523" s="6">
        <v>1</v>
      </c>
      <c r="I1523" s="7" t="s">
        <v>27</v>
      </c>
      <c r="J1523" s="9">
        <v>1</v>
      </c>
      <c r="K1523" t="e">
        <f>VLOOKUP(A1523,MonthlyMetricFullData!A:D,2,FALSE)</f>
        <v>#N/A</v>
      </c>
      <c r="L1523" t="e">
        <f>IF(VLOOKUP(A1523,MonthlyMetricFullData!A:E,5,FALSE)&lt;30,"Adjunct","Professional")</f>
        <v>#N/A</v>
      </c>
      <c r="M1523" t="e">
        <f>VLOOKUP(A1523,MonthlyMetricFullData!A:D,3,FALSE)</f>
        <v>#N/A</v>
      </c>
    </row>
    <row r="1524" spans="1:13" x14ac:dyDescent="0.2">
      <c r="A1524" s="6" t="s">
        <v>335</v>
      </c>
      <c r="B1524" s="6" t="s">
        <v>29</v>
      </c>
      <c r="C1524" s="9">
        <v>0.92079999999999995</v>
      </c>
      <c r="D1524" s="9">
        <v>1.1052999999999999</v>
      </c>
      <c r="E1524" s="9">
        <v>1</v>
      </c>
      <c r="F1524" s="9">
        <v>0.96103896103896103</v>
      </c>
      <c r="G1524" s="9">
        <v>0.9</v>
      </c>
      <c r="H1524" s="6">
        <v>9</v>
      </c>
      <c r="I1524" s="6" t="s">
        <v>179</v>
      </c>
      <c r="J1524" s="45">
        <v>0.7</v>
      </c>
      <c r="K1524" t="str">
        <f>VLOOKUP(A1524,MonthlyMetricFullData!A:D,2,FALSE)</f>
        <v>Distinguished</v>
      </c>
      <c r="L1524" t="str">
        <f>IF(VLOOKUP(A1524,MonthlyMetricFullData!A:E,5,FALSE)&lt;30,"Adjunct","Professional")</f>
        <v>Professional</v>
      </c>
      <c r="M1524" t="str">
        <f>VLOOKUP(A1524,MonthlyMetricFullData!A:D,3,FALSE)</f>
        <v>Ian Plamondon</v>
      </c>
    </row>
    <row r="1525" spans="1:13" x14ac:dyDescent="0.2">
      <c r="A1525" s="6" t="s">
        <v>335</v>
      </c>
      <c r="B1525" s="6" t="s">
        <v>14</v>
      </c>
      <c r="C1525" s="9">
        <v>0.82499999999999996</v>
      </c>
      <c r="D1525" s="9">
        <v>1.2039</v>
      </c>
      <c r="E1525" s="9">
        <v>0.93333333333333302</v>
      </c>
      <c r="F1525" s="9">
        <v>0.98305084745762705</v>
      </c>
      <c r="G1525" s="9">
        <v>0.76470588235294101</v>
      </c>
      <c r="H1525" s="6">
        <v>5</v>
      </c>
      <c r="I1525" s="7" t="s">
        <v>34</v>
      </c>
      <c r="J1525" s="9">
        <v>0.5</v>
      </c>
      <c r="K1525" t="str">
        <f>VLOOKUP(A1525,MonthlyMetricFullData!A:D,2,FALSE)</f>
        <v>Distinguished</v>
      </c>
      <c r="L1525" t="str">
        <f>IF(VLOOKUP(A1525,MonthlyMetricFullData!A:E,5,FALSE)&lt;30,"Adjunct","Professional")</f>
        <v>Professional</v>
      </c>
      <c r="M1525" t="str">
        <f>VLOOKUP(A1525,MonthlyMetricFullData!A:D,3,FALSE)</f>
        <v>Ian Plamondon</v>
      </c>
    </row>
    <row r="1526" spans="1:13" x14ac:dyDescent="0.2">
      <c r="A1526" s="6" t="s">
        <v>335</v>
      </c>
      <c r="B1526" s="6" t="s">
        <v>16</v>
      </c>
      <c r="C1526" s="9">
        <v>0.96</v>
      </c>
      <c r="D1526" s="9">
        <v>1.1299999999999999</v>
      </c>
      <c r="E1526" s="9">
        <v>0.98</v>
      </c>
      <c r="F1526" s="9">
        <v>0.99</v>
      </c>
      <c r="G1526" s="9">
        <v>0.25</v>
      </c>
      <c r="H1526" s="6">
        <v>7</v>
      </c>
      <c r="I1526" s="10">
        <v>45783</v>
      </c>
      <c r="J1526" s="11">
        <v>0.83</v>
      </c>
      <c r="K1526" t="str">
        <f>VLOOKUP(A1526,MonthlyMetricFullData!A:D,2,FALSE)</f>
        <v>Distinguished</v>
      </c>
      <c r="L1526" t="str">
        <f>IF(VLOOKUP(A1526,MonthlyMetricFullData!A:E,5,FALSE)&lt;30,"Adjunct","Professional")</f>
        <v>Professional</v>
      </c>
      <c r="M1526" t="str">
        <f>VLOOKUP(A1526,MonthlyMetricFullData!A:D,3,FALSE)</f>
        <v>Ian Plamondon</v>
      </c>
    </row>
    <row r="1527" spans="1:13" x14ac:dyDescent="0.2">
      <c r="A1527" s="6" t="s">
        <v>335</v>
      </c>
      <c r="B1527" s="6" t="s">
        <v>31</v>
      </c>
      <c r="C1527" s="9">
        <v>0.7</v>
      </c>
      <c r="D1527" s="9">
        <v>1.05</v>
      </c>
      <c r="E1527" s="9">
        <v>1</v>
      </c>
      <c r="F1527" s="9">
        <v>1</v>
      </c>
      <c r="G1527" s="9">
        <v>0.89</v>
      </c>
      <c r="H1527" s="6">
        <v>4</v>
      </c>
      <c r="I1527" s="7">
        <v>0.33333333333333331</v>
      </c>
      <c r="J1527" s="9">
        <v>0.33</v>
      </c>
      <c r="K1527" t="str">
        <f>VLOOKUP(A1527,MonthlyMetricFullData!A:D,2,FALSE)</f>
        <v>Distinguished</v>
      </c>
      <c r="L1527" t="str">
        <f>IF(VLOOKUP(A1527,MonthlyMetricFullData!A:E,5,FALSE)&lt;30,"Adjunct","Professional")</f>
        <v>Professional</v>
      </c>
      <c r="M1527" t="str">
        <f>VLOOKUP(A1527,MonthlyMetricFullData!A:D,3,FALSE)</f>
        <v>Ian Plamondon</v>
      </c>
    </row>
    <row r="1528" spans="1:13" x14ac:dyDescent="0.2">
      <c r="A1528" s="6" t="s">
        <v>335</v>
      </c>
      <c r="B1528" s="6" t="s">
        <v>32</v>
      </c>
      <c r="C1528" s="9">
        <v>0.68330000000000002</v>
      </c>
      <c r="D1528" s="9">
        <v>1.1711</v>
      </c>
      <c r="E1528" s="9">
        <v>1</v>
      </c>
      <c r="F1528" s="9">
        <v>0.68421052599999999</v>
      </c>
      <c r="G1528" s="9">
        <v>0.928571429</v>
      </c>
      <c r="H1528" s="6">
        <v>9</v>
      </c>
      <c r="I1528" s="7">
        <v>0.83333333333333337</v>
      </c>
      <c r="J1528" s="9">
        <f>I1528</f>
        <v>0.83333333333333337</v>
      </c>
      <c r="K1528" t="str">
        <f>VLOOKUP(A1528,MonthlyMetricFullData!A:D,2,FALSE)</f>
        <v>Distinguished</v>
      </c>
      <c r="L1528" t="str">
        <f>IF(VLOOKUP(A1528,MonthlyMetricFullData!A:E,5,FALSE)&lt;30,"Adjunct","Professional")</f>
        <v>Professional</v>
      </c>
      <c r="M1528" t="str">
        <f>VLOOKUP(A1528,MonthlyMetricFullData!A:D,3,FALSE)</f>
        <v>Ian Plamondon</v>
      </c>
    </row>
    <row r="1529" spans="1:13" x14ac:dyDescent="0.2">
      <c r="A1529" s="6" t="s">
        <v>335</v>
      </c>
      <c r="B1529" s="6" t="s">
        <v>17</v>
      </c>
      <c r="C1529" s="9">
        <v>1.08</v>
      </c>
      <c r="D1529" s="9">
        <v>1.1000000000000001</v>
      </c>
      <c r="E1529" s="9">
        <v>0.99</v>
      </c>
      <c r="F1529" s="9">
        <v>0.99</v>
      </c>
      <c r="G1529" s="9">
        <v>0.96</v>
      </c>
      <c r="H1529" s="6">
        <v>9</v>
      </c>
      <c r="I1529" s="46" t="s">
        <v>37</v>
      </c>
      <c r="J1529" s="11">
        <v>0.67</v>
      </c>
      <c r="K1529" t="str">
        <f>VLOOKUP(A1529,MonthlyMetricFullData!A:D,2,FALSE)</f>
        <v>Distinguished</v>
      </c>
      <c r="L1529" t="str">
        <f>IF(VLOOKUP(A1529,MonthlyMetricFullData!A:E,5,FALSE)&lt;30,"Adjunct","Professional")</f>
        <v>Professional</v>
      </c>
      <c r="M1529" t="str">
        <f>VLOOKUP(A1529,MonthlyMetricFullData!A:D,3,FALSE)</f>
        <v>Ian Plamondon</v>
      </c>
    </row>
    <row r="1530" spans="1:13" x14ac:dyDescent="0.2">
      <c r="A1530" s="6" t="s">
        <v>335</v>
      </c>
      <c r="B1530" s="6" t="s">
        <v>19</v>
      </c>
      <c r="C1530" s="6">
        <v>0.78749999999999998</v>
      </c>
      <c r="D1530" s="6">
        <v>0.98360000000000003</v>
      </c>
      <c r="E1530" s="6">
        <v>0.989247311827956</v>
      </c>
      <c r="F1530" s="6">
        <v>0.88100000000000001</v>
      </c>
      <c r="G1530" s="6">
        <v>0.84210526315789402</v>
      </c>
      <c r="H1530" s="6">
        <v>10</v>
      </c>
      <c r="I1530" s="6" t="s">
        <v>43</v>
      </c>
      <c r="J1530" s="53">
        <v>0.6</v>
      </c>
      <c r="K1530" t="str">
        <f>VLOOKUP(A1530,MonthlyMetricFullData!A:D,2,FALSE)</f>
        <v>Distinguished</v>
      </c>
      <c r="L1530" t="str">
        <f>IF(VLOOKUP(A1530,MonthlyMetricFullData!A:E,5,FALSE)&lt;30,"Adjunct","Professional")</f>
        <v>Professional</v>
      </c>
      <c r="M1530" t="str">
        <f>VLOOKUP(A1530,MonthlyMetricFullData!A:D,3,FALSE)</f>
        <v>Ian Plamondon</v>
      </c>
    </row>
    <row r="1531" spans="1:13" x14ac:dyDescent="0.2">
      <c r="A1531" s="6" t="s">
        <v>335</v>
      </c>
      <c r="B1531" s="6" t="s">
        <v>21</v>
      </c>
      <c r="C1531" s="9">
        <v>0.82</v>
      </c>
      <c r="D1531" s="9">
        <v>1.18</v>
      </c>
      <c r="E1531" s="9">
        <v>1</v>
      </c>
      <c r="F1531" s="9">
        <v>0.98</v>
      </c>
      <c r="G1531" s="9">
        <v>0.5</v>
      </c>
      <c r="H1531" s="6">
        <v>3</v>
      </c>
      <c r="I1531" s="7">
        <v>1</v>
      </c>
      <c r="J1531" s="9">
        <f>I1531</f>
        <v>1</v>
      </c>
      <c r="K1531" t="str">
        <f>VLOOKUP(A1531,MonthlyMetricFullData!A:D,2,FALSE)</f>
        <v>Distinguished</v>
      </c>
      <c r="L1531" t="str">
        <f>IF(VLOOKUP(A1531,MonthlyMetricFullData!A:E,5,FALSE)&lt;30,"Adjunct","Professional")</f>
        <v>Professional</v>
      </c>
      <c r="M1531" t="str">
        <f>VLOOKUP(A1531,MonthlyMetricFullData!A:D,3,FALSE)</f>
        <v>Ian Plamondon</v>
      </c>
    </row>
    <row r="1532" spans="1:13" x14ac:dyDescent="0.2">
      <c r="A1532" s="6" t="s">
        <v>335</v>
      </c>
      <c r="B1532" s="6" t="s">
        <v>22</v>
      </c>
      <c r="C1532" s="9">
        <v>0.44</v>
      </c>
      <c r="D1532" s="9">
        <v>1</v>
      </c>
      <c r="E1532" s="9">
        <v>1</v>
      </c>
      <c r="F1532" s="9">
        <v>1</v>
      </c>
      <c r="G1532" s="9">
        <v>0.78</v>
      </c>
      <c r="H1532" s="6">
        <v>5</v>
      </c>
      <c r="I1532" s="7">
        <v>1</v>
      </c>
      <c r="J1532" s="9">
        <f>I1532</f>
        <v>1</v>
      </c>
      <c r="K1532" t="str">
        <f>VLOOKUP(A1532,MonthlyMetricFullData!A:D,2,FALSE)</f>
        <v>Distinguished</v>
      </c>
      <c r="L1532" t="str">
        <f>IF(VLOOKUP(A1532,MonthlyMetricFullData!A:E,5,FALSE)&lt;30,"Adjunct","Professional")</f>
        <v>Professional</v>
      </c>
      <c r="M1532" t="str">
        <f>VLOOKUP(A1532,MonthlyMetricFullData!A:D,3,FALSE)</f>
        <v>Ian Plamondon</v>
      </c>
    </row>
    <row r="1533" spans="1:13" x14ac:dyDescent="0.2">
      <c r="A1533" s="6" t="s">
        <v>335</v>
      </c>
      <c r="B1533" s="6" t="s">
        <v>24</v>
      </c>
      <c r="C1533" s="9">
        <v>0.61</v>
      </c>
      <c r="D1533" s="9">
        <v>0.99</v>
      </c>
      <c r="E1533" s="9">
        <v>0.97</v>
      </c>
      <c r="F1533" s="9">
        <v>0.98</v>
      </c>
      <c r="G1533" s="9">
        <v>0.72</v>
      </c>
      <c r="H1533" s="6">
        <v>1</v>
      </c>
      <c r="I1533" s="7">
        <v>1</v>
      </c>
      <c r="J1533" s="9">
        <f>I1533</f>
        <v>1</v>
      </c>
      <c r="K1533" t="str">
        <f>VLOOKUP(A1533,MonthlyMetricFullData!A:D,2,FALSE)</f>
        <v>Distinguished</v>
      </c>
      <c r="L1533" t="str">
        <f>IF(VLOOKUP(A1533,MonthlyMetricFullData!A:E,5,FALSE)&lt;30,"Adjunct","Professional")</f>
        <v>Professional</v>
      </c>
      <c r="M1533" t="str">
        <f>VLOOKUP(A1533,MonthlyMetricFullData!A:D,3,FALSE)</f>
        <v>Ian Plamondon</v>
      </c>
    </row>
    <row r="1534" spans="1:13" x14ac:dyDescent="0.2">
      <c r="A1534" s="6" t="s">
        <v>335</v>
      </c>
      <c r="B1534" s="6" t="s">
        <v>25</v>
      </c>
      <c r="C1534" s="9">
        <v>0.92</v>
      </c>
      <c r="D1534" s="9">
        <v>1.19</v>
      </c>
      <c r="E1534" s="9">
        <v>1</v>
      </c>
      <c r="F1534" s="9">
        <v>1</v>
      </c>
      <c r="G1534" s="9">
        <v>0.13</v>
      </c>
      <c r="H1534" s="6">
        <v>9</v>
      </c>
      <c r="I1534" s="7" t="s">
        <v>111</v>
      </c>
      <c r="J1534" s="9">
        <v>0.8</v>
      </c>
      <c r="K1534" t="str">
        <f>VLOOKUP(A1534,MonthlyMetricFullData!A:D,2,FALSE)</f>
        <v>Distinguished</v>
      </c>
      <c r="L1534" t="str">
        <f>IF(VLOOKUP(A1534,MonthlyMetricFullData!A:E,5,FALSE)&lt;30,"Adjunct","Professional")</f>
        <v>Professional</v>
      </c>
      <c r="M1534" t="str">
        <f>VLOOKUP(A1534,MonthlyMetricFullData!A:D,3,FALSE)</f>
        <v>Ian Plamondon</v>
      </c>
    </row>
    <row r="1535" spans="1:13" x14ac:dyDescent="0.2">
      <c r="A1535" s="6" t="s">
        <v>335</v>
      </c>
      <c r="B1535" s="6" t="s">
        <v>26</v>
      </c>
      <c r="C1535" s="9">
        <v>0.83</v>
      </c>
      <c r="D1535" s="9">
        <v>1.21</v>
      </c>
      <c r="E1535" s="9">
        <v>0.99</v>
      </c>
      <c r="F1535" s="9">
        <v>0.97</v>
      </c>
      <c r="G1535" s="9">
        <v>0.69</v>
      </c>
      <c r="H1535" s="6">
        <v>1</v>
      </c>
      <c r="I1535" s="7" t="s">
        <v>83</v>
      </c>
      <c r="J1535" s="9">
        <v>0</v>
      </c>
      <c r="K1535" t="str">
        <f>VLOOKUP(A1535,MonthlyMetricFullData!A:D,2,FALSE)</f>
        <v>Distinguished</v>
      </c>
      <c r="L1535" t="str">
        <f>IF(VLOOKUP(A1535,MonthlyMetricFullData!A:E,5,FALSE)&lt;30,"Adjunct","Professional")</f>
        <v>Professional</v>
      </c>
      <c r="M1535" t="str">
        <f>VLOOKUP(A1535,MonthlyMetricFullData!A:D,3,FALSE)</f>
        <v>Ian Plamondon</v>
      </c>
    </row>
    <row r="1536" spans="1:13" x14ac:dyDescent="0.2">
      <c r="A1536" s="6" t="s">
        <v>336</v>
      </c>
      <c r="B1536" s="6" t="s">
        <v>29</v>
      </c>
      <c r="C1536" s="9">
        <v>0.9042</v>
      </c>
      <c r="D1536" s="9">
        <v>1.0427999999999999</v>
      </c>
      <c r="E1536" s="9">
        <v>1</v>
      </c>
      <c r="F1536" s="9">
        <v>0.96103896103896103</v>
      </c>
      <c r="G1536" s="9">
        <v>0.94736842105263097</v>
      </c>
      <c r="H1536" s="6">
        <v>2</v>
      </c>
      <c r="I1536" s="7" t="s">
        <v>63</v>
      </c>
      <c r="J1536" s="45">
        <v>1</v>
      </c>
      <c r="K1536" t="str">
        <f>VLOOKUP(A1536,MonthlyMetricFullData!A:D,2,FALSE)</f>
        <v>Distinguished</v>
      </c>
      <c r="L1536" t="str">
        <f>IF(VLOOKUP(A1536,MonthlyMetricFullData!A:E,5,FALSE)&lt;30,"Adjunct","Professional")</f>
        <v>Professional</v>
      </c>
      <c r="M1536" t="str">
        <f>VLOOKUP(A1536,MonthlyMetricFullData!A:D,3,FALSE)</f>
        <v>Kristin Haase-Alvey</v>
      </c>
    </row>
    <row r="1537" spans="1:13" x14ac:dyDescent="0.2">
      <c r="A1537" s="6" t="s">
        <v>336</v>
      </c>
      <c r="B1537" s="6" t="s">
        <v>14</v>
      </c>
      <c r="C1537" s="9">
        <v>0.81069999999999998</v>
      </c>
      <c r="D1537" s="9">
        <v>1.3503000000000001</v>
      </c>
      <c r="E1537" s="9">
        <v>1</v>
      </c>
      <c r="F1537" s="9">
        <v>0.75409836065573699</v>
      </c>
      <c r="G1537" s="9">
        <v>1</v>
      </c>
      <c r="H1537" s="6">
        <v>4</v>
      </c>
      <c r="I1537" s="7" t="s">
        <v>48</v>
      </c>
      <c r="J1537" s="9">
        <v>1</v>
      </c>
      <c r="K1537" t="str">
        <f>VLOOKUP(A1537,MonthlyMetricFullData!A:D,2,FALSE)</f>
        <v>Distinguished</v>
      </c>
      <c r="L1537" t="str">
        <f>IF(VLOOKUP(A1537,MonthlyMetricFullData!A:E,5,FALSE)&lt;30,"Adjunct","Professional")</f>
        <v>Professional</v>
      </c>
      <c r="M1537" t="str">
        <f>VLOOKUP(A1537,MonthlyMetricFullData!A:D,3,FALSE)</f>
        <v>Kristin Haase-Alvey</v>
      </c>
    </row>
    <row r="1538" spans="1:13" x14ac:dyDescent="0.2">
      <c r="A1538" s="6" t="s">
        <v>336</v>
      </c>
      <c r="B1538" s="6" t="s">
        <v>16</v>
      </c>
      <c r="C1538" s="9">
        <v>0.91</v>
      </c>
      <c r="D1538" s="9">
        <v>1.24</v>
      </c>
      <c r="E1538" s="9">
        <v>1</v>
      </c>
      <c r="F1538" s="9">
        <v>1</v>
      </c>
      <c r="G1538" s="9">
        <v>1</v>
      </c>
      <c r="H1538" s="6">
        <v>5</v>
      </c>
      <c r="I1538" s="10">
        <v>45719</v>
      </c>
      <c r="J1538" s="9">
        <v>1</v>
      </c>
      <c r="K1538" t="str">
        <f>VLOOKUP(A1538,MonthlyMetricFullData!A:D,2,FALSE)</f>
        <v>Distinguished</v>
      </c>
      <c r="L1538" t="str">
        <f>IF(VLOOKUP(A1538,MonthlyMetricFullData!A:E,5,FALSE)&lt;30,"Adjunct","Professional")</f>
        <v>Professional</v>
      </c>
      <c r="M1538" t="str">
        <f>VLOOKUP(A1538,MonthlyMetricFullData!A:D,3,FALSE)</f>
        <v>Kristin Haase-Alvey</v>
      </c>
    </row>
    <row r="1539" spans="1:13" x14ac:dyDescent="0.2">
      <c r="A1539" s="6" t="s">
        <v>336</v>
      </c>
      <c r="B1539" s="6" t="s">
        <v>31</v>
      </c>
      <c r="C1539" s="9">
        <v>0.79</v>
      </c>
      <c r="D1539" s="9">
        <v>1.1599999999999999</v>
      </c>
      <c r="E1539" s="9">
        <v>1</v>
      </c>
      <c r="F1539" s="9">
        <v>0.92</v>
      </c>
      <c r="G1539" s="9">
        <v>1</v>
      </c>
      <c r="H1539" s="6">
        <v>4</v>
      </c>
      <c r="I1539" s="7" t="s">
        <v>33</v>
      </c>
      <c r="J1539" s="9">
        <v>0</v>
      </c>
      <c r="K1539" t="str">
        <f>VLOOKUP(A1539,MonthlyMetricFullData!A:D,2,FALSE)</f>
        <v>Distinguished</v>
      </c>
      <c r="L1539" t="str">
        <f>IF(VLOOKUP(A1539,MonthlyMetricFullData!A:E,5,FALSE)&lt;30,"Adjunct","Professional")</f>
        <v>Professional</v>
      </c>
      <c r="M1539" t="str">
        <f>VLOOKUP(A1539,MonthlyMetricFullData!A:D,3,FALSE)</f>
        <v>Kristin Haase-Alvey</v>
      </c>
    </row>
    <row r="1540" spans="1:13" x14ac:dyDescent="0.2">
      <c r="A1540" s="6" t="s">
        <v>336</v>
      </c>
      <c r="B1540" s="6" t="s">
        <v>32</v>
      </c>
      <c r="C1540" s="9">
        <v>0.60829999999999995</v>
      </c>
      <c r="D1540" s="9">
        <v>1.1003000000000001</v>
      </c>
      <c r="E1540" s="9">
        <v>1</v>
      </c>
      <c r="F1540" s="9">
        <v>0.91666666699999999</v>
      </c>
      <c r="G1540" s="9">
        <v>0.91666666699999999</v>
      </c>
      <c r="H1540" s="6">
        <v>4</v>
      </c>
      <c r="I1540" s="7">
        <v>0.8571428571428571</v>
      </c>
      <c r="J1540" s="9">
        <f>I1540</f>
        <v>0.8571428571428571</v>
      </c>
      <c r="K1540" t="str">
        <f>VLOOKUP(A1540,MonthlyMetricFullData!A:D,2,FALSE)</f>
        <v>Distinguished</v>
      </c>
      <c r="L1540" t="str">
        <f>IF(VLOOKUP(A1540,MonthlyMetricFullData!A:E,5,FALSE)&lt;30,"Adjunct","Professional")</f>
        <v>Professional</v>
      </c>
      <c r="M1540" t="str">
        <f>VLOOKUP(A1540,MonthlyMetricFullData!A:D,3,FALSE)</f>
        <v>Kristin Haase-Alvey</v>
      </c>
    </row>
    <row r="1541" spans="1:13" x14ac:dyDescent="0.2">
      <c r="A1541" s="6" t="s">
        <v>336</v>
      </c>
      <c r="B1541" s="6" t="s">
        <v>17</v>
      </c>
      <c r="C1541" s="9">
        <v>0.94</v>
      </c>
      <c r="D1541" s="9">
        <v>1.02</v>
      </c>
      <c r="E1541" s="9">
        <v>0.99</v>
      </c>
      <c r="F1541" s="9">
        <v>0.99</v>
      </c>
      <c r="G1541" s="9">
        <v>0.91</v>
      </c>
      <c r="H1541" s="6">
        <v>0</v>
      </c>
      <c r="I1541" s="46" t="s">
        <v>48</v>
      </c>
      <c r="J1541" s="11">
        <v>1</v>
      </c>
      <c r="K1541" t="str">
        <f>VLOOKUP(A1541,MonthlyMetricFullData!A:D,2,FALSE)</f>
        <v>Distinguished</v>
      </c>
      <c r="L1541" t="str">
        <f>IF(VLOOKUP(A1541,MonthlyMetricFullData!A:E,5,FALSE)&lt;30,"Adjunct","Professional")</f>
        <v>Professional</v>
      </c>
      <c r="M1541" t="str">
        <f>VLOOKUP(A1541,MonthlyMetricFullData!A:D,3,FALSE)</f>
        <v>Kristin Haase-Alvey</v>
      </c>
    </row>
    <row r="1542" spans="1:13" x14ac:dyDescent="0.2">
      <c r="A1542" s="6" t="s">
        <v>336</v>
      </c>
      <c r="B1542" s="6" t="s">
        <v>19</v>
      </c>
      <c r="C1542" s="6">
        <v>0.66669999999999996</v>
      </c>
      <c r="D1542" s="6">
        <v>1.0196999999999901</v>
      </c>
      <c r="E1542" s="6">
        <v>1</v>
      </c>
      <c r="F1542" s="6">
        <v>0.86</v>
      </c>
      <c r="G1542" s="6">
        <v>0.77777777777777701</v>
      </c>
      <c r="H1542" s="6">
        <v>10</v>
      </c>
      <c r="I1542" s="6" t="s">
        <v>46</v>
      </c>
      <c r="J1542" s="53">
        <v>1</v>
      </c>
      <c r="K1542" t="str">
        <f>VLOOKUP(A1542,MonthlyMetricFullData!A:D,2,FALSE)</f>
        <v>Distinguished</v>
      </c>
      <c r="L1542" t="str">
        <f>IF(VLOOKUP(A1542,MonthlyMetricFullData!A:E,5,FALSE)&lt;30,"Adjunct","Professional")</f>
        <v>Professional</v>
      </c>
      <c r="M1542" t="str">
        <f>VLOOKUP(A1542,MonthlyMetricFullData!A:D,3,FALSE)</f>
        <v>Kristin Haase-Alvey</v>
      </c>
    </row>
    <row r="1543" spans="1:13" x14ac:dyDescent="0.2">
      <c r="A1543" s="6" t="s">
        <v>336</v>
      </c>
      <c r="B1543" s="6" t="s">
        <v>21</v>
      </c>
      <c r="C1543" s="9">
        <v>0.92</v>
      </c>
      <c r="D1543" s="9">
        <v>1.37</v>
      </c>
      <c r="E1543" s="9">
        <v>1</v>
      </c>
      <c r="F1543" s="9">
        <v>0.89</v>
      </c>
      <c r="G1543" s="9">
        <v>1</v>
      </c>
      <c r="H1543" s="6">
        <v>4</v>
      </c>
      <c r="I1543" s="7" t="s">
        <v>337</v>
      </c>
      <c r="J1543" s="9">
        <v>0.89</v>
      </c>
      <c r="K1543" t="str">
        <f>VLOOKUP(A1543,MonthlyMetricFullData!A:D,2,FALSE)</f>
        <v>Distinguished</v>
      </c>
      <c r="L1543" t="str">
        <f>IF(VLOOKUP(A1543,MonthlyMetricFullData!A:E,5,FALSE)&lt;30,"Adjunct","Professional")</f>
        <v>Professional</v>
      </c>
      <c r="M1543" t="str">
        <f>VLOOKUP(A1543,MonthlyMetricFullData!A:D,3,FALSE)</f>
        <v>Kristin Haase-Alvey</v>
      </c>
    </row>
    <row r="1544" spans="1:13" x14ac:dyDescent="0.2">
      <c r="A1544" s="6" t="s">
        <v>336</v>
      </c>
      <c r="B1544" s="6" t="s">
        <v>22</v>
      </c>
      <c r="C1544" s="9">
        <v>0.4</v>
      </c>
      <c r="D1544" s="9">
        <v>0.81</v>
      </c>
      <c r="E1544" s="9">
        <v>1</v>
      </c>
      <c r="F1544" s="9">
        <v>0.85</v>
      </c>
      <c r="G1544" s="9">
        <v>0.88</v>
      </c>
      <c r="H1544" s="6" t="e">
        <v>#N/A</v>
      </c>
      <c r="I1544" s="7">
        <v>1</v>
      </c>
      <c r="J1544" s="9">
        <f>I1544</f>
        <v>1</v>
      </c>
      <c r="K1544" t="str">
        <f>VLOOKUP(A1544,MonthlyMetricFullData!A:D,2,FALSE)</f>
        <v>Distinguished</v>
      </c>
      <c r="L1544" t="str">
        <f>IF(VLOOKUP(A1544,MonthlyMetricFullData!A:E,5,FALSE)&lt;30,"Adjunct","Professional")</f>
        <v>Professional</v>
      </c>
      <c r="M1544" t="str">
        <f>VLOOKUP(A1544,MonthlyMetricFullData!A:D,3,FALSE)</f>
        <v>Kristin Haase-Alvey</v>
      </c>
    </row>
    <row r="1545" spans="1:13" x14ac:dyDescent="0.2">
      <c r="A1545" s="6" t="s">
        <v>336</v>
      </c>
      <c r="B1545" s="6" t="s">
        <v>24</v>
      </c>
      <c r="C1545" s="9">
        <v>0.76</v>
      </c>
      <c r="D1545" s="9">
        <v>1.1000000000000001</v>
      </c>
      <c r="E1545" s="9">
        <v>1</v>
      </c>
      <c r="F1545" s="9">
        <v>0.98</v>
      </c>
      <c r="G1545" s="9">
        <v>0.88</v>
      </c>
      <c r="H1545" s="6">
        <v>2</v>
      </c>
      <c r="I1545" s="7">
        <v>1</v>
      </c>
      <c r="J1545" s="9">
        <f>I1545</f>
        <v>1</v>
      </c>
      <c r="K1545" t="str">
        <f>VLOOKUP(A1545,MonthlyMetricFullData!A:D,2,FALSE)</f>
        <v>Distinguished</v>
      </c>
      <c r="L1545" t="str">
        <f>IF(VLOOKUP(A1545,MonthlyMetricFullData!A:E,5,FALSE)&lt;30,"Adjunct","Professional")</f>
        <v>Professional</v>
      </c>
      <c r="M1545" t="str">
        <f>VLOOKUP(A1545,MonthlyMetricFullData!A:D,3,FALSE)</f>
        <v>Kristin Haase-Alvey</v>
      </c>
    </row>
    <row r="1546" spans="1:13" x14ac:dyDescent="0.2">
      <c r="A1546" s="6" t="s">
        <v>336</v>
      </c>
      <c r="B1546" s="6" t="s">
        <v>25</v>
      </c>
      <c r="C1546" s="9">
        <v>1.06</v>
      </c>
      <c r="D1546" s="9">
        <v>0.93</v>
      </c>
      <c r="E1546" s="9">
        <v>1</v>
      </c>
      <c r="F1546" s="9">
        <v>0.97</v>
      </c>
      <c r="G1546" s="9">
        <v>0.83</v>
      </c>
      <c r="H1546" s="6">
        <v>4</v>
      </c>
      <c r="I1546" s="7" t="s">
        <v>63</v>
      </c>
      <c r="J1546" s="9">
        <v>1</v>
      </c>
      <c r="K1546" t="str">
        <f>VLOOKUP(A1546,MonthlyMetricFullData!A:D,2,FALSE)</f>
        <v>Distinguished</v>
      </c>
      <c r="L1546" t="str">
        <f>IF(VLOOKUP(A1546,MonthlyMetricFullData!A:E,5,FALSE)&lt;30,"Adjunct","Professional")</f>
        <v>Professional</v>
      </c>
      <c r="M1546" t="str">
        <f>VLOOKUP(A1546,MonthlyMetricFullData!A:D,3,FALSE)</f>
        <v>Kristin Haase-Alvey</v>
      </c>
    </row>
    <row r="1547" spans="1:13" x14ac:dyDescent="0.2">
      <c r="A1547" s="6" t="s">
        <v>336</v>
      </c>
      <c r="B1547" s="6" t="s">
        <v>26</v>
      </c>
      <c r="C1547" s="9">
        <v>1.1000000000000001</v>
      </c>
      <c r="D1547" s="9">
        <v>0.93</v>
      </c>
      <c r="E1547" s="9">
        <v>1</v>
      </c>
      <c r="F1547" s="9">
        <v>0.96</v>
      </c>
      <c r="G1547" s="9">
        <v>1</v>
      </c>
      <c r="H1547" s="6">
        <v>3</v>
      </c>
      <c r="I1547" s="7" t="s">
        <v>33</v>
      </c>
      <c r="J1547" s="9">
        <v>0</v>
      </c>
      <c r="K1547" t="str">
        <f>VLOOKUP(A1547,MonthlyMetricFullData!A:D,2,FALSE)</f>
        <v>Distinguished</v>
      </c>
      <c r="L1547" t="str">
        <f>IF(VLOOKUP(A1547,MonthlyMetricFullData!A:E,5,FALSE)&lt;30,"Adjunct","Professional")</f>
        <v>Professional</v>
      </c>
      <c r="M1547" t="str">
        <f>VLOOKUP(A1547,MonthlyMetricFullData!A:D,3,FALSE)</f>
        <v>Kristin Haase-Alvey</v>
      </c>
    </row>
    <row r="1548" spans="1:13" x14ac:dyDescent="0.2">
      <c r="A1548" s="6" t="s">
        <v>338</v>
      </c>
      <c r="B1548" s="6" t="s">
        <v>29</v>
      </c>
      <c r="C1548" s="9">
        <v>0</v>
      </c>
      <c r="D1548" s="9">
        <v>0</v>
      </c>
      <c r="E1548" s="9">
        <v>0</v>
      </c>
      <c r="F1548" s="9">
        <v>0</v>
      </c>
      <c r="G1548" s="9">
        <v>0</v>
      </c>
      <c r="H1548" s="6">
        <v>0</v>
      </c>
      <c r="I1548" s="7" t="s">
        <v>18</v>
      </c>
      <c r="J1548" s="45">
        <v>0</v>
      </c>
      <c r="K1548" t="str">
        <f>VLOOKUP(A1548,MonthlyMetricFullData!A:D,2,FALSE)</f>
        <v>Advanced</v>
      </c>
      <c r="L1548" t="str">
        <f>IF(VLOOKUP(A1548,MonthlyMetricFullData!A:E,5,FALSE)&lt;30,"Adjunct","Professional")</f>
        <v>Adjunct</v>
      </c>
      <c r="M1548" t="str">
        <f>VLOOKUP(A1548,MonthlyMetricFullData!A:D,3,FALSE)</f>
        <v>Annelies de Groot</v>
      </c>
    </row>
    <row r="1549" spans="1:13" x14ac:dyDescent="0.2">
      <c r="A1549" s="6" t="s">
        <v>338</v>
      </c>
      <c r="B1549" s="6" t="s">
        <v>17</v>
      </c>
      <c r="C1549" s="9">
        <v>0.55000000000000004</v>
      </c>
      <c r="D1549" s="9">
        <v>1.34</v>
      </c>
      <c r="E1549" s="9">
        <v>1</v>
      </c>
      <c r="F1549" s="9">
        <v>0.63</v>
      </c>
      <c r="G1549" s="9">
        <v>0</v>
      </c>
      <c r="H1549" s="6">
        <v>4</v>
      </c>
      <c r="I1549" s="46" t="s">
        <v>60</v>
      </c>
      <c r="J1549" s="11">
        <v>0</v>
      </c>
      <c r="K1549" t="str">
        <f>VLOOKUP(A1549,MonthlyMetricFullData!A:D,2,FALSE)</f>
        <v>Advanced</v>
      </c>
      <c r="L1549" t="str">
        <f>IF(VLOOKUP(A1549,MonthlyMetricFullData!A:E,5,FALSE)&lt;30,"Adjunct","Professional")</f>
        <v>Adjunct</v>
      </c>
      <c r="M1549" t="str">
        <f>VLOOKUP(A1549,MonthlyMetricFullData!A:D,3,FALSE)</f>
        <v>Annelies de Groot</v>
      </c>
    </row>
    <row r="1550" spans="1:13" x14ac:dyDescent="0.2">
      <c r="A1550" s="6" t="s">
        <v>338</v>
      </c>
      <c r="B1550" s="6" t="s">
        <v>19</v>
      </c>
      <c r="C1550" s="6">
        <v>1.0729</v>
      </c>
      <c r="D1550" s="6">
        <v>1.1640999999999999</v>
      </c>
      <c r="E1550" s="6">
        <v>1</v>
      </c>
      <c r="F1550" s="6">
        <v>0.90900000000000003</v>
      </c>
      <c r="G1550" s="6">
        <v>1</v>
      </c>
      <c r="H1550" s="6">
        <v>11</v>
      </c>
      <c r="J1550" s="53"/>
      <c r="K1550" t="str">
        <f>VLOOKUP(A1550,MonthlyMetricFullData!A:D,2,FALSE)</f>
        <v>Advanced</v>
      </c>
      <c r="L1550" t="str">
        <f>IF(VLOOKUP(A1550,MonthlyMetricFullData!A:E,5,FALSE)&lt;30,"Adjunct","Professional")</f>
        <v>Adjunct</v>
      </c>
      <c r="M1550" t="str">
        <f>VLOOKUP(A1550,MonthlyMetricFullData!A:D,3,FALSE)</f>
        <v>Annelies de Groot</v>
      </c>
    </row>
    <row r="1551" spans="1:13" x14ac:dyDescent="0.2">
      <c r="A1551" s="6" t="s">
        <v>339</v>
      </c>
      <c r="B1551" s="6" t="s">
        <v>14</v>
      </c>
      <c r="C1551" s="9">
        <v>0.8125</v>
      </c>
      <c r="D1551" s="9">
        <v>0.89059999999999995</v>
      </c>
      <c r="E1551" s="9">
        <v>0.78571428571428503</v>
      </c>
      <c r="F1551" s="9">
        <v>0.36842105263157798</v>
      </c>
      <c r="G1551" s="9">
        <v>0.33333333333333298</v>
      </c>
      <c r="H1551" s="6">
        <v>1</v>
      </c>
      <c r="I1551" s="7" t="s">
        <v>33</v>
      </c>
      <c r="J1551" s="9">
        <v>0</v>
      </c>
      <c r="K1551" t="e">
        <f>VLOOKUP(A1551,MonthlyMetricFullData!A:D,2,FALSE)</f>
        <v>#N/A</v>
      </c>
      <c r="L1551" t="e">
        <f>IF(VLOOKUP(A1551,MonthlyMetricFullData!A:E,5,FALSE)&lt;30,"Adjunct","Professional")</f>
        <v>#N/A</v>
      </c>
      <c r="M1551" t="e">
        <f>VLOOKUP(A1551,MonthlyMetricFullData!A:D,3,FALSE)</f>
        <v>#N/A</v>
      </c>
    </row>
    <row r="1552" spans="1:13" x14ac:dyDescent="0.2">
      <c r="A1552" s="6" t="s">
        <v>339</v>
      </c>
      <c r="B1552" s="6" t="s">
        <v>21</v>
      </c>
      <c r="C1552" s="9">
        <v>0.54</v>
      </c>
      <c r="D1552" s="9">
        <v>1.41</v>
      </c>
      <c r="E1552" s="9">
        <v>1</v>
      </c>
      <c r="F1552" s="9">
        <v>1</v>
      </c>
      <c r="G1552" s="9">
        <v>0.5</v>
      </c>
      <c r="H1552" s="6" t="e">
        <v>#N/A</v>
      </c>
      <c r="J1552" s="6"/>
      <c r="K1552" t="e">
        <f>VLOOKUP(A1552,MonthlyMetricFullData!A:D,2,FALSE)</f>
        <v>#N/A</v>
      </c>
      <c r="L1552" t="e">
        <f>IF(VLOOKUP(A1552,MonthlyMetricFullData!A:E,5,FALSE)&lt;30,"Adjunct","Professional")</f>
        <v>#N/A</v>
      </c>
      <c r="M1552" t="e">
        <f>VLOOKUP(A1552,MonthlyMetricFullData!A:D,3,FALSE)</f>
        <v>#N/A</v>
      </c>
    </row>
    <row r="1553" spans="1:13" x14ac:dyDescent="0.2">
      <c r="A1553" s="6" t="s">
        <v>339</v>
      </c>
      <c r="B1553" s="6" t="s">
        <v>22</v>
      </c>
      <c r="C1553" s="9">
        <v>0.25</v>
      </c>
      <c r="D1553" s="9">
        <v>1.38</v>
      </c>
      <c r="E1553" s="9">
        <v>1</v>
      </c>
      <c r="F1553" s="9">
        <v>0.6</v>
      </c>
      <c r="G1553" s="9">
        <v>0.67</v>
      </c>
      <c r="H1553" s="6" t="e">
        <v>#N/A</v>
      </c>
      <c r="I1553" s="7">
        <v>1</v>
      </c>
      <c r="J1553" s="9">
        <f>I1553</f>
        <v>1</v>
      </c>
      <c r="K1553" t="e">
        <f>VLOOKUP(A1553,MonthlyMetricFullData!A:D,2,FALSE)</f>
        <v>#N/A</v>
      </c>
      <c r="L1553" t="e">
        <f>IF(VLOOKUP(A1553,MonthlyMetricFullData!A:E,5,FALSE)&lt;30,"Adjunct","Professional")</f>
        <v>#N/A</v>
      </c>
      <c r="M1553" t="e">
        <f>VLOOKUP(A1553,MonthlyMetricFullData!A:D,3,FALSE)</f>
        <v>#N/A</v>
      </c>
    </row>
    <row r="1554" spans="1:13" x14ac:dyDescent="0.2">
      <c r="A1554" s="6" t="s">
        <v>339</v>
      </c>
      <c r="B1554" s="6" t="s">
        <v>24</v>
      </c>
      <c r="C1554" s="9">
        <v>0.64</v>
      </c>
      <c r="D1554" s="9">
        <v>1.75</v>
      </c>
      <c r="E1554" s="9">
        <v>0.92</v>
      </c>
      <c r="F1554" s="9">
        <v>0.91</v>
      </c>
      <c r="G1554" s="9">
        <v>1</v>
      </c>
      <c r="H1554" s="6">
        <v>1</v>
      </c>
      <c r="I1554" s="7" t="s">
        <v>23</v>
      </c>
      <c r="J1554" s="9">
        <v>0.67</v>
      </c>
      <c r="K1554" t="e">
        <f>VLOOKUP(A1554,MonthlyMetricFullData!A:D,2,FALSE)</f>
        <v>#N/A</v>
      </c>
      <c r="L1554" t="e">
        <f>IF(VLOOKUP(A1554,MonthlyMetricFullData!A:E,5,FALSE)&lt;30,"Adjunct","Professional")</f>
        <v>#N/A</v>
      </c>
      <c r="M1554" t="e">
        <f>VLOOKUP(A1554,MonthlyMetricFullData!A:D,3,FALSE)</f>
        <v>#N/A</v>
      </c>
    </row>
    <row r="1555" spans="1:13" x14ac:dyDescent="0.2">
      <c r="A1555" s="6" t="s">
        <v>339</v>
      </c>
      <c r="B1555" s="6" t="s">
        <v>25</v>
      </c>
      <c r="C1555" s="9">
        <v>0.46</v>
      </c>
      <c r="D1555" s="9">
        <v>1.3</v>
      </c>
      <c r="E1555" s="9">
        <v>0.86</v>
      </c>
      <c r="F1555" s="9">
        <v>0.69</v>
      </c>
      <c r="G1555" s="9">
        <v>0.67</v>
      </c>
      <c r="H1555" s="6">
        <v>2</v>
      </c>
      <c r="I1555" s="7" t="s">
        <v>27</v>
      </c>
      <c r="J1555" s="9">
        <v>1</v>
      </c>
      <c r="K1555" t="e">
        <f>VLOOKUP(A1555,MonthlyMetricFullData!A:D,2,FALSE)</f>
        <v>#N/A</v>
      </c>
      <c r="L1555" t="e">
        <f>IF(VLOOKUP(A1555,MonthlyMetricFullData!A:E,5,FALSE)&lt;30,"Adjunct","Professional")</f>
        <v>#N/A</v>
      </c>
      <c r="M1555" t="e">
        <f>VLOOKUP(A1555,MonthlyMetricFullData!A:D,3,FALSE)</f>
        <v>#N/A</v>
      </c>
    </row>
    <row r="1556" spans="1:13" x14ac:dyDescent="0.2">
      <c r="A1556" s="6" t="s">
        <v>339</v>
      </c>
      <c r="B1556" s="6" t="s">
        <v>26</v>
      </c>
      <c r="C1556" s="9">
        <v>0.81</v>
      </c>
      <c r="D1556" s="9">
        <v>1.04</v>
      </c>
      <c r="E1556" s="9">
        <v>0.89</v>
      </c>
      <c r="F1556" s="9">
        <v>0.89</v>
      </c>
      <c r="G1556" s="9">
        <v>0.4</v>
      </c>
      <c r="H1556" s="6">
        <v>0</v>
      </c>
      <c r="I1556" s="7" t="s">
        <v>27</v>
      </c>
      <c r="J1556" s="9">
        <v>1</v>
      </c>
      <c r="K1556" t="e">
        <f>VLOOKUP(A1556,MonthlyMetricFullData!A:D,2,FALSE)</f>
        <v>#N/A</v>
      </c>
      <c r="L1556" t="e">
        <f>IF(VLOOKUP(A1556,MonthlyMetricFullData!A:E,5,FALSE)&lt;30,"Adjunct","Professional")</f>
        <v>#N/A</v>
      </c>
      <c r="M1556" t="e">
        <f>VLOOKUP(A1556,MonthlyMetricFullData!A:D,3,FALSE)</f>
        <v>#N/A</v>
      </c>
    </row>
    <row r="1557" spans="1:13" x14ac:dyDescent="0.2">
      <c r="A1557" s="6" t="s">
        <v>340</v>
      </c>
      <c r="B1557" s="6" t="s">
        <v>14</v>
      </c>
      <c r="C1557" s="9">
        <v>0.87919999999999998</v>
      </c>
      <c r="D1557" s="9">
        <v>1.0806</v>
      </c>
      <c r="E1557" s="9">
        <v>0.98947368421052595</v>
      </c>
      <c r="F1557" s="9">
        <v>0.93442622950819598</v>
      </c>
      <c r="G1557" s="9">
        <v>0</v>
      </c>
      <c r="H1557" s="6">
        <v>5</v>
      </c>
      <c r="I1557" s="7" t="s">
        <v>341</v>
      </c>
      <c r="J1557" s="9">
        <f>_xlfn.TEXTBEFORE(I1557, "/")/_xlfn.TEXTAFTER(I1557,"/")</f>
        <v>0.6470588235294118</v>
      </c>
      <c r="K1557" t="e">
        <f>VLOOKUP(A1557,MonthlyMetricFullData!A:D,2,FALSE)</f>
        <v>#N/A</v>
      </c>
      <c r="L1557" t="e">
        <f>IF(VLOOKUP(A1557,MonthlyMetricFullData!A:E,5,FALSE)&lt;30,"Adjunct","Professional")</f>
        <v>#N/A</v>
      </c>
      <c r="M1557" t="e">
        <f>VLOOKUP(A1557,MonthlyMetricFullData!A:D,3,FALSE)</f>
        <v>#N/A</v>
      </c>
    </row>
    <row r="1558" spans="1:13" x14ac:dyDescent="0.2">
      <c r="A1558" s="6" t="s">
        <v>340</v>
      </c>
      <c r="B1558" s="6" t="s">
        <v>14</v>
      </c>
      <c r="C1558" s="9">
        <v>0.87919999999999998</v>
      </c>
      <c r="D1558" s="9">
        <v>1.0806</v>
      </c>
      <c r="E1558" s="9">
        <v>0.98947368421052595</v>
      </c>
      <c r="F1558" s="9">
        <v>0.93442622950819598</v>
      </c>
      <c r="G1558" s="9">
        <v>0</v>
      </c>
      <c r="H1558" s="6">
        <v>5</v>
      </c>
      <c r="I1558" s="7" t="s">
        <v>341</v>
      </c>
      <c r="J1558" s="9">
        <v>0.65</v>
      </c>
      <c r="K1558" t="e">
        <f>VLOOKUP(A1558,MonthlyMetricFullData!A:D,2,FALSE)</f>
        <v>#N/A</v>
      </c>
      <c r="L1558" t="e">
        <f>IF(VLOOKUP(A1558,MonthlyMetricFullData!A:E,5,FALSE)&lt;30,"Adjunct","Professional")</f>
        <v>#N/A</v>
      </c>
      <c r="M1558" t="e">
        <f>VLOOKUP(A1558,MonthlyMetricFullData!A:D,3,FALSE)</f>
        <v>#N/A</v>
      </c>
    </row>
    <row r="1559" spans="1:13" x14ac:dyDescent="0.2">
      <c r="A1559" s="6" t="s">
        <v>340</v>
      </c>
      <c r="B1559" s="6" t="s">
        <v>16</v>
      </c>
      <c r="C1559" s="9">
        <v>1.1200000000000001</v>
      </c>
      <c r="D1559" s="9">
        <v>1.0900000000000001</v>
      </c>
      <c r="E1559" s="9">
        <v>1</v>
      </c>
      <c r="F1559" s="9">
        <v>0.83</v>
      </c>
      <c r="G1559" s="9">
        <v>0.27</v>
      </c>
      <c r="H1559" s="6">
        <v>14</v>
      </c>
      <c r="I1559" s="10">
        <v>45973</v>
      </c>
      <c r="J1559" s="11">
        <v>0.92</v>
      </c>
      <c r="K1559" t="e">
        <f>VLOOKUP(A1559,MonthlyMetricFullData!A:D,2,FALSE)</f>
        <v>#N/A</v>
      </c>
      <c r="L1559" t="e">
        <f>IF(VLOOKUP(A1559,MonthlyMetricFullData!A:E,5,FALSE)&lt;30,"Adjunct","Professional")</f>
        <v>#N/A</v>
      </c>
      <c r="M1559" t="e">
        <f>VLOOKUP(A1559,MonthlyMetricFullData!A:D,3,FALSE)</f>
        <v>#N/A</v>
      </c>
    </row>
    <row r="1560" spans="1:13" x14ac:dyDescent="0.2">
      <c r="A1560" s="6" t="s">
        <v>340</v>
      </c>
      <c r="B1560" s="6" t="s">
        <v>26</v>
      </c>
      <c r="C1560" s="9">
        <v>0.12</v>
      </c>
      <c r="D1560" s="9">
        <v>0.81</v>
      </c>
      <c r="E1560" s="9">
        <v>1</v>
      </c>
      <c r="F1560" s="9">
        <v>0</v>
      </c>
      <c r="G1560" s="9">
        <v>0</v>
      </c>
      <c r="H1560" s="6">
        <v>0</v>
      </c>
      <c r="I1560" s="7" t="s">
        <v>33</v>
      </c>
      <c r="J1560" s="9">
        <v>0</v>
      </c>
      <c r="K1560" t="e">
        <f>VLOOKUP(A1560,MonthlyMetricFullData!A:D,2,FALSE)</f>
        <v>#N/A</v>
      </c>
      <c r="L1560" t="e">
        <f>IF(VLOOKUP(A1560,MonthlyMetricFullData!A:E,5,FALSE)&lt;30,"Adjunct","Professional")</f>
        <v>#N/A</v>
      </c>
      <c r="M1560" t="e">
        <f>VLOOKUP(A1560,MonthlyMetricFullData!A:D,3,FALSE)</f>
        <v>#N/A</v>
      </c>
    </row>
    <row r="1561" spans="1:13" x14ac:dyDescent="0.2">
      <c r="A1561" s="6" t="s">
        <v>342</v>
      </c>
      <c r="B1561" s="6" t="s">
        <v>29</v>
      </c>
      <c r="C1561" s="9">
        <v>0.73750000000000004</v>
      </c>
      <c r="D1561" s="9">
        <v>1.0082</v>
      </c>
      <c r="E1561" s="9">
        <v>0.98591549295774605</v>
      </c>
      <c r="F1561" s="9">
        <v>1</v>
      </c>
      <c r="G1561" s="9">
        <v>0.5</v>
      </c>
      <c r="H1561" s="6">
        <v>5</v>
      </c>
      <c r="I1561" s="7" t="s">
        <v>63</v>
      </c>
      <c r="J1561" s="45">
        <v>1</v>
      </c>
      <c r="K1561" t="str">
        <f>VLOOKUP(A1561,MonthlyMetricFullData!A:D,2,FALSE)</f>
        <v>Distinguished</v>
      </c>
      <c r="L1561" t="str">
        <f>IF(VLOOKUP(A1561,MonthlyMetricFullData!A:E,5,FALSE)&lt;30,"Adjunct","Professional")</f>
        <v>Professional</v>
      </c>
      <c r="M1561" t="str">
        <f>VLOOKUP(A1561,MonthlyMetricFullData!A:D,3,FALSE)</f>
        <v>Annelies de Groot</v>
      </c>
    </row>
    <row r="1562" spans="1:13" x14ac:dyDescent="0.2">
      <c r="A1562" s="6" t="s">
        <v>342</v>
      </c>
      <c r="B1562" s="6" t="s">
        <v>14</v>
      </c>
      <c r="C1562" s="9">
        <v>0.7792</v>
      </c>
      <c r="D1562" s="9">
        <v>1.0920999999999901</v>
      </c>
      <c r="E1562" s="9">
        <v>1</v>
      </c>
      <c r="F1562" s="9">
        <v>0.90322580645161199</v>
      </c>
      <c r="G1562" s="9">
        <v>0.4</v>
      </c>
      <c r="H1562" s="6">
        <v>3</v>
      </c>
      <c r="I1562" s="7" t="s">
        <v>53</v>
      </c>
      <c r="J1562" s="9">
        <v>0.83</v>
      </c>
      <c r="K1562" t="str">
        <f>VLOOKUP(A1562,MonthlyMetricFullData!A:D,2,FALSE)</f>
        <v>Distinguished</v>
      </c>
      <c r="L1562" t="str">
        <f>IF(VLOOKUP(A1562,MonthlyMetricFullData!A:E,5,FALSE)&lt;30,"Adjunct","Professional")</f>
        <v>Professional</v>
      </c>
      <c r="M1562" t="str">
        <f>VLOOKUP(A1562,MonthlyMetricFullData!A:D,3,FALSE)</f>
        <v>Annelies de Groot</v>
      </c>
    </row>
    <row r="1563" spans="1:13" x14ac:dyDescent="0.2">
      <c r="A1563" s="6" t="s">
        <v>342</v>
      </c>
      <c r="B1563" s="6" t="s">
        <v>14</v>
      </c>
      <c r="C1563" s="9">
        <v>0.7792</v>
      </c>
      <c r="D1563" s="9">
        <v>1.0920999999999901</v>
      </c>
      <c r="E1563" s="9">
        <v>1</v>
      </c>
      <c r="F1563" s="9">
        <v>0.90322580645161199</v>
      </c>
      <c r="G1563" s="9">
        <v>0.4</v>
      </c>
      <c r="H1563" s="6">
        <v>3</v>
      </c>
      <c r="I1563" s="7" t="s">
        <v>53</v>
      </c>
      <c r="J1563" s="9">
        <f>_xlfn.TEXTBEFORE(I1563, "/")/_xlfn.TEXTAFTER(I1563,"/")</f>
        <v>0.83333333333333337</v>
      </c>
      <c r="K1563" t="str">
        <f>VLOOKUP(A1563,MonthlyMetricFullData!A:D,2,FALSE)</f>
        <v>Distinguished</v>
      </c>
      <c r="L1563" t="str">
        <f>IF(VLOOKUP(A1563,MonthlyMetricFullData!A:E,5,FALSE)&lt;30,"Adjunct","Professional")</f>
        <v>Professional</v>
      </c>
      <c r="M1563" t="str">
        <f>VLOOKUP(A1563,MonthlyMetricFullData!A:D,3,FALSE)</f>
        <v>Annelies de Groot</v>
      </c>
    </row>
    <row r="1564" spans="1:13" x14ac:dyDescent="0.2">
      <c r="A1564" s="6" t="s">
        <v>342</v>
      </c>
      <c r="B1564" s="6" t="s">
        <v>16</v>
      </c>
      <c r="C1564" s="9">
        <v>0.63</v>
      </c>
      <c r="D1564" s="9">
        <v>1.1200000000000001</v>
      </c>
      <c r="E1564" s="9">
        <v>0.99</v>
      </c>
      <c r="F1564" s="9">
        <v>1</v>
      </c>
      <c r="G1564" s="9">
        <v>0.38</v>
      </c>
      <c r="H1564" s="6">
        <v>1</v>
      </c>
      <c r="I1564" s="10" t="s">
        <v>71</v>
      </c>
      <c r="J1564" s="9">
        <v>0</v>
      </c>
      <c r="K1564" t="str">
        <f>VLOOKUP(A1564,MonthlyMetricFullData!A:D,2,FALSE)</f>
        <v>Distinguished</v>
      </c>
      <c r="L1564" t="str">
        <f>IF(VLOOKUP(A1564,MonthlyMetricFullData!A:E,5,FALSE)&lt;30,"Adjunct","Professional")</f>
        <v>Professional</v>
      </c>
      <c r="M1564" t="str">
        <f>VLOOKUP(A1564,MonthlyMetricFullData!A:D,3,FALSE)</f>
        <v>Annelies de Groot</v>
      </c>
    </row>
    <row r="1565" spans="1:13" x14ac:dyDescent="0.2">
      <c r="A1565" s="6" t="s">
        <v>342</v>
      </c>
      <c r="B1565" s="6" t="s">
        <v>31</v>
      </c>
      <c r="C1565" s="9">
        <v>0.61</v>
      </c>
      <c r="D1565" s="9">
        <v>1.1499999999999999</v>
      </c>
      <c r="E1565" s="9">
        <v>0.99</v>
      </c>
      <c r="F1565" s="9">
        <v>1</v>
      </c>
      <c r="G1565" s="9">
        <v>0.6</v>
      </c>
      <c r="H1565" s="6">
        <v>5</v>
      </c>
      <c r="I1565" s="7">
        <v>0.33333333333333331</v>
      </c>
      <c r="J1565" s="9">
        <v>0.33</v>
      </c>
      <c r="K1565" t="str">
        <f>VLOOKUP(A1565,MonthlyMetricFullData!A:D,2,FALSE)</f>
        <v>Distinguished</v>
      </c>
      <c r="L1565" t="str">
        <f>IF(VLOOKUP(A1565,MonthlyMetricFullData!A:E,5,FALSE)&lt;30,"Adjunct","Professional")</f>
        <v>Professional</v>
      </c>
      <c r="M1565" t="str">
        <f>VLOOKUP(A1565,MonthlyMetricFullData!A:D,3,FALSE)</f>
        <v>Annelies de Groot</v>
      </c>
    </row>
    <row r="1566" spans="1:13" x14ac:dyDescent="0.2">
      <c r="A1566" s="6" t="s">
        <v>342</v>
      </c>
      <c r="B1566" s="6" t="s">
        <v>32</v>
      </c>
      <c r="C1566" s="9">
        <v>0.65</v>
      </c>
      <c r="D1566" s="9">
        <v>1.0296000000000001</v>
      </c>
      <c r="E1566" s="9">
        <v>1</v>
      </c>
      <c r="F1566" s="9">
        <v>0.94444444400000005</v>
      </c>
      <c r="G1566" s="9">
        <v>0.35294117600000002</v>
      </c>
      <c r="H1566" s="6">
        <v>0</v>
      </c>
      <c r="I1566" s="7">
        <v>1</v>
      </c>
      <c r="J1566" s="9">
        <f>I1566</f>
        <v>1</v>
      </c>
      <c r="K1566" t="str">
        <f>VLOOKUP(A1566,MonthlyMetricFullData!A:D,2,FALSE)</f>
        <v>Distinguished</v>
      </c>
      <c r="L1566" t="str">
        <f>IF(VLOOKUP(A1566,MonthlyMetricFullData!A:E,5,FALSE)&lt;30,"Adjunct","Professional")</f>
        <v>Professional</v>
      </c>
      <c r="M1566" t="str">
        <f>VLOOKUP(A1566,MonthlyMetricFullData!A:D,3,FALSE)</f>
        <v>Annelies de Groot</v>
      </c>
    </row>
    <row r="1567" spans="1:13" x14ac:dyDescent="0.2">
      <c r="A1567" s="6" t="s">
        <v>342</v>
      </c>
      <c r="B1567" s="6" t="s">
        <v>17</v>
      </c>
      <c r="C1567" s="9">
        <v>0.84</v>
      </c>
      <c r="D1567" s="9">
        <v>0.94</v>
      </c>
      <c r="E1567" s="9">
        <v>0.99</v>
      </c>
      <c r="F1567" s="9">
        <v>1</v>
      </c>
      <c r="G1567" s="9">
        <v>0.67</v>
      </c>
      <c r="H1567" s="6">
        <v>0</v>
      </c>
      <c r="I1567" s="46" t="s">
        <v>63</v>
      </c>
      <c r="J1567" s="11">
        <v>1</v>
      </c>
      <c r="K1567" t="str">
        <f>VLOOKUP(A1567,MonthlyMetricFullData!A:D,2,FALSE)</f>
        <v>Distinguished</v>
      </c>
      <c r="L1567" t="str">
        <f>IF(VLOOKUP(A1567,MonthlyMetricFullData!A:E,5,FALSE)&lt;30,"Adjunct","Professional")</f>
        <v>Professional</v>
      </c>
      <c r="M1567" t="str">
        <f>VLOOKUP(A1567,MonthlyMetricFullData!A:D,3,FALSE)</f>
        <v>Annelies de Groot</v>
      </c>
    </row>
    <row r="1568" spans="1:13" x14ac:dyDescent="0.2">
      <c r="A1568" s="6" t="s">
        <v>342</v>
      </c>
      <c r="B1568" s="6" t="s">
        <v>19</v>
      </c>
      <c r="C1568" s="6">
        <v>0.70830000000000004</v>
      </c>
      <c r="D1568" s="6">
        <v>0.92429999999999901</v>
      </c>
      <c r="E1568" s="6">
        <v>1</v>
      </c>
      <c r="F1568" s="6">
        <v>0.84699999999999998</v>
      </c>
      <c r="G1568" s="6">
        <v>0.57142857142857095</v>
      </c>
      <c r="H1568" s="6">
        <v>3</v>
      </c>
      <c r="I1568" s="6" t="s">
        <v>27</v>
      </c>
      <c r="J1568" s="53">
        <v>1</v>
      </c>
      <c r="K1568" t="str">
        <f>VLOOKUP(A1568,MonthlyMetricFullData!A:D,2,FALSE)</f>
        <v>Distinguished</v>
      </c>
      <c r="L1568" t="str">
        <f>IF(VLOOKUP(A1568,MonthlyMetricFullData!A:E,5,FALSE)&lt;30,"Adjunct","Professional")</f>
        <v>Professional</v>
      </c>
      <c r="M1568" t="str">
        <f>VLOOKUP(A1568,MonthlyMetricFullData!A:D,3,FALSE)</f>
        <v>Annelies de Groot</v>
      </c>
    </row>
    <row r="1569" spans="1:13" x14ac:dyDescent="0.2">
      <c r="A1569" s="6" t="s">
        <v>342</v>
      </c>
      <c r="B1569" s="6" t="s">
        <v>21</v>
      </c>
      <c r="C1569" s="9">
        <v>0.85</v>
      </c>
      <c r="D1569" s="9">
        <v>1.03</v>
      </c>
      <c r="E1569" s="9">
        <v>1</v>
      </c>
      <c r="F1569" s="9">
        <v>0.97</v>
      </c>
      <c r="G1569" s="9">
        <v>0.64</v>
      </c>
      <c r="H1569" s="6">
        <v>5</v>
      </c>
      <c r="I1569" s="7">
        <v>1</v>
      </c>
      <c r="J1569" s="9">
        <f>I1569</f>
        <v>1</v>
      </c>
      <c r="K1569" t="str">
        <f>VLOOKUP(A1569,MonthlyMetricFullData!A:D,2,FALSE)</f>
        <v>Distinguished</v>
      </c>
      <c r="L1569" t="str">
        <f>IF(VLOOKUP(A1569,MonthlyMetricFullData!A:E,5,FALSE)&lt;30,"Adjunct","Professional")</f>
        <v>Professional</v>
      </c>
      <c r="M1569" t="str">
        <f>VLOOKUP(A1569,MonthlyMetricFullData!A:D,3,FALSE)</f>
        <v>Annelies de Groot</v>
      </c>
    </row>
    <row r="1570" spans="1:13" x14ac:dyDescent="0.2">
      <c r="A1570" s="6" t="s">
        <v>342</v>
      </c>
      <c r="B1570" s="6" t="s">
        <v>22</v>
      </c>
      <c r="C1570" s="9">
        <v>0.5</v>
      </c>
      <c r="D1570" s="9">
        <v>1</v>
      </c>
      <c r="E1570" s="9">
        <v>1</v>
      </c>
      <c r="F1570" s="9">
        <v>1</v>
      </c>
      <c r="G1570" s="9">
        <v>0.67</v>
      </c>
      <c r="H1570" s="6">
        <v>1</v>
      </c>
      <c r="I1570" s="7" t="s">
        <v>89</v>
      </c>
      <c r="J1570" s="9">
        <v>0.86</v>
      </c>
      <c r="K1570" t="str">
        <f>VLOOKUP(A1570,MonthlyMetricFullData!A:D,2,FALSE)</f>
        <v>Distinguished</v>
      </c>
      <c r="L1570" t="str">
        <f>IF(VLOOKUP(A1570,MonthlyMetricFullData!A:E,5,FALSE)&lt;30,"Adjunct","Professional")</f>
        <v>Professional</v>
      </c>
      <c r="M1570" t="str">
        <f>VLOOKUP(A1570,MonthlyMetricFullData!A:D,3,FALSE)</f>
        <v>Annelies de Groot</v>
      </c>
    </row>
    <row r="1571" spans="1:13" x14ac:dyDescent="0.2">
      <c r="A1571" s="6" t="s">
        <v>342</v>
      </c>
      <c r="B1571" s="6" t="s">
        <v>24</v>
      </c>
      <c r="C1571" s="9">
        <v>0.74</v>
      </c>
      <c r="D1571" s="9">
        <v>1.01</v>
      </c>
      <c r="E1571" s="9">
        <v>0.98</v>
      </c>
      <c r="F1571" s="9">
        <v>1</v>
      </c>
      <c r="G1571" s="9">
        <v>0.42</v>
      </c>
      <c r="H1571" s="6">
        <v>2</v>
      </c>
      <c r="I1571" s="7" t="s">
        <v>47</v>
      </c>
      <c r="J1571" s="9">
        <v>0.75</v>
      </c>
      <c r="K1571" t="str">
        <f>VLOOKUP(A1571,MonthlyMetricFullData!A:D,2,FALSE)</f>
        <v>Distinguished</v>
      </c>
      <c r="L1571" t="str">
        <f>IF(VLOOKUP(A1571,MonthlyMetricFullData!A:E,5,FALSE)&lt;30,"Adjunct","Professional")</f>
        <v>Professional</v>
      </c>
      <c r="M1571" t="str">
        <f>VLOOKUP(A1571,MonthlyMetricFullData!A:D,3,FALSE)</f>
        <v>Annelies de Groot</v>
      </c>
    </row>
    <row r="1572" spans="1:13" x14ac:dyDescent="0.2">
      <c r="A1572" s="6" t="s">
        <v>342</v>
      </c>
      <c r="B1572" s="6" t="s">
        <v>25</v>
      </c>
      <c r="C1572" s="9">
        <v>0.73</v>
      </c>
      <c r="D1572" s="9">
        <v>1.01</v>
      </c>
      <c r="E1572" s="9">
        <v>0.99</v>
      </c>
      <c r="F1572" s="9">
        <v>1</v>
      </c>
      <c r="G1572" s="9">
        <v>0.62</v>
      </c>
      <c r="H1572" s="6">
        <v>2</v>
      </c>
      <c r="I1572" s="8"/>
      <c r="J1572" s="6"/>
      <c r="K1572" t="str">
        <f>VLOOKUP(A1572,MonthlyMetricFullData!A:D,2,FALSE)</f>
        <v>Distinguished</v>
      </c>
      <c r="L1572" t="str">
        <f>IF(VLOOKUP(A1572,MonthlyMetricFullData!A:E,5,FALSE)&lt;30,"Adjunct","Professional")</f>
        <v>Professional</v>
      </c>
      <c r="M1572" t="str">
        <f>VLOOKUP(A1572,MonthlyMetricFullData!A:D,3,FALSE)</f>
        <v>Annelies de Groot</v>
      </c>
    </row>
    <row r="1573" spans="1:13" x14ac:dyDescent="0.2">
      <c r="A1573" s="6" t="s">
        <v>342</v>
      </c>
      <c r="B1573" s="6" t="s">
        <v>26</v>
      </c>
      <c r="C1573" s="9">
        <v>0.63</v>
      </c>
      <c r="D1573" s="9">
        <v>1.0900000000000001</v>
      </c>
      <c r="E1573" s="9">
        <v>1</v>
      </c>
      <c r="F1573" s="9">
        <v>0.98</v>
      </c>
      <c r="G1573" s="9">
        <v>0.56000000000000005</v>
      </c>
      <c r="H1573" s="6">
        <v>2</v>
      </c>
      <c r="I1573" s="7" t="s">
        <v>63</v>
      </c>
      <c r="J1573" s="9">
        <v>1</v>
      </c>
      <c r="K1573" t="str">
        <f>VLOOKUP(A1573,MonthlyMetricFullData!A:D,2,FALSE)</f>
        <v>Distinguished</v>
      </c>
      <c r="L1573" t="str">
        <f>IF(VLOOKUP(A1573,MonthlyMetricFullData!A:E,5,FALSE)&lt;30,"Adjunct","Professional")</f>
        <v>Professional</v>
      </c>
      <c r="M1573" t="str">
        <f>VLOOKUP(A1573,MonthlyMetricFullData!A:D,3,FALSE)</f>
        <v>Annelies de Groot</v>
      </c>
    </row>
    <row r="1574" spans="1:13" x14ac:dyDescent="0.2">
      <c r="A1574" s="6" t="s">
        <v>343</v>
      </c>
      <c r="B1574" s="6" t="s">
        <v>29</v>
      </c>
      <c r="C1574" s="9">
        <v>1.0535999999999901</v>
      </c>
      <c r="D1574" s="9">
        <v>1.0683</v>
      </c>
      <c r="E1574" s="9">
        <v>0.98214285714285698</v>
      </c>
      <c r="F1574" s="9">
        <v>0.99</v>
      </c>
      <c r="G1574" s="9">
        <v>1</v>
      </c>
      <c r="H1574" s="6">
        <v>10</v>
      </c>
      <c r="I1574" s="7" t="s">
        <v>83</v>
      </c>
      <c r="J1574" s="45">
        <v>0</v>
      </c>
      <c r="K1574" t="str">
        <f>VLOOKUP(A1574,MonthlyMetricFullData!A:D,2,FALSE)</f>
        <v>Advanced</v>
      </c>
      <c r="L1574" t="str">
        <f>IF(VLOOKUP(A1574,MonthlyMetricFullData!A:E,5,FALSE)&lt;30,"Adjunct","Professional")</f>
        <v>Professional</v>
      </c>
      <c r="M1574" t="str">
        <f>VLOOKUP(A1574,MonthlyMetricFullData!A:D,3,FALSE)</f>
        <v>Geoff St. Marie</v>
      </c>
    </row>
    <row r="1575" spans="1:13" x14ac:dyDescent="0.2">
      <c r="A1575" s="6" t="s">
        <v>343</v>
      </c>
      <c r="B1575" s="6" t="s">
        <v>14</v>
      </c>
      <c r="C1575" s="9">
        <v>0</v>
      </c>
      <c r="D1575" s="9">
        <v>0</v>
      </c>
      <c r="E1575" s="9">
        <v>0</v>
      </c>
      <c r="F1575" s="9">
        <v>0</v>
      </c>
      <c r="G1575" s="9">
        <v>0</v>
      </c>
      <c r="H1575" s="6">
        <v>0</v>
      </c>
      <c r="I1575" s="7"/>
      <c r="J1575" s="9"/>
      <c r="K1575" t="str">
        <f>VLOOKUP(A1575,MonthlyMetricFullData!A:D,2,FALSE)</f>
        <v>Advanced</v>
      </c>
      <c r="L1575" t="str">
        <f>IF(VLOOKUP(A1575,MonthlyMetricFullData!A:E,5,FALSE)&lt;30,"Adjunct","Professional")</f>
        <v>Professional</v>
      </c>
      <c r="M1575" t="str">
        <f>VLOOKUP(A1575,MonthlyMetricFullData!A:D,3,FALSE)</f>
        <v>Geoff St. Marie</v>
      </c>
    </row>
    <row r="1576" spans="1:13" x14ac:dyDescent="0.2">
      <c r="A1576" s="6" t="s">
        <v>343</v>
      </c>
      <c r="B1576" s="6" t="s">
        <v>16</v>
      </c>
      <c r="C1576" s="9">
        <v>0.39</v>
      </c>
      <c r="D1576" s="9">
        <v>1.23</v>
      </c>
      <c r="E1576" s="9">
        <v>1</v>
      </c>
      <c r="F1576" s="9">
        <v>0.73</v>
      </c>
      <c r="G1576" s="9">
        <v>0</v>
      </c>
      <c r="H1576" s="6">
        <v>3</v>
      </c>
      <c r="I1576" s="10">
        <v>45879</v>
      </c>
      <c r="J1576" s="11">
        <v>0.8</v>
      </c>
      <c r="K1576" t="str">
        <f>VLOOKUP(A1576,MonthlyMetricFullData!A:D,2,FALSE)</f>
        <v>Advanced</v>
      </c>
      <c r="L1576" t="str">
        <f>IF(VLOOKUP(A1576,MonthlyMetricFullData!A:E,5,FALSE)&lt;30,"Adjunct","Professional")</f>
        <v>Professional</v>
      </c>
      <c r="M1576" t="str">
        <f>VLOOKUP(A1576,MonthlyMetricFullData!A:D,3,FALSE)</f>
        <v>Geoff St. Marie</v>
      </c>
    </row>
    <row r="1577" spans="1:13" x14ac:dyDescent="0.2">
      <c r="A1577" s="6" t="s">
        <v>343</v>
      </c>
      <c r="B1577" s="6" t="s">
        <v>31</v>
      </c>
      <c r="C1577" s="9">
        <v>0.79</v>
      </c>
      <c r="D1577" s="9">
        <v>0.98</v>
      </c>
      <c r="E1577" s="9">
        <v>0.94</v>
      </c>
      <c r="F1577" s="9">
        <v>0.86</v>
      </c>
      <c r="G1577" s="9">
        <v>1</v>
      </c>
      <c r="H1577" s="6">
        <v>17</v>
      </c>
      <c r="I1577" s="7">
        <v>0.46666666666666667</v>
      </c>
      <c r="J1577" s="9">
        <v>0.5</v>
      </c>
      <c r="K1577" t="str">
        <f>VLOOKUP(A1577,MonthlyMetricFullData!A:D,2,FALSE)</f>
        <v>Advanced</v>
      </c>
      <c r="L1577" t="str">
        <f>IF(VLOOKUP(A1577,MonthlyMetricFullData!A:E,5,FALSE)&lt;30,"Adjunct","Professional")</f>
        <v>Professional</v>
      </c>
      <c r="M1577" t="str">
        <f>VLOOKUP(A1577,MonthlyMetricFullData!A:D,3,FALSE)</f>
        <v>Geoff St. Marie</v>
      </c>
    </row>
    <row r="1578" spans="1:13" x14ac:dyDescent="0.2">
      <c r="A1578" s="6" t="s">
        <v>343</v>
      </c>
      <c r="B1578" s="6" t="s">
        <v>32</v>
      </c>
      <c r="C1578" s="9">
        <v>1.0143</v>
      </c>
      <c r="D1578" s="9">
        <v>1.0727</v>
      </c>
      <c r="E1578" s="9">
        <v>0.99363057300000002</v>
      </c>
      <c r="F1578" s="9">
        <v>1</v>
      </c>
      <c r="G1578" s="9">
        <v>1</v>
      </c>
      <c r="H1578" s="6">
        <v>21</v>
      </c>
      <c r="I1578" s="7">
        <v>0.8</v>
      </c>
      <c r="J1578" s="9">
        <f>I1578</f>
        <v>0.8</v>
      </c>
      <c r="K1578" t="str">
        <f>VLOOKUP(A1578,MonthlyMetricFullData!A:D,2,FALSE)</f>
        <v>Advanced</v>
      </c>
      <c r="L1578" t="str">
        <f>IF(VLOOKUP(A1578,MonthlyMetricFullData!A:E,5,FALSE)&lt;30,"Adjunct","Professional")</f>
        <v>Professional</v>
      </c>
      <c r="M1578" t="str">
        <f>VLOOKUP(A1578,MonthlyMetricFullData!A:D,3,FALSE)</f>
        <v>Geoff St. Marie</v>
      </c>
    </row>
    <row r="1579" spans="1:13" x14ac:dyDescent="0.2">
      <c r="A1579" s="6" t="s">
        <v>343</v>
      </c>
      <c r="B1579" s="6" t="s">
        <v>17</v>
      </c>
      <c r="C1579" s="9">
        <v>1.1499999999999999</v>
      </c>
      <c r="D1579" s="9">
        <v>1.1599999999999999</v>
      </c>
      <c r="E1579" s="9">
        <v>0.98</v>
      </c>
      <c r="F1579" s="9">
        <v>0.99</v>
      </c>
      <c r="G1579" s="9">
        <v>1</v>
      </c>
      <c r="H1579" s="6">
        <v>21</v>
      </c>
      <c r="I1579" s="46" t="s">
        <v>57</v>
      </c>
      <c r="J1579" s="11">
        <v>0.25</v>
      </c>
      <c r="K1579" t="str">
        <f>VLOOKUP(A1579,MonthlyMetricFullData!A:D,2,FALSE)</f>
        <v>Advanced</v>
      </c>
      <c r="L1579" t="str">
        <f>IF(VLOOKUP(A1579,MonthlyMetricFullData!A:E,5,FALSE)&lt;30,"Adjunct","Professional")</f>
        <v>Professional</v>
      </c>
      <c r="M1579" t="str">
        <f>VLOOKUP(A1579,MonthlyMetricFullData!A:D,3,FALSE)</f>
        <v>Geoff St. Marie</v>
      </c>
    </row>
    <row r="1580" spans="1:13" x14ac:dyDescent="0.2">
      <c r="A1580" s="6" t="s">
        <v>343</v>
      </c>
      <c r="B1580" s="6" t="s">
        <v>19</v>
      </c>
      <c r="C1580" s="6">
        <v>0.91789999999999905</v>
      </c>
      <c r="D1580" s="6">
        <v>0.93899999999999995</v>
      </c>
      <c r="E1580" s="6">
        <v>0.98449612403100695</v>
      </c>
      <c r="F1580" s="6">
        <v>0.753</v>
      </c>
      <c r="G1580" s="6">
        <v>1</v>
      </c>
      <c r="H1580" s="6">
        <v>11</v>
      </c>
      <c r="I1580" s="6" t="s">
        <v>60</v>
      </c>
      <c r="J1580" s="53">
        <v>0</v>
      </c>
      <c r="K1580" t="str">
        <f>VLOOKUP(A1580,MonthlyMetricFullData!A:D,2,FALSE)</f>
        <v>Advanced</v>
      </c>
      <c r="L1580" t="str">
        <f>IF(VLOOKUP(A1580,MonthlyMetricFullData!A:E,5,FALSE)&lt;30,"Adjunct","Professional")</f>
        <v>Professional</v>
      </c>
      <c r="M1580" t="str">
        <f>VLOOKUP(A1580,MonthlyMetricFullData!A:D,3,FALSE)</f>
        <v>Geoff St. Marie</v>
      </c>
    </row>
    <row r="1581" spans="1:13" x14ac:dyDescent="0.2">
      <c r="A1581" s="6" t="s">
        <v>344</v>
      </c>
      <c r="B1581" s="6" t="s">
        <v>21</v>
      </c>
      <c r="C1581" s="9">
        <v>0.27</v>
      </c>
      <c r="D1581" s="9">
        <v>1.64</v>
      </c>
      <c r="E1581" s="9">
        <v>1</v>
      </c>
      <c r="F1581" s="9">
        <v>0.88</v>
      </c>
      <c r="G1581" s="9">
        <v>0.5</v>
      </c>
      <c r="H1581" s="6" t="e">
        <v>#N/A</v>
      </c>
      <c r="J1581" s="6"/>
      <c r="K1581" t="e">
        <f>VLOOKUP(A1581,MonthlyMetricFullData!A:D,2,FALSE)</f>
        <v>#N/A</v>
      </c>
      <c r="L1581" t="e">
        <f>IF(VLOOKUP(A1581,MonthlyMetricFullData!A:E,5,FALSE)&lt;30,"Adjunct","Professional")</f>
        <v>#N/A</v>
      </c>
      <c r="M1581" t="e">
        <f>VLOOKUP(A1581,MonthlyMetricFullData!A:D,3,FALSE)</f>
        <v>#N/A</v>
      </c>
    </row>
    <row r="1582" spans="1:13" x14ac:dyDescent="0.2">
      <c r="A1582" s="6" t="s">
        <v>344</v>
      </c>
      <c r="B1582" s="6" t="s">
        <v>22</v>
      </c>
      <c r="C1582" s="9">
        <v>0.28999999999999998</v>
      </c>
      <c r="D1582" s="9">
        <v>1.1599999999999999</v>
      </c>
      <c r="E1582" s="9">
        <v>1</v>
      </c>
      <c r="F1582" s="9">
        <v>0.73</v>
      </c>
      <c r="G1582" s="9">
        <v>0.25</v>
      </c>
      <c r="H1582" s="6" t="e">
        <v>#N/A</v>
      </c>
      <c r="J1582" s="6"/>
      <c r="K1582" t="e">
        <f>VLOOKUP(A1582,MonthlyMetricFullData!A:D,2,FALSE)</f>
        <v>#N/A</v>
      </c>
      <c r="L1582" t="e">
        <f>IF(VLOOKUP(A1582,MonthlyMetricFullData!A:E,5,FALSE)&lt;30,"Adjunct","Professional")</f>
        <v>#N/A</v>
      </c>
      <c r="M1582" t="e">
        <f>VLOOKUP(A1582,MonthlyMetricFullData!A:D,3,FALSE)</f>
        <v>#N/A</v>
      </c>
    </row>
    <row r="1583" spans="1:13" x14ac:dyDescent="0.2">
      <c r="A1583" s="6" t="s">
        <v>344</v>
      </c>
      <c r="B1583" s="6" t="s">
        <v>24</v>
      </c>
      <c r="C1583" s="9">
        <v>0.38</v>
      </c>
      <c r="D1583" s="9">
        <v>1.0900000000000001</v>
      </c>
      <c r="E1583" s="9">
        <v>1</v>
      </c>
      <c r="F1583" s="9">
        <v>0.77</v>
      </c>
      <c r="G1583" s="9">
        <v>0</v>
      </c>
      <c r="H1583" s="6" t="e">
        <v>#N/A</v>
      </c>
      <c r="I1583" s="7">
        <v>0</v>
      </c>
      <c r="J1583" s="9">
        <f>I1583</f>
        <v>0</v>
      </c>
      <c r="K1583" t="e">
        <f>VLOOKUP(A1583,MonthlyMetricFullData!A:D,2,FALSE)</f>
        <v>#N/A</v>
      </c>
      <c r="L1583" t="e">
        <f>IF(VLOOKUP(A1583,MonthlyMetricFullData!A:E,5,FALSE)&lt;30,"Adjunct","Professional")</f>
        <v>#N/A</v>
      </c>
      <c r="M1583" t="e">
        <f>VLOOKUP(A1583,MonthlyMetricFullData!A:D,3,FALSE)</f>
        <v>#N/A</v>
      </c>
    </row>
    <row r="1584" spans="1:13" x14ac:dyDescent="0.2">
      <c r="A1584" s="6" t="s">
        <v>345</v>
      </c>
      <c r="B1584" s="6" t="s">
        <v>29</v>
      </c>
      <c r="C1584" s="9">
        <v>1.23959999999999</v>
      </c>
      <c r="D1584" s="9">
        <v>1.5351999999999999</v>
      </c>
      <c r="E1584" s="9">
        <v>0.97872340425531901</v>
      </c>
      <c r="F1584" s="9">
        <v>0.94444444444444398</v>
      </c>
      <c r="G1584" s="9">
        <v>0.69230769230769196</v>
      </c>
      <c r="H1584" s="6">
        <v>5</v>
      </c>
      <c r="I1584" s="7" t="s">
        <v>18</v>
      </c>
      <c r="J1584" s="45">
        <v>0</v>
      </c>
      <c r="K1584" t="str">
        <f>VLOOKUP(A1584,MonthlyMetricFullData!A:D,2,FALSE)</f>
        <v>Distinguished</v>
      </c>
      <c r="L1584" t="str">
        <f>IF(VLOOKUP(A1584,MonthlyMetricFullData!A:E,5,FALSE)&lt;30,"Adjunct","Professional")</f>
        <v>Adjunct</v>
      </c>
      <c r="M1584" t="str">
        <f>VLOOKUP(A1584,MonthlyMetricFullData!A:D,3,FALSE)</f>
        <v>Annelies de Groot</v>
      </c>
    </row>
    <row r="1585" spans="1:13" x14ac:dyDescent="0.2">
      <c r="A1585" s="6" t="s">
        <v>345</v>
      </c>
      <c r="B1585" s="6" t="s">
        <v>14</v>
      </c>
      <c r="C1585" s="9">
        <v>1.1354</v>
      </c>
      <c r="D1585" s="9">
        <v>1.62109999999999</v>
      </c>
      <c r="E1585" s="9">
        <v>1</v>
      </c>
      <c r="F1585" s="9">
        <v>0.85714285714285698</v>
      </c>
      <c r="G1585" s="9">
        <v>0.66666666666666596</v>
      </c>
      <c r="H1585" s="6">
        <v>0</v>
      </c>
      <c r="I1585" s="7" t="s">
        <v>33</v>
      </c>
      <c r="J1585" s="9">
        <v>0</v>
      </c>
      <c r="K1585" t="str">
        <f>VLOOKUP(A1585,MonthlyMetricFullData!A:D,2,FALSE)</f>
        <v>Distinguished</v>
      </c>
      <c r="L1585" t="str">
        <f>IF(VLOOKUP(A1585,MonthlyMetricFullData!A:E,5,FALSE)&lt;30,"Adjunct","Professional")</f>
        <v>Adjunct</v>
      </c>
      <c r="M1585" t="str">
        <f>VLOOKUP(A1585,MonthlyMetricFullData!A:D,3,FALSE)</f>
        <v>Annelies de Groot</v>
      </c>
    </row>
    <row r="1586" spans="1:13" x14ac:dyDescent="0.2">
      <c r="A1586" s="6" t="s">
        <v>345</v>
      </c>
      <c r="B1586" s="6" t="s">
        <v>16</v>
      </c>
      <c r="C1586" s="9">
        <v>1.1599999999999999</v>
      </c>
      <c r="D1586" s="9">
        <v>1.38</v>
      </c>
      <c r="E1586" s="9">
        <v>1</v>
      </c>
      <c r="F1586" s="9">
        <v>0.97</v>
      </c>
      <c r="G1586" s="9">
        <v>0.91</v>
      </c>
      <c r="H1586" s="6">
        <v>3</v>
      </c>
      <c r="I1586" s="10"/>
      <c r="J1586" s="6"/>
      <c r="K1586" t="str">
        <f>VLOOKUP(A1586,MonthlyMetricFullData!A:D,2,FALSE)</f>
        <v>Distinguished</v>
      </c>
      <c r="L1586" t="str">
        <f>IF(VLOOKUP(A1586,MonthlyMetricFullData!A:E,5,FALSE)&lt;30,"Adjunct","Professional")</f>
        <v>Adjunct</v>
      </c>
      <c r="M1586" t="str">
        <f>VLOOKUP(A1586,MonthlyMetricFullData!A:D,3,FALSE)</f>
        <v>Annelies de Groot</v>
      </c>
    </row>
    <row r="1587" spans="1:13" x14ac:dyDescent="0.2">
      <c r="A1587" s="6" t="s">
        <v>345</v>
      </c>
      <c r="B1587" s="6" t="s">
        <v>31</v>
      </c>
      <c r="C1587" s="9">
        <v>0.96</v>
      </c>
      <c r="D1587" s="9">
        <v>1.27</v>
      </c>
      <c r="E1587" s="9">
        <v>0.97</v>
      </c>
      <c r="F1587" s="9">
        <v>0.93</v>
      </c>
      <c r="G1587" s="9">
        <v>1</v>
      </c>
      <c r="H1587" s="6">
        <v>0</v>
      </c>
      <c r="I1587" s="7"/>
      <c r="J1587" s="9"/>
      <c r="K1587" t="str">
        <f>VLOOKUP(A1587,MonthlyMetricFullData!A:D,2,FALSE)</f>
        <v>Distinguished</v>
      </c>
      <c r="L1587" t="str">
        <f>IF(VLOOKUP(A1587,MonthlyMetricFullData!A:E,5,FALSE)&lt;30,"Adjunct","Professional")</f>
        <v>Adjunct</v>
      </c>
      <c r="M1587" t="str">
        <f>VLOOKUP(A1587,MonthlyMetricFullData!A:D,3,FALSE)</f>
        <v>Annelies de Groot</v>
      </c>
    </row>
    <row r="1588" spans="1:13" x14ac:dyDescent="0.2">
      <c r="A1588" s="6" t="s">
        <v>345</v>
      </c>
      <c r="B1588" s="6" t="s">
        <v>32</v>
      </c>
      <c r="C1588" s="9">
        <v>1.0832999999999999</v>
      </c>
      <c r="D1588" s="9">
        <v>1.875</v>
      </c>
      <c r="E1588" s="9">
        <v>0.97297297299999996</v>
      </c>
      <c r="F1588" s="9">
        <v>0.96969696999999999</v>
      </c>
      <c r="G1588" s="9">
        <v>0.83333333300000001</v>
      </c>
      <c r="H1588" s="6">
        <v>6</v>
      </c>
      <c r="I1588" s="7" t="s">
        <v>33</v>
      </c>
      <c r="J1588" s="9">
        <v>0</v>
      </c>
      <c r="K1588" t="str">
        <f>VLOOKUP(A1588,MonthlyMetricFullData!A:D,2,FALSE)</f>
        <v>Distinguished</v>
      </c>
      <c r="L1588" t="str">
        <f>IF(VLOOKUP(A1588,MonthlyMetricFullData!A:E,5,FALSE)&lt;30,"Adjunct","Professional")</f>
        <v>Adjunct</v>
      </c>
      <c r="M1588" t="str">
        <f>VLOOKUP(A1588,MonthlyMetricFullData!A:D,3,FALSE)</f>
        <v>Annelies de Groot</v>
      </c>
    </row>
    <row r="1589" spans="1:13" x14ac:dyDescent="0.2">
      <c r="A1589" s="6" t="s">
        <v>345</v>
      </c>
      <c r="B1589" s="6" t="s">
        <v>17</v>
      </c>
      <c r="C1589" s="9">
        <v>1.08</v>
      </c>
      <c r="D1589" s="9">
        <v>1.43</v>
      </c>
      <c r="E1589" s="9">
        <v>1</v>
      </c>
      <c r="F1589" s="9">
        <v>1</v>
      </c>
      <c r="G1589" s="9">
        <v>0.92</v>
      </c>
      <c r="H1589" s="6">
        <v>3</v>
      </c>
      <c r="I1589" s="46" t="s">
        <v>18</v>
      </c>
      <c r="J1589" s="11">
        <v>0</v>
      </c>
      <c r="K1589" t="str">
        <f>VLOOKUP(A1589,MonthlyMetricFullData!A:D,2,FALSE)</f>
        <v>Distinguished</v>
      </c>
      <c r="L1589" t="str">
        <f>IF(VLOOKUP(A1589,MonthlyMetricFullData!A:E,5,FALSE)&lt;30,"Adjunct","Professional")</f>
        <v>Adjunct</v>
      </c>
      <c r="M1589" t="str">
        <f>VLOOKUP(A1589,MonthlyMetricFullData!A:D,3,FALSE)</f>
        <v>Annelies de Groot</v>
      </c>
    </row>
    <row r="1590" spans="1:13" x14ac:dyDescent="0.2">
      <c r="A1590" s="6" t="s">
        <v>345</v>
      </c>
      <c r="B1590" s="6" t="s">
        <v>19</v>
      </c>
      <c r="C1590" s="6">
        <v>1.1354</v>
      </c>
      <c r="D1590" s="6">
        <v>1.6405999999999901</v>
      </c>
      <c r="E1590" s="6">
        <v>0.94594594594594505</v>
      </c>
      <c r="F1590" s="6">
        <v>0.93899999999999995</v>
      </c>
      <c r="G1590" s="6">
        <v>1</v>
      </c>
      <c r="H1590" s="6">
        <v>2</v>
      </c>
      <c r="J1590" s="53"/>
      <c r="K1590" t="str">
        <f>VLOOKUP(A1590,MonthlyMetricFullData!A:D,2,FALSE)</f>
        <v>Distinguished</v>
      </c>
      <c r="L1590" t="str">
        <f>IF(VLOOKUP(A1590,MonthlyMetricFullData!A:E,5,FALSE)&lt;30,"Adjunct","Professional")</f>
        <v>Adjunct</v>
      </c>
      <c r="M1590" t="str">
        <f>VLOOKUP(A1590,MonthlyMetricFullData!A:D,3,FALSE)</f>
        <v>Annelies de Groot</v>
      </c>
    </row>
    <row r="1591" spans="1:13" x14ac:dyDescent="0.2">
      <c r="A1591" s="6" t="s">
        <v>345</v>
      </c>
      <c r="B1591" s="6" t="s">
        <v>21</v>
      </c>
      <c r="C1591" s="9">
        <v>0.83</v>
      </c>
      <c r="D1591" s="9">
        <v>1.63</v>
      </c>
      <c r="E1591" s="9">
        <v>1</v>
      </c>
      <c r="F1591" s="9">
        <v>0.91</v>
      </c>
      <c r="G1591" s="9">
        <v>1</v>
      </c>
      <c r="H1591" s="6">
        <v>1</v>
      </c>
      <c r="J1591" s="6"/>
      <c r="K1591" t="str">
        <f>VLOOKUP(A1591,MonthlyMetricFullData!A:D,2,FALSE)</f>
        <v>Distinguished</v>
      </c>
      <c r="L1591" t="str">
        <f>IF(VLOOKUP(A1591,MonthlyMetricFullData!A:E,5,FALSE)&lt;30,"Adjunct","Professional")</f>
        <v>Adjunct</v>
      </c>
      <c r="M1591" t="str">
        <f>VLOOKUP(A1591,MonthlyMetricFullData!A:D,3,FALSE)</f>
        <v>Annelies de Groot</v>
      </c>
    </row>
    <row r="1592" spans="1:13" x14ac:dyDescent="0.2">
      <c r="A1592" s="6" t="s">
        <v>345</v>
      </c>
      <c r="B1592" s="6" t="s">
        <v>22</v>
      </c>
      <c r="C1592" s="9">
        <v>0.56000000000000005</v>
      </c>
      <c r="D1592" s="9">
        <v>1.44</v>
      </c>
      <c r="E1592" s="9">
        <v>1</v>
      </c>
      <c r="F1592" s="9">
        <v>1</v>
      </c>
      <c r="G1592" s="9">
        <v>0.92</v>
      </c>
      <c r="H1592" s="6" t="e">
        <v>#N/A</v>
      </c>
      <c r="I1592" s="7">
        <v>0</v>
      </c>
      <c r="J1592" s="9">
        <f>I1592</f>
        <v>0</v>
      </c>
      <c r="K1592" t="str">
        <f>VLOOKUP(A1592,MonthlyMetricFullData!A:D,2,FALSE)</f>
        <v>Distinguished</v>
      </c>
      <c r="L1592" t="str">
        <f>IF(VLOOKUP(A1592,MonthlyMetricFullData!A:E,5,FALSE)&lt;30,"Adjunct","Professional")</f>
        <v>Adjunct</v>
      </c>
      <c r="M1592" t="str">
        <f>VLOOKUP(A1592,MonthlyMetricFullData!A:D,3,FALSE)</f>
        <v>Annelies de Groot</v>
      </c>
    </row>
    <row r="1593" spans="1:13" x14ac:dyDescent="0.2">
      <c r="A1593" s="6" t="s">
        <v>345</v>
      </c>
      <c r="B1593" s="6" t="s">
        <v>24</v>
      </c>
      <c r="C1593" s="9">
        <v>1.21</v>
      </c>
      <c r="D1593" s="9">
        <v>1.26</v>
      </c>
      <c r="E1593" s="9">
        <v>0.98</v>
      </c>
      <c r="F1593" s="9">
        <v>0.93</v>
      </c>
      <c r="G1593" s="9">
        <v>0.64</v>
      </c>
      <c r="H1593" s="6">
        <v>3</v>
      </c>
      <c r="I1593" s="7">
        <v>0</v>
      </c>
      <c r="J1593" s="9">
        <f>I1593</f>
        <v>0</v>
      </c>
      <c r="K1593" t="str">
        <f>VLOOKUP(A1593,MonthlyMetricFullData!A:D,2,FALSE)</f>
        <v>Distinguished</v>
      </c>
      <c r="L1593" t="str">
        <f>IF(VLOOKUP(A1593,MonthlyMetricFullData!A:E,5,FALSE)&lt;30,"Adjunct","Professional")</f>
        <v>Adjunct</v>
      </c>
      <c r="M1593" t="str">
        <f>VLOOKUP(A1593,MonthlyMetricFullData!A:D,3,FALSE)</f>
        <v>Annelies de Groot</v>
      </c>
    </row>
    <row r="1594" spans="1:13" x14ac:dyDescent="0.2">
      <c r="A1594" s="6" t="s">
        <v>345</v>
      </c>
      <c r="B1594" s="6" t="s">
        <v>25</v>
      </c>
      <c r="C1594" s="9">
        <v>0.86</v>
      </c>
      <c r="D1594" s="9">
        <v>1.5</v>
      </c>
      <c r="E1594" s="9">
        <v>1</v>
      </c>
      <c r="F1594" s="9">
        <v>0.9</v>
      </c>
      <c r="G1594" s="9">
        <v>0.67</v>
      </c>
      <c r="H1594" s="6">
        <v>2</v>
      </c>
      <c r="I1594" s="7" t="s">
        <v>33</v>
      </c>
      <c r="J1594" s="9">
        <v>0</v>
      </c>
      <c r="K1594" t="str">
        <f>VLOOKUP(A1594,MonthlyMetricFullData!A:D,2,FALSE)</f>
        <v>Distinguished</v>
      </c>
      <c r="L1594" t="str">
        <f>IF(VLOOKUP(A1594,MonthlyMetricFullData!A:E,5,FALSE)&lt;30,"Adjunct","Professional")</f>
        <v>Adjunct</v>
      </c>
      <c r="M1594" t="str">
        <f>VLOOKUP(A1594,MonthlyMetricFullData!A:D,3,FALSE)</f>
        <v>Annelies de Groot</v>
      </c>
    </row>
    <row r="1595" spans="1:13" x14ac:dyDescent="0.2">
      <c r="A1595" s="6" t="s">
        <v>345</v>
      </c>
      <c r="B1595" s="6" t="s">
        <v>26</v>
      </c>
      <c r="C1595" s="9">
        <v>1.1499999999999999</v>
      </c>
      <c r="D1595" s="9">
        <v>1.44</v>
      </c>
      <c r="E1595" s="9">
        <v>1</v>
      </c>
      <c r="F1595" s="9">
        <v>0.85</v>
      </c>
      <c r="G1595" s="9">
        <v>0.67</v>
      </c>
      <c r="H1595" s="6">
        <v>3</v>
      </c>
      <c r="I1595" s="7" t="s">
        <v>33</v>
      </c>
      <c r="J1595" s="9">
        <v>0</v>
      </c>
      <c r="K1595" t="str">
        <f>VLOOKUP(A1595,MonthlyMetricFullData!A:D,2,FALSE)</f>
        <v>Distinguished</v>
      </c>
      <c r="L1595" t="str">
        <f>IF(VLOOKUP(A1595,MonthlyMetricFullData!A:E,5,FALSE)&lt;30,"Adjunct","Professional")</f>
        <v>Adjunct</v>
      </c>
      <c r="M1595" t="str">
        <f>VLOOKUP(A1595,MonthlyMetricFullData!A:D,3,FALSE)</f>
        <v>Annelies de Groot</v>
      </c>
    </row>
    <row r="1596" spans="1:13" x14ac:dyDescent="0.2">
      <c r="A1596" s="6" t="s">
        <v>346</v>
      </c>
      <c r="B1596" s="6" t="s">
        <v>21</v>
      </c>
      <c r="C1596" s="9">
        <v>0.8</v>
      </c>
      <c r="D1596" s="9">
        <v>1.43</v>
      </c>
      <c r="E1596" s="9">
        <v>0.96</v>
      </c>
      <c r="F1596" s="9">
        <v>0.94</v>
      </c>
      <c r="G1596" s="9">
        <v>1</v>
      </c>
      <c r="H1596" s="6">
        <v>5</v>
      </c>
      <c r="J1596" s="6"/>
      <c r="K1596" t="e">
        <f>VLOOKUP(A1596,MonthlyMetricFullData!A:D,2,FALSE)</f>
        <v>#N/A</v>
      </c>
      <c r="L1596" t="e">
        <f>IF(VLOOKUP(A1596,MonthlyMetricFullData!A:E,5,FALSE)&lt;30,"Adjunct","Professional")</f>
        <v>#N/A</v>
      </c>
      <c r="M1596" t="e">
        <f>VLOOKUP(A1596,MonthlyMetricFullData!A:D,3,FALSE)</f>
        <v>#N/A</v>
      </c>
    </row>
    <row r="1597" spans="1:13" x14ac:dyDescent="0.2">
      <c r="A1597" s="6" t="s">
        <v>346</v>
      </c>
      <c r="B1597" s="6" t="s">
        <v>22</v>
      </c>
      <c r="C1597" s="9">
        <v>0.69</v>
      </c>
      <c r="D1597" s="9">
        <v>1.37</v>
      </c>
      <c r="E1597" s="9">
        <v>1</v>
      </c>
      <c r="F1597" s="9">
        <v>0.83</v>
      </c>
      <c r="G1597" s="9">
        <v>0.67</v>
      </c>
      <c r="H1597" s="6">
        <v>2</v>
      </c>
      <c r="I1597" s="7">
        <v>0</v>
      </c>
      <c r="J1597" s="9">
        <f>I1597</f>
        <v>0</v>
      </c>
      <c r="K1597" t="e">
        <f>VLOOKUP(A1597,MonthlyMetricFullData!A:D,2,FALSE)</f>
        <v>#N/A</v>
      </c>
      <c r="L1597" t="e">
        <f>IF(VLOOKUP(A1597,MonthlyMetricFullData!A:E,5,FALSE)&lt;30,"Adjunct","Professional")</f>
        <v>#N/A</v>
      </c>
      <c r="M1597" t="e">
        <f>VLOOKUP(A1597,MonthlyMetricFullData!A:D,3,FALSE)</f>
        <v>#N/A</v>
      </c>
    </row>
    <row r="1598" spans="1:13" x14ac:dyDescent="0.2">
      <c r="A1598" s="6" t="s">
        <v>346</v>
      </c>
      <c r="B1598" s="6" t="s">
        <v>24</v>
      </c>
      <c r="C1598" s="9">
        <v>0.51</v>
      </c>
      <c r="D1598" s="9">
        <v>1.0900000000000001</v>
      </c>
      <c r="E1598" s="9">
        <v>0.97</v>
      </c>
      <c r="F1598" s="9">
        <v>0.78</v>
      </c>
      <c r="G1598" s="9">
        <v>0.82</v>
      </c>
      <c r="H1598" s="6">
        <v>8</v>
      </c>
      <c r="J1598" s="6"/>
      <c r="K1598" t="e">
        <f>VLOOKUP(A1598,MonthlyMetricFullData!A:D,2,FALSE)</f>
        <v>#N/A</v>
      </c>
      <c r="L1598" t="e">
        <f>IF(VLOOKUP(A1598,MonthlyMetricFullData!A:E,5,FALSE)&lt;30,"Adjunct","Professional")</f>
        <v>#N/A</v>
      </c>
      <c r="M1598" t="e">
        <f>VLOOKUP(A1598,MonthlyMetricFullData!A:D,3,FALSE)</f>
        <v>#N/A</v>
      </c>
    </row>
    <row r="1599" spans="1:13" x14ac:dyDescent="0.2">
      <c r="A1599" s="6" t="s">
        <v>346</v>
      </c>
      <c r="B1599" s="6" t="s">
        <v>25</v>
      </c>
      <c r="C1599" s="9">
        <v>0.8</v>
      </c>
      <c r="D1599" s="9">
        <v>1.3</v>
      </c>
      <c r="E1599" s="9">
        <v>0.95</v>
      </c>
      <c r="F1599" s="9">
        <v>0.81</v>
      </c>
      <c r="G1599" s="9">
        <v>1</v>
      </c>
      <c r="H1599" s="6">
        <v>4</v>
      </c>
      <c r="I1599" s="8"/>
      <c r="J1599" s="6"/>
      <c r="K1599" t="e">
        <f>VLOOKUP(A1599,MonthlyMetricFullData!A:D,2,FALSE)</f>
        <v>#N/A</v>
      </c>
      <c r="L1599" t="e">
        <f>IF(VLOOKUP(A1599,MonthlyMetricFullData!A:E,5,FALSE)&lt;30,"Adjunct","Professional")</f>
        <v>#N/A</v>
      </c>
      <c r="M1599" t="e">
        <f>VLOOKUP(A1599,MonthlyMetricFullData!A:D,3,FALSE)</f>
        <v>#N/A</v>
      </c>
    </row>
    <row r="1600" spans="1:13" x14ac:dyDescent="0.2">
      <c r="A1600" s="6" t="s">
        <v>347</v>
      </c>
      <c r="B1600" s="6" t="s">
        <v>29</v>
      </c>
      <c r="C1600" s="9">
        <v>1.5106999999999999</v>
      </c>
      <c r="D1600" s="9">
        <v>1.4723999999999999</v>
      </c>
      <c r="E1600" s="9">
        <v>0.98387096774193505</v>
      </c>
      <c r="F1600" s="9">
        <v>1</v>
      </c>
      <c r="G1600" s="9">
        <v>0.94871794871794801</v>
      </c>
      <c r="H1600" s="6">
        <v>13</v>
      </c>
      <c r="I1600" s="6" t="s">
        <v>37</v>
      </c>
      <c r="J1600" s="45">
        <v>0.66</v>
      </c>
      <c r="K1600" t="str">
        <f>VLOOKUP(A1600,MonthlyMetricFullData!A:D,2,FALSE)</f>
        <v>Distinguished</v>
      </c>
      <c r="L1600" t="str">
        <f>IF(VLOOKUP(A1600,MonthlyMetricFullData!A:E,5,FALSE)&lt;30,"Adjunct","Professional")</f>
        <v>Professional</v>
      </c>
      <c r="M1600" t="str">
        <f>VLOOKUP(A1600,MonthlyMetricFullData!A:D,3,FALSE)</f>
        <v>Kristin Haase-Alvey</v>
      </c>
    </row>
    <row r="1601" spans="1:13" x14ac:dyDescent="0.2">
      <c r="A1601" s="6" t="s">
        <v>347</v>
      </c>
      <c r="B1601" s="6" t="s">
        <v>14</v>
      </c>
      <c r="C1601" s="9">
        <v>1</v>
      </c>
      <c r="D1601" s="9">
        <v>0.8256</v>
      </c>
      <c r="E1601" s="9">
        <v>0.98795180722891496</v>
      </c>
      <c r="F1601" s="9">
        <v>0.98181818181818103</v>
      </c>
      <c r="G1601" s="9">
        <v>0.94444444444444398</v>
      </c>
      <c r="H1601" s="6">
        <v>11</v>
      </c>
      <c r="I1601" s="7" t="s">
        <v>348</v>
      </c>
      <c r="J1601" s="9">
        <v>1</v>
      </c>
      <c r="K1601" t="str">
        <f>VLOOKUP(A1601,MonthlyMetricFullData!A:D,2,FALSE)</f>
        <v>Distinguished</v>
      </c>
      <c r="L1601" t="str">
        <f>IF(VLOOKUP(A1601,MonthlyMetricFullData!A:E,5,FALSE)&lt;30,"Adjunct","Professional")</f>
        <v>Professional</v>
      </c>
      <c r="M1601" t="str">
        <f>VLOOKUP(A1601,MonthlyMetricFullData!A:D,3,FALSE)</f>
        <v>Kristin Haase-Alvey</v>
      </c>
    </row>
    <row r="1602" spans="1:13" x14ac:dyDescent="0.2">
      <c r="A1602" s="6" t="s">
        <v>347</v>
      </c>
      <c r="B1602" s="6" t="s">
        <v>16</v>
      </c>
      <c r="C1602" s="9">
        <v>0.99</v>
      </c>
      <c r="D1602" s="9">
        <v>0.84</v>
      </c>
      <c r="E1602" s="9">
        <v>1</v>
      </c>
      <c r="F1602" s="9">
        <v>0.99</v>
      </c>
      <c r="G1602" s="9">
        <v>1</v>
      </c>
      <c r="H1602" s="6">
        <v>15</v>
      </c>
      <c r="I1602" s="10">
        <v>45751</v>
      </c>
      <c r="J1602" s="9">
        <v>1</v>
      </c>
      <c r="K1602" t="str">
        <f>VLOOKUP(A1602,MonthlyMetricFullData!A:D,2,FALSE)</f>
        <v>Distinguished</v>
      </c>
      <c r="L1602" t="str">
        <f>IF(VLOOKUP(A1602,MonthlyMetricFullData!A:E,5,FALSE)&lt;30,"Adjunct","Professional")</f>
        <v>Professional</v>
      </c>
      <c r="M1602" t="str">
        <f>VLOOKUP(A1602,MonthlyMetricFullData!A:D,3,FALSE)</f>
        <v>Kristin Haase-Alvey</v>
      </c>
    </row>
    <row r="1603" spans="1:13" x14ac:dyDescent="0.2">
      <c r="A1603" s="6" t="s">
        <v>347</v>
      </c>
      <c r="B1603" s="6" t="s">
        <v>31</v>
      </c>
      <c r="C1603" s="9">
        <v>0.93</v>
      </c>
      <c r="D1603" s="9">
        <v>0.94</v>
      </c>
      <c r="E1603" s="9">
        <v>0.99</v>
      </c>
      <c r="F1603" s="9">
        <v>1</v>
      </c>
      <c r="G1603" s="9">
        <v>1</v>
      </c>
      <c r="H1603" s="6">
        <v>29</v>
      </c>
      <c r="I1603" s="7">
        <v>0.75</v>
      </c>
      <c r="J1603" s="9">
        <v>0.75</v>
      </c>
      <c r="K1603" t="str">
        <f>VLOOKUP(A1603,MonthlyMetricFullData!A:D,2,FALSE)</f>
        <v>Distinguished</v>
      </c>
      <c r="L1603" t="str">
        <f>IF(VLOOKUP(A1603,MonthlyMetricFullData!A:E,5,FALSE)&lt;30,"Adjunct","Professional")</f>
        <v>Professional</v>
      </c>
      <c r="M1603" t="str">
        <f>VLOOKUP(A1603,MonthlyMetricFullData!A:D,3,FALSE)</f>
        <v>Kristin Haase-Alvey</v>
      </c>
    </row>
    <row r="1604" spans="1:13" x14ac:dyDescent="0.2">
      <c r="A1604" s="6" t="s">
        <v>347</v>
      </c>
      <c r="B1604" s="6" t="s">
        <v>32</v>
      </c>
      <c r="C1604" s="9">
        <v>1.2285999999999999</v>
      </c>
      <c r="D1604" s="9">
        <v>1.3778999999999999</v>
      </c>
      <c r="E1604" s="9">
        <v>0.99447513799999998</v>
      </c>
      <c r="F1604" s="9">
        <v>0.99173553699999994</v>
      </c>
      <c r="G1604" s="9">
        <v>1</v>
      </c>
      <c r="H1604" s="6">
        <v>23</v>
      </c>
      <c r="I1604" s="7">
        <v>0.875</v>
      </c>
      <c r="J1604" s="9">
        <f>I1604</f>
        <v>0.875</v>
      </c>
      <c r="K1604" t="str">
        <f>VLOOKUP(A1604,MonthlyMetricFullData!A:D,2,FALSE)</f>
        <v>Distinguished</v>
      </c>
      <c r="L1604" t="str">
        <f>IF(VLOOKUP(A1604,MonthlyMetricFullData!A:E,5,FALSE)&lt;30,"Adjunct","Professional")</f>
        <v>Professional</v>
      </c>
      <c r="M1604" t="str">
        <f>VLOOKUP(A1604,MonthlyMetricFullData!A:D,3,FALSE)</f>
        <v>Kristin Haase-Alvey</v>
      </c>
    </row>
    <row r="1605" spans="1:13" x14ac:dyDescent="0.2">
      <c r="A1605" s="6" t="s">
        <v>347</v>
      </c>
      <c r="B1605" s="6" t="s">
        <v>17</v>
      </c>
      <c r="C1605" s="9">
        <v>1.53</v>
      </c>
      <c r="D1605" s="9">
        <v>1.49</v>
      </c>
      <c r="E1605" s="9">
        <v>1</v>
      </c>
      <c r="F1605" s="9">
        <v>1</v>
      </c>
      <c r="G1605" s="9">
        <v>0.98</v>
      </c>
      <c r="H1605" s="6">
        <v>25</v>
      </c>
      <c r="I1605" s="46" t="s">
        <v>18</v>
      </c>
      <c r="J1605" s="11">
        <v>0</v>
      </c>
      <c r="K1605" t="str">
        <f>VLOOKUP(A1605,MonthlyMetricFullData!A:D,2,FALSE)</f>
        <v>Distinguished</v>
      </c>
      <c r="L1605" t="str">
        <f>IF(VLOOKUP(A1605,MonthlyMetricFullData!A:E,5,FALSE)&lt;30,"Adjunct","Professional")</f>
        <v>Professional</v>
      </c>
      <c r="M1605" t="str">
        <f>VLOOKUP(A1605,MonthlyMetricFullData!A:D,3,FALSE)</f>
        <v>Kristin Haase-Alvey</v>
      </c>
    </row>
    <row r="1606" spans="1:13" x14ac:dyDescent="0.2">
      <c r="A1606" s="6" t="s">
        <v>347</v>
      </c>
      <c r="B1606" s="6" t="s">
        <v>19</v>
      </c>
      <c r="C1606" s="6">
        <v>1.5179</v>
      </c>
      <c r="D1606" s="6">
        <v>1.3516999999999999</v>
      </c>
      <c r="E1606" s="6">
        <v>0.99497487437185905</v>
      </c>
      <c r="F1606" s="6">
        <v>0.98399999999999999</v>
      </c>
      <c r="G1606" s="6">
        <v>0.95833333333333304</v>
      </c>
      <c r="H1606" s="6">
        <v>20</v>
      </c>
      <c r="I1606" s="6" t="s">
        <v>27</v>
      </c>
      <c r="J1606" s="53">
        <v>1</v>
      </c>
      <c r="K1606" t="str">
        <f>VLOOKUP(A1606,MonthlyMetricFullData!A:D,2,FALSE)</f>
        <v>Distinguished</v>
      </c>
      <c r="L1606" t="str">
        <f>IF(VLOOKUP(A1606,MonthlyMetricFullData!A:E,5,FALSE)&lt;30,"Adjunct","Professional")</f>
        <v>Professional</v>
      </c>
      <c r="M1606" t="str">
        <f>VLOOKUP(A1606,MonthlyMetricFullData!A:D,3,FALSE)</f>
        <v>Kristin Haase-Alvey</v>
      </c>
    </row>
    <row r="1607" spans="1:13" x14ac:dyDescent="0.2">
      <c r="A1607" s="6" t="s">
        <v>347</v>
      </c>
      <c r="B1607" s="6" t="s">
        <v>26</v>
      </c>
      <c r="C1607" s="9">
        <v>0.98</v>
      </c>
      <c r="D1607" s="9">
        <v>0.87</v>
      </c>
      <c r="E1607" s="9">
        <v>1</v>
      </c>
      <c r="F1607" s="9">
        <v>0.98</v>
      </c>
      <c r="G1607" s="9">
        <v>0.71</v>
      </c>
      <c r="H1607" s="6">
        <v>12</v>
      </c>
      <c r="I1607" s="7" t="s">
        <v>349</v>
      </c>
      <c r="J1607" s="9">
        <v>0.71</v>
      </c>
      <c r="K1607" t="str">
        <f>VLOOKUP(A1607,MonthlyMetricFullData!A:D,2,FALSE)</f>
        <v>Distinguished</v>
      </c>
      <c r="L1607" t="str">
        <f>IF(VLOOKUP(A1607,MonthlyMetricFullData!A:E,5,FALSE)&lt;30,"Adjunct","Professional")</f>
        <v>Professional</v>
      </c>
      <c r="M1607" t="str">
        <f>VLOOKUP(A1607,MonthlyMetricFullData!A:D,3,FALSE)</f>
        <v>Kristin Haase-Alvey</v>
      </c>
    </row>
    <row r="1608" spans="1:13" x14ac:dyDescent="0.2">
      <c r="A1608" s="6" t="s">
        <v>350</v>
      </c>
      <c r="B1608" s="6" t="s">
        <v>29</v>
      </c>
      <c r="C1608" s="9">
        <v>0.2</v>
      </c>
      <c r="D1608" s="9">
        <v>0.93799999999999994</v>
      </c>
      <c r="E1608" s="9">
        <v>1</v>
      </c>
      <c r="F1608" s="9">
        <v>1</v>
      </c>
      <c r="G1608" s="9">
        <v>0</v>
      </c>
      <c r="H1608" s="6">
        <v>0</v>
      </c>
      <c r="I1608" s="7" t="s">
        <v>351</v>
      </c>
      <c r="J1608" s="45">
        <v>1</v>
      </c>
      <c r="K1608" t="str">
        <f>VLOOKUP(A1608,MonthlyMetricFullData!A:D,2,FALSE)</f>
        <v>Distinguished</v>
      </c>
      <c r="L1608" t="str">
        <f>IF(VLOOKUP(A1608,MonthlyMetricFullData!A:E,5,FALSE)&lt;30,"Adjunct","Professional")</f>
        <v>Professional</v>
      </c>
      <c r="M1608" t="str">
        <f>VLOOKUP(A1608,MonthlyMetricFullData!A:D,3,FALSE)</f>
        <v>Ian Plamondon</v>
      </c>
    </row>
    <row r="1609" spans="1:13" x14ac:dyDescent="0.2">
      <c r="A1609" s="6" t="s">
        <v>350</v>
      </c>
      <c r="B1609" s="6" t="s">
        <v>17</v>
      </c>
      <c r="C1609" s="9">
        <v>1.03</v>
      </c>
      <c r="D1609" s="9">
        <v>1.3</v>
      </c>
      <c r="E1609" s="9">
        <v>1</v>
      </c>
      <c r="F1609" s="9">
        <v>1</v>
      </c>
      <c r="G1609" s="9">
        <v>0.33</v>
      </c>
      <c r="H1609" s="6">
        <v>4</v>
      </c>
      <c r="I1609" s="46" t="s">
        <v>94</v>
      </c>
      <c r="J1609" s="11">
        <v>0.8</v>
      </c>
      <c r="K1609" t="str">
        <f>VLOOKUP(A1609,MonthlyMetricFullData!A:D,2,FALSE)</f>
        <v>Distinguished</v>
      </c>
      <c r="L1609" t="str">
        <f>IF(VLOOKUP(A1609,MonthlyMetricFullData!A:E,5,FALSE)&lt;30,"Adjunct","Professional")</f>
        <v>Professional</v>
      </c>
      <c r="M1609" t="str">
        <f>VLOOKUP(A1609,MonthlyMetricFullData!A:D,3,FALSE)</f>
        <v>Ian Plamondon</v>
      </c>
    </row>
    <row r="1610" spans="1:13" x14ac:dyDescent="0.2">
      <c r="A1610" s="6" t="s">
        <v>350</v>
      </c>
      <c r="B1610" s="6" t="s">
        <v>19</v>
      </c>
      <c r="C1610" s="6">
        <v>0.73929999999999896</v>
      </c>
      <c r="D1610" s="6">
        <v>1.1008</v>
      </c>
      <c r="E1610" s="6">
        <v>1</v>
      </c>
      <c r="F1610" s="6">
        <v>1</v>
      </c>
      <c r="G1610" s="6">
        <v>0.66666666666666596</v>
      </c>
      <c r="H1610" s="6">
        <v>7</v>
      </c>
      <c r="I1610" s="6" t="s">
        <v>63</v>
      </c>
      <c r="J1610" s="53">
        <v>1</v>
      </c>
      <c r="K1610" t="str">
        <f>VLOOKUP(A1610,MonthlyMetricFullData!A:D,2,FALSE)</f>
        <v>Distinguished</v>
      </c>
      <c r="L1610" t="str">
        <f>IF(VLOOKUP(A1610,MonthlyMetricFullData!A:E,5,FALSE)&lt;30,"Adjunct","Professional")</f>
        <v>Professional</v>
      </c>
      <c r="M1610" t="str">
        <f>VLOOKUP(A1610,MonthlyMetricFullData!A:D,3,FALSE)</f>
        <v>Ian Plamondon</v>
      </c>
    </row>
    <row r="1611" spans="1:13" x14ac:dyDescent="0.2">
      <c r="A1611" s="6" t="s">
        <v>352</v>
      </c>
      <c r="B1611" s="6" t="s">
        <v>29</v>
      </c>
      <c r="C1611" s="9">
        <v>0.75</v>
      </c>
      <c r="D1611" s="9">
        <v>1.1328</v>
      </c>
      <c r="E1611" s="9">
        <v>1</v>
      </c>
      <c r="F1611" s="9">
        <v>0.76923076923076905</v>
      </c>
      <c r="G1611" s="9">
        <v>0.75</v>
      </c>
      <c r="H1611" s="6">
        <v>3</v>
      </c>
      <c r="I1611" s="6" t="s">
        <v>45</v>
      </c>
      <c r="J1611" s="45">
        <v>0.66</v>
      </c>
      <c r="K1611" t="str">
        <f>VLOOKUP(A1611,MonthlyMetricFullData!A:D,2,FALSE)</f>
        <v>Distinguished</v>
      </c>
      <c r="L1611" t="str">
        <f>IF(VLOOKUP(A1611,MonthlyMetricFullData!A:E,5,FALSE)&lt;30,"Adjunct","Professional")</f>
        <v>Adjunct</v>
      </c>
      <c r="M1611" t="str">
        <f>VLOOKUP(A1611,MonthlyMetricFullData!A:D,3,FALSE)</f>
        <v>Kristin Haase-Alvey</v>
      </c>
    </row>
    <row r="1612" spans="1:13" x14ac:dyDescent="0.2">
      <c r="A1612" s="6" t="s">
        <v>352</v>
      </c>
      <c r="B1612" s="6" t="s">
        <v>14</v>
      </c>
      <c r="C1612" s="9">
        <v>0.89580000000000004</v>
      </c>
      <c r="D1612" s="9">
        <v>1.1093999999999999</v>
      </c>
      <c r="E1612" s="9">
        <v>0.83333333333333304</v>
      </c>
      <c r="F1612" s="9">
        <v>0.96296296296296202</v>
      </c>
      <c r="G1612" s="9">
        <v>1</v>
      </c>
      <c r="H1612" s="6">
        <v>2</v>
      </c>
      <c r="I1612" s="7" t="s">
        <v>33</v>
      </c>
      <c r="J1612" s="9">
        <v>0</v>
      </c>
      <c r="K1612" t="str">
        <f>VLOOKUP(A1612,MonthlyMetricFullData!A:D,2,FALSE)</f>
        <v>Distinguished</v>
      </c>
      <c r="L1612" t="str">
        <f>IF(VLOOKUP(A1612,MonthlyMetricFullData!A:E,5,FALSE)&lt;30,"Adjunct","Professional")</f>
        <v>Adjunct</v>
      </c>
      <c r="M1612" t="str">
        <f>VLOOKUP(A1612,MonthlyMetricFullData!A:D,3,FALSE)</f>
        <v>Kristin Haase-Alvey</v>
      </c>
    </row>
    <row r="1613" spans="1:13" x14ac:dyDescent="0.2">
      <c r="A1613" s="6" t="s">
        <v>352</v>
      </c>
      <c r="B1613" s="6" t="s">
        <v>16</v>
      </c>
      <c r="C1613" s="9">
        <v>0.56999999999999995</v>
      </c>
      <c r="D1613" s="9">
        <v>1</v>
      </c>
      <c r="E1613" s="9">
        <v>0.97</v>
      </c>
      <c r="F1613" s="9">
        <v>1</v>
      </c>
      <c r="G1613" s="9">
        <v>1</v>
      </c>
      <c r="H1613" s="6">
        <v>2</v>
      </c>
      <c r="I1613" s="10" t="s">
        <v>83</v>
      </c>
      <c r="J1613" s="9">
        <v>0</v>
      </c>
      <c r="K1613" t="str">
        <f>VLOOKUP(A1613,MonthlyMetricFullData!A:D,2,FALSE)</f>
        <v>Distinguished</v>
      </c>
      <c r="L1613" t="str">
        <f>IF(VLOOKUP(A1613,MonthlyMetricFullData!A:E,5,FALSE)&lt;30,"Adjunct","Professional")</f>
        <v>Adjunct</v>
      </c>
      <c r="M1613" t="str">
        <f>VLOOKUP(A1613,MonthlyMetricFullData!A:D,3,FALSE)</f>
        <v>Kristin Haase-Alvey</v>
      </c>
    </row>
    <row r="1614" spans="1:13" x14ac:dyDescent="0.2">
      <c r="A1614" s="6" t="s">
        <v>352</v>
      </c>
      <c r="B1614" s="6" t="s">
        <v>31</v>
      </c>
      <c r="C1614" s="9">
        <v>0.73</v>
      </c>
      <c r="D1614" s="9">
        <v>1.0900000000000001</v>
      </c>
      <c r="E1614" s="9">
        <v>0.96</v>
      </c>
      <c r="F1614" s="9">
        <v>0.81</v>
      </c>
      <c r="G1614" s="9">
        <v>1</v>
      </c>
      <c r="H1614" s="6">
        <v>5</v>
      </c>
      <c r="I1614" s="7">
        <v>0.16666666666666666</v>
      </c>
      <c r="J1614" s="9">
        <f>1/6</f>
        <v>0.16666666666666666</v>
      </c>
      <c r="K1614" t="str">
        <f>VLOOKUP(A1614,MonthlyMetricFullData!A:D,2,FALSE)</f>
        <v>Distinguished</v>
      </c>
      <c r="L1614" t="str">
        <f>IF(VLOOKUP(A1614,MonthlyMetricFullData!A:E,5,FALSE)&lt;30,"Adjunct","Professional")</f>
        <v>Adjunct</v>
      </c>
      <c r="M1614" t="str">
        <f>VLOOKUP(A1614,MonthlyMetricFullData!A:D,3,FALSE)</f>
        <v>Kristin Haase-Alvey</v>
      </c>
    </row>
    <row r="1615" spans="1:13" x14ac:dyDescent="0.2">
      <c r="A1615" s="6" t="s">
        <v>352</v>
      </c>
      <c r="B1615" s="6" t="s">
        <v>32</v>
      </c>
      <c r="C1615" s="9">
        <v>0.82289999999999996</v>
      </c>
      <c r="D1615" s="9">
        <v>1.0820000000000001</v>
      </c>
      <c r="E1615" s="9">
        <v>1</v>
      </c>
      <c r="F1615" s="9">
        <v>0.86666666699999995</v>
      </c>
      <c r="G1615" s="9">
        <v>1</v>
      </c>
      <c r="H1615" s="6">
        <v>6</v>
      </c>
      <c r="I1615" s="7" t="s">
        <v>60</v>
      </c>
      <c r="J1615" s="9">
        <v>0</v>
      </c>
      <c r="K1615" t="str">
        <f>VLOOKUP(A1615,MonthlyMetricFullData!A:D,2,FALSE)</f>
        <v>Distinguished</v>
      </c>
      <c r="L1615" t="str">
        <f>IF(VLOOKUP(A1615,MonthlyMetricFullData!A:E,5,FALSE)&lt;30,"Adjunct","Professional")</f>
        <v>Adjunct</v>
      </c>
      <c r="M1615" t="str">
        <f>VLOOKUP(A1615,MonthlyMetricFullData!A:D,3,FALSE)</f>
        <v>Kristin Haase-Alvey</v>
      </c>
    </row>
    <row r="1616" spans="1:13" x14ac:dyDescent="0.2">
      <c r="A1616" s="6" t="s">
        <v>352</v>
      </c>
      <c r="B1616" s="6" t="s">
        <v>17</v>
      </c>
      <c r="C1616" s="9">
        <v>0.89</v>
      </c>
      <c r="D1616" s="9">
        <v>1.1399999999999999</v>
      </c>
      <c r="E1616" s="9">
        <v>0.98</v>
      </c>
      <c r="F1616" s="9">
        <v>1</v>
      </c>
      <c r="G1616" s="9">
        <v>0.9</v>
      </c>
      <c r="H1616" s="6">
        <v>3</v>
      </c>
      <c r="I1616" s="46" t="s">
        <v>18</v>
      </c>
      <c r="J1616" s="11">
        <v>0</v>
      </c>
      <c r="K1616" t="str">
        <f>VLOOKUP(A1616,MonthlyMetricFullData!A:D,2,FALSE)</f>
        <v>Distinguished</v>
      </c>
      <c r="L1616" t="str">
        <f>IF(VLOOKUP(A1616,MonthlyMetricFullData!A:E,5,FALSE)&lt;30,"Adjunct","Professional")</f>
        <v>Adjunct</v>
      </c>
      <c r="M1616" t="str">
        <f>VLOOKUP(A1616,MonthlyMetricFullData!A:D,3,FALSE)</f>
        <v>Kristin Haase-Alvey</v>
      </c>
    </row>
    <row r="1617" spans="1:13" x14ac:dyDescent="0.2">
      <c r="A1617" s="6" t="s">
        <v>352</v>
      </c>
      <c r="B1617" s="6" t="s">
        <v>19</v>
      </c>
      <c r="C1617" s="6">
        <v>0.70830000000000004</v>
      </c>
      <c r="D1617" s="6">
        <v>1.0429999999999999</v>
      </c>
      <c r="E1617" s="6">
        <v>1</v>
      </c>
      <c r="F1617" s="6">
        <v>0.70799999999999996</v>
      </c>
      <c r="G1617" s="6">
        <v>0.90909090909090895</v>
      </c>
      <c r="H1617" s="6">
        <v>1</v>
      </c>
      <c r="I1617" s="6" t="s">
        <v>60</v>
      </c>
      <c r="J1617" s="53">
        <v>0</v>
      </c>
      <c r="K1617" t="str">
        <f>VLOOKUP(A1617,MonthlyMetricFullData!A:D,2,FALSE)</f>
        <v>Distinguished</v>
      </c>
      <c r="L1617" t="str">
        <f>IF(VLOOKUP(A1617,MonthlyMetricFullData!A:E,5,FALSE)&lt;30,"Adjunct","Professional")</f>
        <v>Adjunct</v>
      </c>
      <c r="M1617" t="str">
        <f>VLOOKUP(A1617,MonthlyMetricFullData!A:D,3,FALSE)</f>
        <v>Kristin Haase-Alvey</v>
      </c>
    </row>
    <row r="1618" spans="1:13" x14ac:dyDescent="0.2">
      <c r="A1618" s="6" t="s">
        <v>352</v>
      </c>
      <c r="B1618" s="6" t="s">
        <v>21</v>
      </c>
      <c r="C1618" s="9">
        <v>0.8</v>
      </c>
      <c r="D1618" s="9">
        <v>1.0900000000000001</v>
      </c>
      <c r="E1618" s="9">
        <v>0.98</v>
      </c>
      <c r="F1618" s="9">
        <v>0.83</v>
      </c>
      <c r="G1618" s="9">
        <v>0.71</v>
      </c>
      <c r="H1618" s="6">
        <v>3</v>
      </c>
      <c r="I1618" s="7">
        <v>0</v>
      </c>
      <c r="J1618" s="9">
        <f>I1618</f>
        <v>0</v>
      </c>
      <c r="K1618" t="str">
        <f>VLOOKUP(A1618,MonthlyMetricFullData!A:D,2,FALSE)</f>
        <v>Distinguished</v>
      </c>
      <c r="L1618" t="str">
        <f>IF(VLOOKUP(A1618,MonthlyMetricFullData!A:E,5,FALSE)&lt;30,"Adjunct","Professional")</f>
        <v>Adjunct</v>
      </c>
      <c r="M1618" t="str">
        <f>VLOOKUP(A1618,MonthlyMetricFullData!A:D,3,FALSE)</f>
        <v>Kristin Haase-Alvey</v>
      </c>
    </row>
    <row r="1619" spans="1:13" x14ac:dyDescent="0.2">
      <c r="A1619" s="6" t="s">
        <v>352</v>
      </c>
      <c r="B1619" s="6" t="s">
        <v>22</v>
      </c>
      <c r="C1619" s="9">
        <v>0.63</v>
      </c>
      <c r="D1619" s="9">
        <v>1.07</v>
      </c>
      <c r="E1619" s="9">
        <v>0.99</v>
      </c>
      <c r="F1619" s="9">
        <v>1</v>
      </c>
      <c r="G1619" s="9">
        <v>0.9</v>
      </c>
      <c r="H1619" s="6">
        <v>2</v>
      </c>
      <c r="I1619" s="7">
        <v>0</v>
      </c>
      <c r="J1619" s="9">
        <f>I1619</f>
        <v>0</v>
      </c>
      <c r="K1619" t="str">
        <f>VLOOKUP(A1619,MonthlyMetricFullData!A:D,2,FALSE)</f>
        <v>Distinguished</v>
      </c>
      <c r="L1619" t="str">
        <f>IF(VLOOKUP(A1619,MonthlyMetricFullData!A:E,5,FALSE)&lt;30,"Adjunct","Professional")</f>
        <v>Adjunct</v>
      </c>
      <c r="M1619" t="str">
        <f>VLOOKUP(A1619,MonthlyMetricFullData!A:D,3,FALSE)</f>
        <v>Kristin Haase-Alvey</v>
      </c>
    </row>
    <row r="1620" spans="1:13" x14ac:dyDescent="0.2">
      <c r="A1620" s="6" t="s">
        <v>352</v>
      </c>
      <c r="B1620" s="6" t="s">
        <v>24</v>
      </c>
      <c r="C1620" s="9">
        <v>0.71</v>
      </c>
      <c r="D1620" s="9">
        <v>1.0900000000000001</v>
      </c>
      <c r="E1620" s="9">
        <v>0.97</v>
      </c>
      <c r="F1620" s="9">
        <v>1</v>
      </c>
      <c r="G1620" s="9">
        <v>0.83</v>
      </c>
      <c r="H1620" s="6">
        <v>3</v>
      </c>
      <c r="I1620" s="7">
        <v>0</v>
      </c>
      <c r="J1620" s="9">
        <f>I1620</f>
        <v>0</v>
      </c>
      <c r="K1620" t="str">
        <f>VLOOKUP(A1620,MonthlyMetricFullData!A:D,2,FALSE)</f>
        <v>Distinguished</v>
      </c>
      <c r="L1620" t="str">
        <f>IF(VLOOKUP(A1620,MonthlyMetricFullData!A:E,5,FALSE)&lt;30,"Adjunct","Professional")</f>
        <v>Adjunct</v>
      </c>
      <c r="M1620" t="str">
        <f>VLOOKUP(A1620,MonthlyMetricFullData!A:D,3,FALSE)</f>
        <v>Kristin Haase-Alvey</v>
      </c>
    </row>
    <row r="1621" spans="1:13" x14ac:dyDescent="0.2">
      <c r="A1621" s="6" t="s">
        <v>352</v>
      </c>
      <c r="B1621" s="6" t="s">
        <v>25</v>
      </c>
      <c r="C1621" s="9">
        <v>1.1599999999999999</v>
      </c>
      <c r="D1621" s="9">
        <v>1.26</v>
      </c>
      <c r="E1621" s="9">
        <v>0.84</v>
      </c>
      <c r="F1621" s="9">
        <v>0.56999999999999995</v>
      </c>
      <c r="G1621" s="9">
        <v>0.73</v>
      </c>
      <c r="H1621" s="6">
        <v>4</v>
      </c>
      <c r="I1621" s="7" t="s">
        <v>33</v>
      </c>
      <c r="J1621" s="9">
        <v>0</v>
      </c>
      <c r="K1621" t="str">
        <f>VLOOKUP(A1621,MonthlyMetricFullData!A:D,2,FALSE)</f>
        <v>Distinguished</v>
      </c>
      <c r="L1621" t="str">
        <f>IF(VLOOKUP(A1621,MonthlyMetricFullData!A:E,5,FALSE)&lt;30,"Adjunct","Professional")</f>
        <v>Adjunct</v>
      </c>
      <c r="M1621" t="str">
        <f>VLOOKUP(A1621,MonthlyMetricFullData!A:D,3,FALSE)</f>
        <v>Kristin Haase-Alvey</v>
      </c>
    </row>
    <row r="1622" spans="1:13" x14ac:dyDescent="0.2">
      <c r="A1622" s="6" t="s">
        <v>352</v>
      </c>
      <c r="B1622" s="6" t="s">
        <v>26</v>
      </c>
      <c r="C1622" s="9">
        <v>0.74</v>
      </c>
      <c r="D1622" s="9">
        <v>1.1599999999999999</v>
      </c>
      <c r="E1622" s="9">
        <v>0.87</v>
      </c>
      <c r="F1622" s="9">
        <v>0.96</v>
      </c>
      <c r="G1622" s="9">
        <v>1</v>
      </c>
      <c r="H1622" s="6">
        <v>4</v>
      </c>
      <c r="I1622" s="7" t="s">
        <v>27</v>
      </c>
      <c r="J1622" s="9">
        <v>1</v>
      </c>
      <c r="K1622" t="str">
        <f>VLOOKUP(A1622,MonthlyMetricFullData!A:D,2,FALSE)</f>
        <v>Distinguished</v>
      </c>
      <c r="L1622" t="str">
        <f>IF(VLOOKUP(A1622,MonthlyMetricFullData!A:E,5,FALSE)&lt;30,"Adjunct","Professional")</f>
        <v>Adjunct</v>
      </c>
      <c r="M1622" t="str">
        <f>VLOOKUP(A1622,MonthlyMetricFullData!A:D,3,FALSE)</f>
        <v>Kristin Haase-Alvey</v>
      </c>
    </row>
    <row r="1623" spans="1:13" x14ac:dyDescent="0.2">
      <c r="A1623" s="6" t="s">
        <v>353</v>
      </c>
      <c r="B1623" s="6" t="s">
        <v>29</v>
      </c>
      <c r="C1623" s="9">
        <v>0.80420000000000003</v>
      </c>
      <c r="D1623" s="9">
        <v>1.3109</v>
      </c>
      <c r="E1623" s="9">
        <v>0.97727272727272696</v>
      </c>
      <c r="F1623" s="9">
        <v>0.98591549295774605</v>
      </c>
      <c r="G1623" s="9">
        <v>0.95</v>
      </c>
      <c r="H1623" s="6">
        <v>6</v>
      </c>
      <c r="I1623" s="7" t="s">
        <v>71</v>
      </c>
      <c r="J1623" s="45">
        <v>0</v>
      </c>
      <c r="K1623" t="str">
        <f>VLOOKUP(A1623,MonthlyMetricFullData!A:D,2,FALSE)</f>
        <v>Premium</v>
      </c>
      <c r="L1623" t="str">
        <f>IF(VLOOKUP(A1623,MonthlyMetricFullData!A:E,5,FALSE)&lt;30,"Adjunct","Professional")</f>
        <v>Professional</v>
      </c>
      <c r="M1623" t="str">
        <f>VLOOKUP(A1623,MonthlyMetricFullData!A:D,3,FALSE)</f>
        <v>Ian Plamondon</v>
      </c>
    </row>
    <row r="1624" spans="1:13" x14ac:dyDescent="0.2">
      <c r="A1624" s="6" t="s">
        <v>353</v>
      </c>
      <c r="B1624" s="6" t="s">
        <v>14</v>
      </c>
      <c r="C1624" s="9">
        <v>0.88329999999999997</v>
      </c>
      <c r="D1624" s="9">
        <v>1.2647999999999999</v>
      </c>
      <c r="E1624" s="9">
        <v>0.98969072164948402</v>
      </c>
      <c r="F1624" s="9">
        <v>1</v>
      </c>
      <c r="G1624" s="9">
        <v>0.86956521739130399</v>
      </c>
      <c r="H1624" s="6">
        <v>6</v>
      </c>
      <c r="I1624" s="7" t="s">
        <v>34</v>
      </c>
      <c r="J1624" s="9">
        <v>0.5</v>
      </c>
      <c r="K1624" t="str">
        <f>VLOOKUP(A1624,MonthlyMetricFullData!A:D,2,FALSE)</f>
        <v>Premium</v>
      </c>
      <c r="L1624" t="str">
        <f>IF(VLOOKUP(A1624,MonthlyMetricFullData!A:E,5,FALSE)&lt;30,"Adjunct","Professional")</f>
        <v>Professional</v>
      </c>
      <c r="M1624" t="str">
        <f>VLOOKUP(A1624,MonthlyMetricFullData!A:D,3,FALSE)</f>
        <v>Ian Plamondon</v>
      </c>
    </row>
    <row r="1625" spans="1:13" x14ac:dyDescent="0.2">
      <c r="A1625" s="6" t="s">
        <v>353</v>
      </c>
      <c r="B1625" s="6" t="s">
        <v>16</v>
      </c>
      <c r="C1625" s="9">
        <v>1.05</v>
      </c>
      <c r="D1625" s="9">
        <v>1.21</v>
      </c>
      <c r="E1625" s="9">
        <v>0.99</v>
      </c>
      <c r="F1625" s="9">
        <v>0.98</v>
      </c>
      <c r="G1625" s="9">
        <v>0.81</v>
      </c>
      <c r="H1625" s="6">
        <v>16</v>
      </c>
      <c r="I1625" s="10" t="s">
        <v>33</v>
      </c>
      <c r="J1625" s="9">
        <v>0</v>
      </c>
      <c r="K1625" t="str">
        <f>VLOOKUP(A1625,MonthlyMetricFullData!A:D,2,FALSE)</f>
        <v>Premium</v>
      </c>
      <c r="L1625" t="str">
        <f>IF(VLOOKUP(A1625,MonthlyMetricFullData!A:E,5,FALSE)&lt;30,"Adjunct","Professional")</f>
        <v>Professional</v>
      </c>
      <c r="M1625" t="str">
        <f>VLOOKUP(A1625,MonthlyMetricFullData!A:D,3,FALSE)</f>
        <v>Ian Plamondon</v>
      </c>
    </row>
    <row r="1626" spans="1:13" x14ac:dyDescent="0.2">
      <c r="A1626" s="6" t="s">
        <v>353</v>
      </c>
      <c r="B1626" s="6" t="s">
        <v>31</v>
      </c>
      <c r="C1626" s="9">
        <v>0.78</v>
      </c>
      <c r="D1626" s="9">
        <v>1.02</v>
      </c>
      <c r="E1626" s="9">
        <v>0.99</v>
      </c>
      <c r="F1626" s="9">
        <v>0.69</v>
      </c>
      <c r="G1626" s="9">
        <v>0.73</v>
      </c>
      <c r="H1626" s="6">
        <v>3</v>
      </c>
      <c r="I1626" s="7"/>
      <c r="J1626" s="9"/>
      <c r="K1626" t="str">
        <f>VLOOKUP(A1626,MonthlyMetricFullData!A:D,2,FALSE)</f>
        <v>Premium</v>
      </c>
      <c r="L1626" t="str">
        <f>IF(VLOOKUP(A1626,MonthlyMetricFullData!A:E,5,FALSE)&lt;30,"Adjunct","Professional")</f>
        <v>Professional</v>
      </c>
      <c r="M1626" t="str">
        <f>VLOOKUP(A1626,MonthlyMetricFullData!A:D,3,FALSE)</f>
        <v>Ian Plamondon</v>
      </c>
    </row>
    <row r="1627" spans="1:13" x14ac:dyDescent="0.2">
      <c r="A1627" s="6" t="s">
        <v>353</v>
      </c>
      <c r="B1627" s="6" t="s">
        <v>32</v>
      </c>
      <c r="C1627" s="9">
        <v>0.36670000000000003</v>
      </c>
      <c r="D1627" s="9">
        <v>0.92110000000000003</v>
      </c>
      <c r="E1627" s="9">
        <v>1</v>
      </c>
      <c r="F1627" s="9">
        <v>0.97297297299999996</v>
      </c>
      <c r="G1627" s="9">
        <v>0.125</v>
      </c>
      <c r="H1627" s="6">
        <v>3</v>
      </c>
      <c r="I1627" s="7" t="s">
        <v>18</v>
      </c>
      <c r="J1627" s="9">
        <v>0</v>
      </c>
      <c r="K1627" t="str">
        <f>VLOOKUP(A1627,MonthlyMetricFullData!A:D,2,FALSE)</f>
        <v>Premium</v>
      </c>
      <c r="L1627" t="str">
        <f>IF(VLOOKUP(A1627,MonthlyMetricFullData!A:E,5,FALSE)&lt;30,"Adjunct","Professional")</f>
        <v>Professional</v>
      </c>
      <c r="M1627" t="str">
        <f>VLOOKUP(A1627,MonthlyMetricFullData!A:D,3,FALSE)</f>
        <v>Ian Plamondon</v>
      </c>
    </row>
    <row r="1628" spans="1:13" x14ac:dyDescent="0.2">
      <c r="A1628" s="6" t="s">
        <v>353</v>
      </c>
      <c r="B1628" s="6" t="s">
        <v>17</v>
      </c>
      <c r="C1628" s="9">
        <v>1.05</v>
      </c>
      <c r="D1628" s="9">
        <v>1.27</v>
      </c>
      <c r="E1628" s="9">
        <v>1</v>
      </c>
      <c r="F1628" s="9">
        <v>0.96</v>
      </c>
      <c r="G1628" s="9">
        <v>0.88</v>
      </c>
      <c r="H1628" s="6">
        <v>4</v>
      </c>
      <c r="I1628" s="46" t="s">
        <v>71</v>
      </c>
      <c r="J1628" s="11">
        <v>0</v>
      </c>
      <c r="K1628" t="str">
        <f>VLOOKUP(A1628,MonthlyMetricFullData!A:D,2,FALSE)</f>
        <v>Premium</v>
      </c>
      <c r="L1628" t="str">
        <f>IF(VLOOKUP(A1628,MonthlyMetricFullData!A:E,5,FALSE)&lt;30,"Adjunct","Professional")</f>
        <v>Professional</v>
      </c>
      <c r="M1628" t="str">
        <f>VLOOKUP(A1628,MonthlyMetricFullData!A:D,3,FALSE)</f>
        <v>Ian Plamondon</v>
      </c>
    </row>
    <row r="1629" spans="1:13" x14ac:dyDescent="0.2">
      <c r="A1629" s="6" t="s">
        <v>353</v>
      </c>
      <c r="B1629" s="6" t="s">
        <v>19</v>
      </c>
      <c r="C1629" s="6">
        <v>0.89580000000000004</v>
      </c>
      <c r="D1629" s="6">
        <v>1.2121999999999999</v>
      </c>
      <c r="E1629" s="6">
        <v>1</v>
      </c>
      <c r="F1629" s="6">
        <v>0.65700000000000003</v>
      </c>
      <c r="G1629" s="6">
        <v>0.73076923076922995</v>
      </c>
      <c r="H1629" s="6">
        <v>6</v>
      </c>
      <c r="I1629" s="6" t="s">
        <v>60</v>
      </c>
      <c r="J1629" s="53">
        <v>0</v>
      </c>
      <c r="K1629" t="str">
        <f>VLOOKUP(A1629,MonthlyMetricFullData!A:D,2,FALSE)</f>
        <v>Premium</v>
      </c>
      <c r="L1629" t="str">
        <f>IF(VLOOKUP(A1629,MonthlyMetricFullData!A:E,5,FALSE)&lt;30,"Adjunct","Professional")</f>
        <v>Professional</v>
      </c>
      <c r="M1629" t="str">
        <f>VLOOKUP(A1629,MonthlyMetricFullData!A:D,3,FALSE)</f>
        <v>Ian Plamondon</v>
      </c>
    </row>
    <row r="1630" spans="1:13" x14ac:dyDescent="0.2">
      <c r="A1630" s="6" t="s">
        <v>353</v>
      </c>
      <c r="B1630" s="6" t="s">
        <v>21</v>
      </c>
      <c r="C1630" s="9">
        <v>0.61</v>
      </c>
      <c r="D1630" s="9">
        <v>1.03</v>
      </c>
      <c r="E1630" s="9">
        <v>0.99</v>
      </c>
      <c r="F1630" s="9">
        <v>0.93</v>
      </c>
      <c r="G1630" s="9">
        <v>0.67</v>
      </c>
      <c r="H1630" s="6" t="e">
        <v>#N/A</v>
      </c>
      <c r="I1630" s="7">
        <v>0</v>
      </c>
      <c r="J1630" s="9">
        <f>I1630</f>
        <v>0</v>
      </c>
      <c r="K1630" t="str">
        <f>VLOOKUP(A1630,MonthlyMetricFullData!A:D,2,FALSE)</f>
        <v>Premium</v>
      </c>
      <c r="L1630" t="str">
        <f>IF(VLOOKUP(A1630,MonthlyMetricFullData!A:E,5,FALSE)&lt;30,"Adjunct","Professional")</f>
        <v>Professional</v>
      </c>
      <c r="M1630" t="str">
        <f>VLOOKUP(A1630,MonthlyMetricFullData!A:D,3,FALSE)</f>
        <v>Ian Plamondon</v>
      </c>
    </row>
    <row r="1631" spans="1:13" x14ac:dyDescent="0.2">
      <c r="A1631" s="6" t="s">
        <v>353</v>
      </c>
      <c r="B1631" s="6" t="s">
        <v>22</v>
      </c>
      <c r="C1631" s="9">
        <v>0.28999999999999998</v>
      </c>
      <c r="D1631" s="9">
        <v>0.7</v>
      </c>
      <c r="E1631" s="9">
        <v>1</v>
      </c>
      <c r="F1631" s="9">
        <v>0.95</v>
      </c>
      <c r="G1631" s="9">
        <v>0.5</v>
      </c>
      <c r="H1631" s="6">
        <v>4</v>
      </c>
      <c r="I1631" s="7">
        <v>0</v>
      </c>
      <c r="J1631" s="9">
        <f>I1631</f>
        <v>0</v>
      </c>
      <c r="K1631" t="str">
        <f>VLOOKUP(A1631,MonthlyMetricFullData!A:D,2,FALSE)</f>
        <v>Premium</v>
      </c>
      <c r="L1631" t="str">
        <f>IF(VLOOKUP(A1631,MonthlyMetricFullData!A:E,5,FALSE)&lt;30,"Adjunct","Professional")</f>
        <v>Professional</v>
      </c>
      <c r="M1631" t="str">
        <f>VLOOKUP(A1631,MonthlyMetricFullData!A:D,3,FALSE)</f>
        <v>Ian Plamondon</v>
      </c>
    </row>
    <row r="1632" spans="1:13" x14ac:dyDescent="0.2">
      <c r="A1632" s="6" t="s">
        <v>353</v>
      </c>
      <c r="B1632" s="6" t="s">
        <v>24</v>
      </c>
      <c r="C1632" s="9">
        <v>0.68</v>
      </c>
      <c r="D1632" s="9">
        <v>1.2</v>
      </c>
      <c r="E1632" s="9">
        <v>0.99</v>
      </c>
      <c r="F1632" s="9">
        <v>1</v>
      </c>
      <c r="G1632" s="9">
        <v>0.88</v>
      </c>
      <c r="H1632" s="6">
        <v>2</v>
      </c>
      <c r="I1632" s="7">
        <v>0</v>
      </c>
      <c r="J1632" s="9">
        <f>I1632</f>
        <v>0</v>
      </c>
      <c r="K1632" t="str">
        <f>VLOOKUP(A1632,MonthlyMetricFullData!A:D,2,FALSE)</f>
        <v>Premium</v>
      </c>
      <c r="L1632" t="str">
        <f>IF(VLOOKUP(A1632,MonthlyMetricFullData!A:E,5,FALSE)&lt;30,"Adjunct","Professional")</f>
        <v>Professional</v>
      </c>
      <c r="M1632" t="str">
        <f>VLOOKUP(A1632,MonthlyMetricFullData!A:D,3,FALSE)</f>
        <v>Ian Plamondon</v>
      </c>
    </row>
    <row r="1633" spans="1:13" x14ac:dyDescent="0.2">
      <c r="A1633" s="6" t="s">
        <v>353</v>
      </c>
      <c r="B1633" s="6" t="s">
        <v>25</v>
      </c>
      <c r="C1633" s="9">
        <v>0.73</v>
      </c>
      <c r="D1633" s="9">
        <v>1.23</v>
      </c>
      <c r="E1633" s="9">
        <v>1</v>
      </c>
      <c r="F1633" s="9">
        <v>0.96</v>
      </c>
      <c r="G1633" s="9">
        <v>0.88</v>
      </c>
      <c r="H1633" s="6">
        <v>1</v>
      </c>
      <c r="I1633" s="7" t="s">
        <v>60</v>
      </c>
      <c r="J1633" s="9">
        <v>0</v>
      </c>
      <c r="K1633" t="str">
        <f>VLOOKUP(A1633,MonthlyMetricFullData!A:D,2,FALSE)</f>
        <v>Premium</v>
      </c>
      <c r="L1633" t="str">
        <f>IF(VLOOKUP(A1633,MonthlyMetricFullData!A:E,5,FALSE)&lt;30,"Adjunct","Professional")</f>
        <v>Professional</v>
      </c>
      <c r="M1633" t="str">
        <f>VLOOKUP(A1633,MonthlyMetricFullData!A:D,3,FALSE)</f>
        <v>Ian Plamondon</v>
      </c>
    </row>
    <row r="1634" spans="1:13" x14ac:dyDescent="0.2">
      <c r="A1634" s="6" t="s">
        <v>353</v>
      </c>
      <c r="B1634" s="6" t="s">
        <v>26</v>
      </c>
      <c r="C1634" s="9">
        <v>0.95</v>
      </c>
      <c r="D1634" s="9">
        <v>1.28</v>
      </c>
      <c r="E1634" s="9">
        <v>1</v>
      </c>
      <c r="F1634" s="9">
        <v>0.97</v>
      </c>
      <c r="G1634" s="9">
        <v>0.33</v>
      </c>
      <c r="H1634" s="6">
        <v>1</v>
      </c>
      <c r="I1634" s="7" t="s">
        <v>60</v>
      </c>
      <c r="J1634" s="9">
        <v>0</v>
      </c>
      <c r="K1634" t="str">
        <f>VLOOKUP(A1634,MonthlyMetricFullData!A:D,2,FALSE)</f>
        <v>Premium</v>
      </c>
      <c r="L1634" t="str">
        <f>IF(VLOOKUP(A1634,MonthlyMetricFullData!A:E,5,FALSE)&lt;30,"Adjunct","Professional")</f>
        <v>Professional</v>
      </c>
      <c r="M1634" t="str">
        <f>VLOOKUP(A1634,MonthlyMetricFullData!A:D,3,FALSE)</f>
        <v>Ian Plamondon</v>
      </c>
    </row>
    <row r="1635" spans="1:13" x14ac:dyDescent="0.2">
      <c r="A1635" s="6" t="s">
        <v>354</v>
      </c>
      <c r="B1635" s="6" t="s">
        <v>29</v>
      </c>
      <c r="C1635" s="9">
        <v>1.1375</v>
      </c>
      <c r="D1635" s="9">
        <v>1.1151</v>
      </c>
      <c r="E1635" s="9">
        <v>1</v>
      </c>
      <c r="F1635" s="9">
        <v>0.94623655913978399</v>
      </c>
      <c r="G1635" s="9">
        <v>1</v>
      </c>
      <c r="H1635" s="6">
        <v>15</v>
      </c>
      <c r="I1635" s="7" t="s">
        <v>45</v>
      </c>
      <c r="J1635" s="45">
        <v>0.66</v>
      </c>
      <c r="K1635" t="str">
        <f>VLOOKUP(A1635,MonthlyMetricFullData!A:D,2,FALSE)</f>
        <v>Distinguished</v>
      </c>
      <c r="L1635" t="str">
        <f>IF(VLOOKUP(A1635,MonthlyMetricFullData!A:E,5,FALSE)&lt;30,"Adjunct","Professional")</f>
        <v>Professional</v>
      </c>
      <c r="M1635" t="str">
        <f>VLOOKUP(A1635,MonthlyMetricFullData!A:D,3,FALSE)</f>
        <v>Ela Cross</v>
      </c>
    </row>
    <row r="1636" spans="1:13" x14ac:dyDescent="0.2">
      <c r="A1636" s="6" t="s">
        <v>354</v>
      </c>
      <c r="B1636" s="6" t="s">
        <v>14</v>
      </c>
      <c r="C1636" s="9">
        <v>0.85419999999999996</v>
      </c>
      <c r="D1636" s="9">
        <v>1.0575999999999901</v>
      </c>
      <c r="E1636" s="9">
        <v>1</v>
      </c>
      <c r="F1636" s="9">
        <v>0.96153846153846101</v>
      </c>
      <c r="G1636" s="9">
        <v>0.83333333333333304</v>
      </c>
      <c r="H1636" s="6">
        <v>18</v>
      </c>
      <c r="I1636" s="7" t="s">
        <v>52</v>
      </c>
      <c r="J1636" s="9">
        <v>0.75</v>
      </c>
      <c r="K1636" t="str">
        <f>VLOOKUP(A1636,MonthlyMetricFullData!A:D,2,FALSE)</f>
        <v>Distinguished</v>
      </c>
      <c r="L1636" t="str">
        <f>IF(VLOOKUP(A1636,MonthlyMetricFullData!A:E,5,FALSE)&lt;30,"Adjunct","Professional")</f>
        <v>Professional</v>
      </c>
      <c r="M1636" t="str">
        <f>VLOOKUP(A1636,MonthlyMetricFullData!A:D,3,FALSE)</f>
        <v>Ela Cross</v>
      </c>
    </row>
    <row r="1637" spans="1:13" x14ac:dyDescent="0.2">
      <c r="A1637" s="6" t="s">
        <v>354</v>
      </c>
      <c r="B1637" s="6" t="s">
        <v>16</v>
      </c>
      <c r="C1637" s="9">
        <v>1.0900000000000001</v>
      </c>
      <c r="D1637" s="9">
        <v>1.08</v>
      </c>
      <c r="E1637" s="9">
        <v>1</v>
      </c>
      <c r="F1637" s="9">
        <v>0.98</v>
      </c>
      <c r="G1637" s="9">
        <v>0.85</v>
      </c>
      <c r="H1637" s="6">
        <v>12</v>
      </c>
      <c r="I1637" s="10">
        <v>45816</v>
      </c>
      <c r="J1637" s="11">
        <v>0.75</v>
      </c>
      <c r="K1637" t="str">
        <f>VLOOKUP(A1637,MonthlyMetricFullData!A:D,2,FALSE)</f>
        <v>Distinguished</v>
      </c>
      <c r="L1637" t="str">
        <f>IF(VLOOKUP(A1637,MonthlyMetricFullData!A:E,5,FALSE)&lt;30,"Adjunct","Professional")</f>
        <v>Professional</v>
      </c>
      <c r="M1637" t="str">
        <f>VLOOKUP(A1637,MonthlyMetricFullData!A:D,3,FALSE)</f>
        <v>Ela Cross</v>
      </c>
    </row>
    <row r="1638" spans="1:13" x14ac:dyDescent="0.2">
      <c r="A1638" s="6" t="s">
        <v>354</v>
      </c>
      <c r="B1638" s="6" t="s">
        <v>31</v>
      </c>
      <c r="C1638" s="9">
        <v>0.95</v>
      </c>
      <c r="D1638" s="9">
        <v>1.01</v>
      </c>
      <c r="E1638" s="9">
        <v>1</v>
      </c>
      <c r="F1638" s="9">
        <v>0.98</v>
      </c>
      <c r="G1638" s="9">
        <v>0.8</v>
      </c>
      <c r="H1638" s="6">
        <v>16</v>
      </c>
      <c r="I1638" s="7"/>
      <c r="J1638" s="9"/>
      <c r="K1638" t="str">
        <f>VLOOKUP(A1638,MonthlyMetricFullData!A:D,2,FALSE)</f>
        <v>Distinguished</v>
      </c>
      <c r="L1638" t="str">
        <f>IF(VLOOKUP(A1638,MonthlyMetricFullData!A:E,5,FALSE)&lt;30,"Adjunct","Professional")</f>
        <v>Professional</v>
      </c>
      <c r="M1638" t="str">
        <f>VLOOKUP(A1638,MonthlyMetricFullData!A:D,3,FALSE)</f>
        <v>Ela Cross</v>
      </c>
    </row>
    <row r="1639" spans="1:13" x14ac:dyDescent="0.2">
      <c r="A1639" s="6" t="s">
        <v>354</v>
      </c>
      <c r="B1639" s="6" t="s">
        <v>32</v>
      </c>
      <c r="C1639" s="9">
        <v>0.86880000000000002</v>
      </c>
      <c r="D1639" s="9">
        <v>1.0707</v>
      </c>
      <c r="E1639" s="9">
        <v>1</v>
      </c>
      <c r="F1639" s="9">
        <v>0.97435897400000004</v>
      </c>
      <c r="G1639" s="9">
        <v>0.869565217</v>
      </c>
      <c r="H1639" s="6">
        <v>27</v>
      </c>
      <c r="I1639" s="7">
        <v>1</v>
      </c>
      <c r="J1639" s="9">
        <f>I1639</f>
        <v>1</v>
      </c>
      <c r="K1639" t="str">
        <f>VLOOKUP(A1639,MonthlyMetricFullData!A:D,2,FALSE)</f>
        <v>Distinguished</v>
      </c>
      <c r="L1639" t="str">
        <f>IF(VLOOKUP(A1639,MonthlyMetricFullData!A:E,5,FALSE)&lt;30,"Adjunct","Professional")</f>
        <v>Professional</v>
      </c>
      <c r="M1639" t="str">
        <f>VLOOKUP(A1639,MonthlyMetricFullData!A:D,3,FALSE)</f>
        <v>Ela Cross</v>
      </c>
    </row>
    <row r="1640" spans="1:13" x14ac:dyDescent="0.2">
      <c r="A1640" s="6" t="s">
        <v>354</v>
      </c>
      <c r="B1640" s="6" t="s">
        <v>17</v>
      </c>
      <c r="C1640" s="9">
        <v>1.03</v>
      </c>
      <c r="D1640" s="9">
        <v>1.1100000000000001</v>
      </c>
      <c r="E1640" s="9">
        <v>1</v>
      </c>
      <c r="F1640" s="9">
        <v>1</v>
      </c>
      <c r="G1640" s="9">
        <v>1</v>
      </c>
      <c r="H1640" s="6">
        <v>18</v>
      </c>
      <c r="I1640" s="46" t="s">
        <v>18</v>
      </c>
      <c r="J1640" s="11">
        <v>0</v>
      </c>
      <c r="K1640" t="str">
        <f>VLOOKUP(A1640,MonthlyMetricFullData!A:D,2,FALSE)</f>
        <v>Distinguished</v>
      </c>
      <c r="L1640" t="str">
        <f>IF(VLOOKUP(A1640,MonthlyMetricFullData!A:E,5,FALSE)&lt;30,"Adjunct","Professional")</f>
        <v>Professional</v>
      </c>
      <c r="M1640" t="str">
        <f>VLOOKUP(A1640,MonthlyMetricFullData!A:D,3,FALSE)</f>
        <v>Ela Cross</v>
      </c>
    </row>
    <row r="1641" spans="1:13" x14ac:dyDescent="0.2">
      <c r="A1641" s="6" t="s">
        <v>354</v>
      </c>
      <c r="B1641" s="6" t="s">
        <v>19</v>
      </c>
      <c r="C1641" s="6">
        <v>0.97499999999999998</v>
      </c>
      <c r="D1641" s="6">
        <v>1.1151</v>
      </c>
      <c r="E1641" s="6">
        <v>0.99206349206349198</v>
      </c>
      <c r="F1641" s="6">
        <v>0.93</v>
      </c>
      <c r="G1641" s="6">
        <v>1</v>
      </c>
      <c r="H1641" s="6">
        <v>6</v>
      </c>
      <c r="J1641" s="53"/>
      <c r="K1641" t="str">
        <f>VLOOKUP(A1641,MonthlyMetricFullData!A:D,2,FALSE)</f>
        <v>Distinguished</v>
      </c>
      <c r="L1641" t="str">
        <f>IF(VLOOKUP(A1641,MonthlyMetricFullData!A:E,5,FALSE)&lt;30,"Adjunct","Professional")</f>
        <v>Professional</v>
      </c>
      <c r="M1641" t="str">
        <f>VLOOKUP(A1641,MonthlyMetricFullData!A:D,3,FALSE)</f>
        <v>Ela Cross</v>
      </c>
    </row>
    <row r="1642" spans="1:13" x14ac:dyDescent="0.2">
      <c r="A1642" s="6" t="s">
        <v>354</v>
      </c>
      <c r="B1642" s="6" t="s">
        <v>21</v>
      </c>
      <c r="C1642" s="9">
        <v>0.88</v>
      </c>
      <c r="D1642" s="9">
        <v>1.1299999999999999</v>
      </c>
      <c r="E1642" s="9">
        <v>1</v>
      </c>
      <c r="F1642" s="9">
        <v>1</v>
      </c>
      <c r="G1642" s="9">
        <v>0.79</v>
      </c>
      <c r="H1642" s="6">
        <v>16</v>
      </c>
      <c r="I1642" s="7">
        <v>0</v>
      </c>
      <c r="J1642" s="9">
        <f>I1642</f>
        <v>0</v>
      </c>
      <c r="K1642" t="str">
        <f>VLOOKUP(A1642,MonthlyMetricFullData!A:D,2,FALSE)</f>
        <v>Distinguished</v>
      </c>
      <c r="L1642" t="str">
        <f>IF(VLOOKUP(A1642,MonthlyMetricFullData!A:E,5,FALSE)&lt;30,"Adjunct","Professional")</f>
        <v>Professional</v>
      </c>
      <c r="M1642" t="str">
        <f>VLOOKUP(A1642,MonthlyMetricFullData!A:D,3,FALSE)</f>
        <v>Ela Cross</v>
      </c>
    </row>
    <row r="1643" spans="1:13" x14ac:dyDescent="0.2">
      <c r="A1643" s="6" t="s">
        <v>354</v>
      </c>
      <c r="B1643" s="6" t="s">
        <v>22</v>
      </c>
      <c r="C1643" s="9">
        <v>0.74</v>
      </c>
      <c r="D1643" s="9">
        <v>0.81</v>
      </c>
      <c r="E1643" s="9">
        <v>0.99</v>
      </c>
      <c r="F1643" s="9">
        <v>1</v>
      </c>
      <c r="G1643" s="9">
        <v>0.84</v>
      </c>
      <c r="H1643" s="6">
        <v>9</v>
      </c>
      <c r="I1643" s="7">
        <v>1</v>
      </c>
      <c r="J1643" s="9">
        <f>I1643</f>
        <v>1</v>
      </c>
      <c r="K1643" t="str">
        <f>VLOOKUP(A1643,MonthlyMetricFullData!A:D,2,FALSE)</f>
        <v>Distinguished</v>
      </c>
      <c r="L1643" t="str">
        <f>IF(VLOOKUP(A1643,MonthlyMetricFullData!A:E,5,FALSE)&lt;30,"Adjunct","Professional")</f>
        <v>Professional</v>
      </c>
      <c r="M1643" t="str">
        <f>VLOOKUP(A1643,MonthlyMetricFullData!A:D,3,FALSE)</f>
        <v>Ela Cross</v>
      </c>
    </row>
    <row r="1644" spans="1:13" x14ac:dyDescent="0.2">
      <c r="A1644" s="6" t="s">
        <v>354</v>
      </c>
      <c r="B1644" s="6" t="s">
        <v>24</v>
      </c>
      <c r="C1644" s="9">
        <v>1.0900000000000001</v>
      </c>
      <c r="D1644" s="9">
        <v>1.1499999999999999</v>
      </c>
      <c r="E1644" s="9">
        <v>1</v>
      </c>
      <c r="F1644" s="9">
        <v>0.98</v>
      </c>
      <c r="G1644" s="9">
        <v>0.86</v>
      </c>
      <c r="H1644" s="6">
        <v>15</v>
      </c>
      <c r="I1644" s="7" t="s">
        <v>77</v>
      </c>
      <c r="J1644" s="9">
        <v>0.8</v>
      </c>
      <c r="K1644" t="str">
        <f>VLOOKUP(A1644,MonthlyMetricFullData!A:D,2,FALSE)</f>
        <v>Distinguished</v>
      </c>
      <c r="L1644" t="str">
        <f>IF(VLOOKUP(A1644,MonthlyMetricFullData!A:E,5,FALSE)&lt;30,"Adjunct","Professional")</f>
        <v>Professional</v>
      </c>
      <c r="M1644" t="str">
        <f>VLOOKUP(A1644,MonthlyMetricFullData!A:D,3,FALSE)</f>
        <v>Ela Cross</v>
      </c>
    </row>
    <row r="1645" spans="1:13" x14ac:dyDescent="0.2">
      <c r="A1645" s="6" t="s">
        <v>354</v>
      </c>
      <c r="B1645" s="6" t="s">
        <v>25</v>
      </c>
      <c r="C1645" s="9">
        <v>0.88</v>
      </c>
      <c r="D1645" s="9">
        <v>1.1100000000000001</v>
      </c>
      <c r="E1645" s="9">
        <v>1</v>
      </c>
      <c r="F1645" s="9">
        <v>0.96</v>
      </c>
      <c r="G1645" s="9">
        <v>0.95</v>
      </c>
      <c r="H1645" s="6">
        <v>22</v>
      </c>
      <c r="I1645" s="7" t="s">
        <v>63</v>
      </c>
      <c r="J1645" s="9">
        <v>1</v>
      </c>
      <c r="K1645" t="str">
        <f>VLOOKUP(A1645,MonthlyMetricFullData!A:D,2,FALSE)</f>
        <v>Distinguished</v>
      </c>
      <c r="L1645" t="str">
        <f>IF(VLOOKUP(A1645,MonthlyMetricFullData!A:E,5,FALSE)&lt;30,"Adjunct","Professional")</f>
        <v>Professional</v>
      </c>
      <c r="M1645" t="str">
        <f>VLOOKUP(A1645,MonthlyMetricFullData!A:D,3,FALSE)</f>
        <v>Ela Cross</v>
      </c>
    </row>
    <row r="1646" spans="1:13" x14ac:dyDescent="0.2">
      <c r="A1646" s="6" t="s">
        <v>354</v>
      </c>
      <c r="B1646" s="6" t="s">
        <v>26</v>
      </c>
      <c r="C1646" s="9">
        <v>0.87</v>
      </c>
      <c r="D1646" s="9">
        <v>1.1399999999999999</v>
      </c>
      <c r="E1646" s="9">
        <v>1</v>
      </c>
      <c r="F1646" s="9">
        <v>0.99</v>
      </c>
      <c r="G1646" s="9">
        <v>0.95</v>
      </c>
      <c r="H1646" s="6">
        <v>10</v>
      </c>
      <c r="I1646" s="7" t="s">
        <v>27</v>
      </c>
      <c r="J1646" s="9">
        <v>1</v>
      </c>
      <c r="K1646" t="str">
        <f>VLOOKUP(A1646,MonthlyMetricFullData!A:D,2,FALSE)</f>
        <v>Distinguished</v>
      </c>
      <c r="L1646" t="str">
        <f>IF(VLOOKUP(A1646,MonthlyMetricFullData!A:E,5,FALSE)&lt;30,"Adjunct","Professional")</f>
        <v>Professional</v>
      </c>
      <c r="M1646" t="str">
        <f>VLOOKUP(A1646,MonthlyMetricFullData!A:D,3,FALSE)</f>
        <v>Ela Cross</v>
      </c>
    </row>
    <row r="1647" spans="1:13" x14ac:dyDescent="0.2">
      <c r="A1647" s="6" t="s">
        <v>355</v>
      </c>
      <c r="B1647" s="6" t="s">
        <v>29</v>
      </c>
      <c r="C1647" s="9">
        <v>0.9</v>
      </c>
      <c r="D1647" s="9">
        <v>1.0181</v>
      </c>
      <c r="E1647" s="9">
        <v>1</v>
      </c>
      <c r="F1647" s="9">
        <v>1</v>
      </c>
      <c r="G1647" s="9">
        <v>0.82352941176470495</v>
      </c>
      <c r="H1647" s="6">
        <v>2</v>
      </c>
      <c r="I1647" s="7" t="s">
        <v>60</v>
      </c>
      <c r="J1647" s="45">
        <v>0</v>
      </c>
      <c r="K1647" t="str">
        <f>VLOOKUP(A1647,MonthlyMetricFullData!A:D,2,FALSE)</f>
        <v>Distinguished</v>
      </c>
      <c r="L1647" t="str">
        <f>IF(VLOOKUP(A1647,MonthlyMetricFullData!A:E,5,FALSE)&lt;30,"Adjunct","Professional")</f>
        <v>Professional</v>
      </c>
      <c r="M1647" t="str">
        <f>VLOOKUP(A1647,MonthlyMetricFullData!A:D,3,FALSE)</f>
        <v>Ian Plamondon</v>
      </c>
    </row>
    <row r="1648" spans="1:13" x14ac:dyDescent="0.2">
      <c r="A1648" s="6" t="s">
        <v>355</v>
      </c>
      <c r="B1648" s="6" t="s">
        <v>14</v>
      </c>
      <c r="C1648" s="9">
        <v>0</v>
      </c>
      <c r="D1648" s="9">
        <v>2.63E-2</v>
      </c>
      <c r="E1648" s="9">
        <v>0</v>
      </c>
      <c r="F1648" s="9">
        <v>0</v>
      </c>
      <c r="G1648" s="9">
        <v>0.66666666666666596</v>
      </c>
      <c r="H1648" s="6">
        <v>0</v>
      </c>
      <c r="I1648" s="7"/>
      <c r="J1648" s="9"/>
      <c r="K1648" t="str">
        <f>VLOOKUP(A1648,MonthlyMetricFullData!A:D,2,FALSE)</f>
        <v>Distinguished</v>
      </c>
      <c r="L1648" t="str">
        <f>IF(VLOOKUP(A1648,MonthlyMetricFullData!A:E,5,FALSE)&lt;30,"Adjunct","Professional")</f>
        <v>Professional</v>
      </c>
      <c r="M1648" t="str">
        <f>VLOOKUP(A1648,MonthlyMetricFullData!A:D,3,FALSE)</f>
        <v>Ian Plamondon</v>
      </c>
    </row>
    <row r="1649" spans="1:13" x14ac:dyDescent="0.2">
      <c r="A1649" s="6" t="s">
        <v>355</v>
      </c>
      <c r="B1649" s="6" t="s">
        <v>16</v>
      </c>
      <c r="C1649" s="9">
        <v>0.23</v>
      </c>
      <c r="D1649" s="9">
        <v>0.7</v>
      </c>
      <c r="E1649" s="9">
        <v>1</v>
      </c>
      <c r="F1649" s="9">
        <v>0.94</v>
      </c>
      <c r="G1649" s="9">
        <v>0.5</v>
      </c>
      <c r="H1649" s="6">
        <v>1</v>
      </c>
      <c r="I1649" s="10">
        <v>45691</v>
      </c>
      <c r="J1649" s="11">
        <v>0.67</v>
      </c>
      <c r="K1649" t="str">
        <f>VLOOKUP(A1649,MonthlyMetricFullData!A:D,2,FALSE)</f>
        <v>Distinguished</v>
      </c>
      <c r="L1649" t="str">
        <f>IF(VLOOKUP(A1649,MonthlyMetricFullData!A:E,5,FALSE)&lt;30,"Adjunct","Professional")</f>
        <v>Professional</v>
      </c>
      <c r="M1649" t="str">
        <f>VLOOKUP(A1649,MonthlyMetricFullData!A:D,3,FALSE)</f>
        <v>Ian Plamondon</v>
      </c>
    </row>
    <row r="1650" spans="1:13" x14ac:dyDescent="0.2">
      <c r="A1650" s="6" t="s">
        <v>355</v>
      </c>
      <c r="B1650" s="6" t="s">
        <v>31</v>
      </c>
      <c r="C1650" s="9">
        <v>0.52</v>
      </c>
      <c r="D1650" s="9">
        <v>0.93</v>
      </c>
      <c r="E1650" s="9">
        <v>1</v>
      </c>
      <c r="F1650" s="9">
        <v>1</v>
      </c>
      <c r="G1650" s="9">
        <v>0.75</v>
      </c>
      <c r="H1650" s="6">
        <v>2</v>
      </c>
      <c r="I1650" s="7">
        <v>0.14285714285714285</v>
      </c>
      <c r="J1650" s="9">
        <f>1/7</f>
        <v>0.14285714285714285</v>
      </c>
      <c r="K1650" t="str">
        <f>VLOOKUP(A1650,MonthlyMetricFullData!A:D,2,FALSE)</f>
        <v>Distinguished</v>
      </c>
      <c r="L1650" t="str">
        <f>IF(VLOOKUP(A1650,MonthlyMetricFullData!A:E,5,FALSE)&lt;30,"Adjunct","Professional")</f>
        <v>Professional</v>
      </c>
      <c r="M1650" t="str">
        <f>VLOOKUP(A1650,MonthlyMetricFullData!A:D,3,FALSE)</f>
        <v>Ian Plamondon</v>
      </c>
    </row>
    <row r="1651" spans="1:13" x14ac:dyDescent="0.2">
      <c r="A1651" s="6" t="s">
        <v>355</v>
      </c>
      <c r="B1651" s="6" t="s">
        <v>32</v>
      </c>
      <c r="C1651" s="9">
        <v>0.55000000000000004</v>
      </c>
      <c r="D1651" s="9">
        <v>0.91779999999999995</v>
      </c>
      <c r="E1651" s="9">
        <v>1</v>
      </c>
      <c r="F1651" s="9">
        <v>1</v>
      </c>
      <c r="G1651" s="9">
        <v>0.76923076899999998</v>
      </c>
      <c r="H1651" s="6">
        <v>1</v>
      </c>
      <c r="I1651" s="7">
        <v>0.33333333333333331</v>
      </c>
      <c r="J1651" s="9">
        <f>I1651</f>
        <v>0.33333333333333331</v>
      </c>
      <c r="K1651" t="str">
        <f>VLOOKUP(A1651,MonthlyMetricFullData!A:D,2,FALSE)</f>
        <v>Distinguished</v>
      </c>
      <c r="L1651" t="str">
        <f>IF(VLOOKUP(A1651,MonthlyMetricFullData!A:E,5,FALSE)&lt;30,"Adjunct","Professional")</f>
        <v>Professional</v>
      </c>
      <c r="M1651" t="str">
        <f>VLOOKUP(A1651,MonthlyMetricFullData!A:D,3,FALSE)</f>
        <v>Ian Plamondon</v>
      </c>
    </row>
    <row r="1652" spans="1:13" x14ac:dyDescent="0.2">
      <c r="A1652" s="6" t="s">
        <v>355</v>
      </c>
      <c r="B1652" s="6" t="s">
        <v>17</v>
      </c>
      <c r="C1652" s="9">
        <v>0.83</v>
      </c>
      <c r="D1652" s="9">
        <v>1.01</v>
      </c>
      <c r="E1652" s="9">
        <v>1</v>
      </c>
      <c r="F1652" s="9">
        <v>0.91</v>
      </c>
      <c r="G1652" s="9">
        <v>0.9</v>
      </c>
      <c r="H1652" s="6">
        <v>3</v>
      </c>
      <c r="I1652" s="46" t="s">
        <v>15</v>
      </c>
      <c r="J1652" s="11">
        <v>0.5</v>
      </c>
      <c r="K1652" t="str">
        <f>VLOOKUP(A1652,MonthlyMetricFullData!A:D,2,FALSE)</f>
        <v>Distinguished</v>
      </c>
      <c r="L1652" t="str">
        <f>IF(VLOOKUP(A1652,MonthlyMetricFullData!A:E,5,FALSE)&lt;30,"Adjunct","Professional")</f>
        <v>Professional</v>
      </c>
      <c r="M1652" t="str">
        <f>VLOOKUP(A1652,MonthlyMetricFullData!A:D,3,FALSE)</f>
        <v>Ian Plamondon</v>
      </c>
    </row>
    <row r="1653" spans="1:13" x14ac:dyDescent="0.2">
      <c r="A1653" s="6" t="s">
        <v>355</v>
      </c>
      <c r="B1653" s="6" t="s">
        <v>19</v>
      </c>
      <c r="C1653" s="6">
        <v>0.72919999999999996</v>
      </c>
      <c r="D1653" s="6">
        <v>0.95389999999999997</v>
      </c>
      <c r="E1653" s="6">
        <v>0.98837209302325502</v>
      </c>
      <c r="F1653" s="6">
        <v>0.85</v>
      </c>
      <c r="G1653" s="6">
        <v>0.81818181818181801</v>
      </c>
      <c r="H1653" s="6">
        <v>4</v>
      </c>
      <c r="J1653" s="53"/>
      <c r="K1653" t="str">
        <f>VLOOKUP(A1653,MonthlyMetricFullData!A:D,2,FALSE)</f>
        <v>Distinguished</v>
      </c>
      <c r="L1653" t="str">
        <f>IF(VLOOKUP(A1653,MonthlyMetricFullData!A:E,5,FALSE)&lt;30,"Adjunct","Professional")</f>
        <v>Professional</v>
      </c>
      <c r="M1653" t="str">
        <f>VLOOKUP(A1653,MonthlyMetricFullData!A:D,3,FALSE)</f>
        <v>Ian Plamondon</v>
      </c>
    </row>
    <row r="1654" spans="1:13" x14ac:dyDescent="0.2">
      <c r="A1654" s="6" t="s">
        <v>355</v>
      </c>
      <c r="B1654" s="6" t="s">
        <v>21</v>
      </c>
      <c r="C1654" s="9">
        <v>0.78</v>
      </c>
      <c r="D1654" s="9">
        <v>0.99</v>
      </c>
      <c r="E1654" s="9">
        <v>1</v>
      </c>
      <c r="F1654" s="9">
        <v>1</v>
      </c>
      <c r="G1654" s="9">
        <v>0.83</v>
      </c>
      <c r="H1654" s="6">
        <v>1</v>
      </c>
      <c r="I1654" s="7" t="s">
        <v>47</v>
      </c>
      <c r="J1654" s="9">
        <v>0.75</v>
      </c>
      <c r="K1654" t="str">
        <f>VLOOKUP(A1654,MonthlyMetricFullData!A:D,2,FALSE)</f>
        <v>Distinguished</v>
      </c>
      <c r="L1654" t="str">
        <f>IF(VLOOKUP(A1654,MonthlyMetricFullData!A:E,5,FALSE)&lt;30,"Adjunct","Professional")</f>
        <v>Professional</v>
      </c>
      <c r="M1654" t="str">
        <f>VLOOKUP(A1654,MonthlyMetricFullData!A:D,3,FALSE)</f>
        <v>Ian Plamondon</v>
      </c>
    </row>
    <row r="1655" spans="1:13" x14ac:dyDescent="0.2">
      <c r="A1655" s="6" t="s">
        <v>355</v>
      </c>
      <c r="B1655" s="6" t="s">
        <v>22</v>
      </c>
      <c r="C1655" s="9">
        <v>0.65</v>
      </c>
      <c r="D1655" s="9">
        <v>1</v>
      </c>
      <c r="E1655" s="9">
        <v>1</v>
      </c>
      <c r="F1655" s="9">
        <v>1</v>
      </c>
      <c r="G1655" s="9">
        <v>0.65</v>
      </c>
      <c r="H1655" s="6">
        <v>1</v>
      </c>
      <c r="I1655" s="7">
        <v>1</v>
      </c>
      <c r="J1655" s="9">
        <f>I1655</f>
        <v>1</v>
      </c>
      <c r="K1655" t="str">
        <f>VLOOKUP(A1655,MonthlyMetricFullData!A:D,2,FALSE)</f>
        <v>Distinguished</v>
      </c>
      <c r="L1655" t="str">
        <f>IF(VLOOKUP(A1655,MonthlyMetricFullData!A:E,5,FALSE)&lt;30,"Adjunct","Professional")</f>
        <v>Professional</v>
      </c>
      <c r="M1655" t="str">
        <f>VLOOKUP(A1655,MonthlyMetricFullData!A:D,3,FALSE)</f>
        <v>Ian Plamondon</v>
      </c>
    </row>
    <row r="1656" spans="1:13" x14ac:dyDescent="0.2">
      <c r="A1656" s="6" t="s">
        <v>355</v>
      </c>
      <c r="B1656" s="6" t="s">
        <v>24</v>
      </c>
      <c r="C1656" s="9">
        <v>1</v>
      </c>
      <c r="D1656" s="9">
        <v>1.01</v>
      </c>
      <c r="E1656" s="9">
        <v>1</v>
      </c>
      <c r="F1656" s="9">
        <v>0.94</v>
      </c>
      <c r="G1656" s="9">
        <v>0.47</v>
      </c>
      <c r="H1656" s="6">
        <v>1</v>
      </c>
      <c r="I1656" s="7">
        <v>1</v>
      </c>
      <c r="J1656" s="9">
        <f>I1656</f>
        <v>1</v>
      </c>
      <c r="K1656" t="str">
        <f>VLOOKUP(A1656,MonthlyMetricFullData!A:D,2,FALSE)</f>
        <v>Distinguished</v>
      </c>
      <c r="L1656" t="str">
        <f>IF(VLOOKUP(A1656,MonthlyMetricFullData!A:E,5,FALSE)&lt;30,"Adjunct","Professional")</f>
        <v>Professional</v>
      </c>
      <c r="M1656" t="str">
        <f>VLOOKUP(A1656,MonthlyMetricFullData!A:D,3,FALSE)</f>
        <v>Ian Plamondon</v>
      </c>
    </row>
    <row r="1657" spans="1:13" x14ac:dyDescent="0.2">
      <c r="A1657" s="6" t="s">
        <v>355</v>
      </c>
      <c r="B1657" s="6" t="s">
        <v>25</v>
      </c>
      <c r="C1657" s="9">
        <v>0.84</v>
      </c>
      <c r="D1657" s="9">
        <v>0.96</v>
      </c>
      <c r="E1657" s="9">
        <v>1</v>
      </c>
      <c r="F1657" s="9">
        <v>1</v>
      </c>
      <c r="G1657" s="9">
        <v>0.84</v>
      </c>
      <c r="H1657" s="6">
        <v>2</v>
      </c>
      <c r="I1657" s="8"/>
      <c r="J1657" s="6"/>
      <c r="K1657" t="str">
        <f>VLOOKUP(A1657,MonthlyMetricFullData!A:D,2,FALSE)</f>
        <v>Distinguished</v>
      </c>
      <c r="L1657" t="str">
        <f>IF(VLOOKUP(A1657,MonthlyMetricFullData!A:E,5,FALSE)&lt;30,"Adjunct","Professional")</f>
        <v>Professional</v>
      </c>
      <c r="M1657" t="str">
        <f>VLOOKUP(A1657,MonthlyMetricFullData!A:D,3,FALSE)</f>
        <v>Ian Plamondon</v>
      </c>
    </row>
    <row r="1658" spans="1:13" x14ac:dyDescent="0.2">
      <c r="A1658" s="6" t="s">
        <v>355</v>
      </c>
      <c r="B1658" s="6" t="s">
        <v>26</v>
      </c>
      <c r="C1658" s="9">
        <v>0.54</v>
      </c>
      <c r="D1658" s="9">
        <v>1</v>
      </c>
      <c r="E1658" s="9">
        <v>1</v>
      </c>
      <c r="F1658" s="9">
        <v>1</v>
      </c>
      <c r="G1658" s="9">
        <v>0.67</v>
      </c>
      <c r="H1658" s="6">
        <v>0</v>
      </c>
      <c r="I1658" s="8"/>
      <c r="J1658" s="6"/>
      <c r="K1658" t="str">
        <f>VLOOKUP(A1658,MonthlyMetricFullData!A:D,2,FALSE)</f>
        <v>Distinguished</v>
      </c>
      <c r="L1658" t="str">
        <f>IF(VLOOKUP(A1658,MonthlyMetricFullData!A:E,5,FALSE)&lt;30,"Adjunct","Professional")</f>
        <v>Professional</v>
      </c>
      <c r="M1658" t="str">
        <f>VLOOKUP(A1658,MonthlyMetricFullData!A:D,3,FALSE)</f>
        <v>Ian Plamondon</v>
      </c>
    </row>
    <row r="1659" spans="1:13" x14ac:dyDescent="0.2">
      <c r="A1659" s="6" t="s">
        <v>356</v>
      </c>
      <c r="B1659" s="6" t="s">
        <v>29</v>
      </c>
      <c r="C1659" s="9">
        <v>0.9375</v>
      </c>
      <c r="D1659" s="9">
        <v>0.90100000000000002</v>
      </c>
      <c r="E1659" s="9">
        <v>0.97297297297297203</v>
      </c>
      <c r="F1659" s="9">
        <v>0.88888888888888795</v>
      </c>
      <c r="G1659" s="9">
        <v>0.4</v>
      </c>
      <c r="H1659" s="6">
        <v>10</v>
      </c>
      <c r="I1659" s="7" t="s">
        <v>15</v>
      </c>
      <c r="J1659" s="45">
        <v>0.5</v>
      </c>
      <c r="K1659" t="str">
        <f>VLOOKUP(A1659,MonthlyMetricFullData!A:D,2,FALSE)</f>
        <v>Distinguished</v>
      </c>
      <c r="L1659" t="str">
        <f>IF(VLOOKUP(A1659,MonthlyMetricFullData!A:E,5,FALSE)&lt;30,"Adjunct","Professional")</f>
        <v>Adjunct</v>
      </c>
      <c r="M1659" t="str">
        <f>VLOOKUP(A1659,MonthlyMetricFullData!A:D,3,FALSE)</f>
        <v>Geoff St. Marie</v>
      </c>
    </row>
    <row r="1660" spans="1:13" x14ac:dyDescent="0.2">
      <c r="A1660" s="6" t="s">
        <v>356</v>
      </c>
      <c r="B1660" s="6" t="s">
        <v>14</v>
      </c>
      <c r="C1660" s="9">
        <v>0.74380000000000002</v>
      </c>
      <c r="D1660" s="9">
        <v>1.0025999999999999</v>
      </c>
      <c r="E1660" s="9">
        <v>0.921875</v>
      </c>
      <c r="F1660" s="9">
        <v>0.8125</v>
      </c>
      <c r="G1660" s="9">
        <v>0.84615384615384603</v>
      </c>
      <c r="H1660" s="6">
        <v>10</v>
      </c>
      <c r="I1660" s="7" t="s">
        <v>33</v>
      </c>
      <c r="J1660" s="9">
        <v>0</v>
      </c>
      <c r="K1660" t="str">
        <f>VLOOKUP(A1660,MonthlyMetricFullData!A:D,2,FALSE)</f>
        <v>Distinguished</v>
      </c>
      <c r="L1660" t="str">
        <f>IF(VLOOKUP(A1660,MonthlyMetricFullData!A:E,5,FALSE)&lt;30,"Adjunct","Professional")</f>
        <v>Adjunct</v>
      </c>
      <c r="M1660" t="str">
        <f>VLOOKUP(A1660,MonthlyMetricFullData!A:D,3,FALSE)</f>
        <v>Geoff St. Marie</v>
      </c>
    </row>
    <row r="1661" spans="1:13" x14ac:dyDescent="0.2">
      <c r="A1661" s="6" t="s">
        <v>356</v>
      </c>
      <c r="B1661" s="6" t="s">
        <v>16</v>
      </c>
      <c r="C1661" s="9">
        <v>0.81</v>
      </c>
      <c r="D1661" s="9">
        <v>0.93</v>
      </c>
      <c r="E1661" s="9">
        <v>0.95</v>
      </c>
      <c r="F1661" s="9">
        <v>0.85</v>
      </c>
      <c r="G1661" s="9">
        <v>0.92</v>
      </c>
      <c r="H1661" s="6">
        <v>4</v>
      </c>
      <c r="I1661" s="10">
        <v>45661</v>
      </c>
      <c r="J1661" s="11">
        <v>0.25</v>
      </c>
      <c r="K1661" t="str">
        <f>VLOOKUP(A1661,MonthlyMetricFullData!A:D,2,FALSE)</f>
        <v>Distinguished</v>
      </c>
      <c r="L1661" t="str">
        <f>IF(VLOOKUP(A1661,MonthlyMetricFullData!A:E,5,FALSE)&lt;30,"Adjunct","Professional")</f>
        <v>Adjunct</v>
      </c>
      <c r="M1661" t="str">
        <f>VLOOKUP(A1661,MonthlyMetricFullData!A:D,3,FALSE)</f>
        <v>Geoff St. Marie</v>
      </c>
    </row>
    <row r="1662" spans="1:13" x14ac:dyDescent="0.2">
      <c r="A1662" s="6" t="s">
        <v>356</v>
      </c>
      <c r="B1662" s="6" t="s">
        <v>31</v>
      </c>
      <c r="C1662" s="9">
        <v>0.68</v>
      </c>
      <c r="D1662" s="9">
        <v>0.71</v>
      </c>
      <c r="E1662" s="9">
        <v>0.98</v>
      </c>
      <c r="F1662" s="9">
        <v>0.9</v>
      </c>
      <c r="G1662" s="9">
        <v>0.83</v>
      </c>
      <c r="H1662" s="6">
        <v>8</v>
      </c>
      <c r="I1662" s="7">
        <v>0.5</v>
      </c>
      <c r="J1662" s="9">
        <v>0.5</v>
      </c>
      <c r="K1662" t="str">
        <f>VLOOKUP(A1662,MonthlyMetricFullData!A:D,2,FALSE)</f>
        <v>Distinguished</v>
      </c>
      <c r="L1662" t="str">
        <f>IF(VLOOKUP(A1662,MonthlyMetricFullData!A:E,5,FALSE)&lt;30,"Adjunct","Professional")</f>
        <v>Adjunct</v>
      </c>
      <c r="M1662" t="str">
        <f>VLOOKUP(A1662,MonthlyMetricFullData!A:D,3,FALSE)</f>
        <v>Geoff St. Marie</v>
      </c>
    </row>
    <row r="1663" spans="1:13" x14ac:dyDescent="0.2">
      <c r="A1663" s="6" t="s">
        <v>356</v>
      </c>
      <c r="B1663" s="6" t="s">
        <v>32</v>
      </c>
      <c r="C1663" s="9">
        <v>0.8</v>
      </c>
      <c r="D1663" s="9">
        <v>0.81510000000000005</v>
      </c>
      <c r="E1663" s="9">
        <v>0.96825396799999996</v>
      </c>
      <c r="F1663" s="9">
        <v>0.96491228100000004</v>
      </c>
      <c r="G1663" s="9">
        <v>1</v>
      </c>
      <c r="H1663" s="6">
        <v>17</v>
      </c>
      <c r="I1663" s="7" t="s">
        <v>60</v>
      </c>
      <c r="J1663" s="9">
        <v>0</v>
      </c>
      <c r="K1663" t="str">
        <f>VLOOKUP(A1663,MonthlyMetricFullData!A:D,2,FALSE)</f>
        <v>Distinguished</v>
      </c>
      <c r="L1663" t="str">
        <f>IF(VLOOKUP(A1663,MonthlyMetricFullData!A:E,5,FALSE)&lt;30,"Adjunct","Professional")</f>
        <v>Adjunct</v>
      </c>
      <c r="M1663" t="str">
        <f>VLOOKUP(A1663,MonthlyMetricFullData!A:D,3,FALSE)</f>
        <v>Geoff St. Marie</v>
      </c>
    </row>
    <row r="1664" spans="1:13" x14ac:dyDescent="0.2">
      <c r="A1664" s="6" t="s">
        <v>356</v>
      </c>
      <c r="B1664" s="6" t="s">
        <v>17</v>
      </c>
      <c r="C1664" s="9">
        <v>1.03</v>
      </c>
      <c r="D1664" s="9">
        <v>0.93</v>
      </c>
      <c r="E1664" s="9">
        <v>0.96</v>
      </c>
      <c r="F1664" s="9">
        <v>0.76</v>
      </c>
      <c r="G1664" s="9">
        <v>0.89</v>
      </c>
      <c r="H1664" s="6">
        <v>10</v>
      </c>
      <c r="I1664" s="46" t="s">
        <v>18</v>
      </c>
      <c r="J1664" s="11">
        <v>0</v>
      </c>
      <c r="K1664" t="str">
        <f>VLOOKUP(A1664,MonthlyMetricFullData!A:D,2,FALSE)</f>
        <v>Distinguished</v>
      </c>
      <c r="L1664" t="str">
        <f>IF(VLOOKUP(A1664,MonthlyMetricFullData!A:E,5,FALSE)&lt;30,"Adjunct","Professional")</f>
        <v>Adjunct</v>
      </c>
      <c r="M1664" t="str">
        <f>VLOOKUP(A1664,MonthlyMetricFullData!A:D,3,FALSE)</f>
        <v>Geoff St. Marie</v>
      </c>
    </row>
    <row r="1665" spans="1:13" x14ac:dyDescent="0.2">
      <c r="A1665" s="6" t="s">
        <v>356</v>
      </c>
      <c r="B1665" s="6" t="s">
        <v>19</v>
      </c>
      <c r="C1665" s="6">
        <v>0.9</v>
      </c>
      <c r="D1665" s="6">
        <v>0.89839999999999998</v>
      </c>
      <c r="E1665" s="6">
        <v>0.92424242424242398</v>
      </c>
      <c r="F1665" s="6">
        <v>0.73099999999999998</v>
      </c>
      <c r="G1665" s="6">
        <v>0.71428571428571397</v>
      </c>
      <c r="H1665" s="6">
        <v>11</v>
      </c>
      <c r="I1665" s="6" t="s">
        <v>33</v>
      </c>
      <c r="J1665" s="53">
        <v>0</v>
      </c>
      <c r="K1665" t="str">
        <f>VLOOKUP(A1665,MonthlyMetricFullData!A:D,2,FALSE)</f>
        <v>Distinguished</v>
      </c>
      <c r="L1665" t="str">
        <f>IF(VLOOKUP(A1665,MonthlyMetricFullData!A:E,5,FALSE)&lt;30,"Adjunct","Professional")</f>
        <v>Adjunct</v>
      </c>
      <c r="M1665" t="str">
        <f>VLOOKUP(A1665,MonthlyMetricFullData!A:D,3,FALSE)</f>
        <v>Geoff St. Marie</v>
      </c>
    </row>
    <row r="1666" spans="1:13" x14ac:dyDescent="0.2">
      <c r="A1666" s="6" t="s">
        <v>356</v>
      </c>
      <c r="B1666" s="6" t="s">
        <v>21</v>
      </c>
      <c r="C1666" s="9">
        <v>0.77</v>
      </c>
      <c r="D1666" s="9">
        <v>1.0900000000000001</v>
      </c>
      <c r="E1666" s="9">
        <v>1</v>
      </c>
      <c r="F1666" s="9">
        <v>0.83</v>
      </c>
      <c r="G1666" s="9">
        <v>0.67</v>
      </c>
      <c r="H1666" s="6">
        <v>4</v>
      </c>
      <c r="J1666" s="6"/>
      <c r="K1666" t="str">
        <f>VLOOKUP(A1666,MonthlyMetricFullData!A:D,2,FALSE)</f>
        <v>Distinguished</v>
      </c>
      <c r="L1666" t="str">
        <f>IF(VLOOKUP(A1666,MonthlyMetricFullData!A:E,5,FALSE)&lt;30,"Adjunct","Professional")</f>
        <v>Adjunct</v>
      </c>
      <c r="M1666" t="str">
        <f>VLOOKUP(A1666,MonthlyMetricFullData!A:D,3,FALSE)</f>
        <v>Geoff St. Marie</v>
      </c>
    </row>
    <row r="1667" spans="1:13" x14ac:dyDescent="0.2">
      <c r="A1667" s="6" t="s">
        <v>356</v>
      </c>
      <c r="B1667" s="6" t="s">
        <v>22</v>
      </c>
      <c r="C1667" s="9">
        <v>0.52</v>
      </c>
      <c r="D1667" s="9">
        <v>1.04</v>
      </c>
      <c r="E1667" s="9">
        <v>1</v>
      </c>
      <c r="F1667" s="9">
        <v>0.96</v>
      </c>
      <c r="G1667" s="9">
        <v>0.46</v>
      </c>
      <c r="H1667" s="6">
        <v>2</v>
      </c>
      <c r="I1667" s="7" t="s">
        <v>151</v>
      </c>
      <c r="J1667" s="9">
        <v>0.4</v>
      </c>
      <c r="K1667" t="str">
        <f>VLOOKUP(A1667,MonthlyMetricFullData!A:D,2,FALSE)</f>
        <v>Distinguished</v>
      </c>
      <c r="L1667" t="str">
        <f>IF(VLOOKUP(A1667,MonthlyMetricFullData!A:E,5,FALSE)&lt;30,"Adjunct","Professional")</f>
        <v>Adjunct</v>
      </c>
      <c r="M1667" t="str">
        <f>VLOOKUP(A1667,MonthlyMetricFullData!A:D,3,FALSE)</f>
        <v>Geoff St. Marie</v>
      </c>
    </row>
    <row r="1668" spans="1:13" x14ac:dyDescent="0.2">
      <c r="A1668" s="6" t="s">
        <v>356</v>
      </c>
      <c r="B1668" s="6" t="s">
        <v>24</v>
      </c>
      <c r="C1668" s="9">
        <v>0.71</v>
      </c>
      <c r="D1668" s="9">
        <v>1.02</v>
      </c>
      <c r="E1668" s="9">
        <v>0.98</v>
      </c>
      <c r="F1668" s="9">
        <v>0.96</v>
      </c>
      <c r="G1668" s="9">
        <v>0.62</v>
      </c>
      <c r="H1668" s="6">
        <v>2</v>
      </c>
      <c r="J1668" s="6"/>
      <c r="K1668" t="str">
        <f>VLOOKUP(A1668,MonthlyMetricFullData!A:D,2,FALSE)</f>
        <v>Distinguished</v>
      </c>
      <c r="L1668" t="str">
        <f>IF(VLOOKUP(A1668,MonthlyMetricFullData!A:E,5,FALSE)&lt;30,"Adjunct","Professional")</f>
        <v>Adjunct</v>
      </c>
      <c r="M1668" t="str">
        <f>VLOOKUP(A1668,MonthlyMetricFullData!A:D,3,FALSE)</f>
        <v>Geoff St. Marie</v>
      </c>
    </row>
    <row r="1669" spans="1:13" x14ac:dyDescent="0.2">
      <c r="A1669" s="6" t="s">
        <v>356</v>
      </c>
      <c r="B1669" s="6" t="s">
        <v>25</v>
      </c>
      <c r="C1669" s="9">
        <v>0.72</v>
      </c>
      <c r="D1669" s="9">
        <v>0.98</v>
      </c>
      <c r="E1669" s="9">
        <v>0.98</v>
      </c>
      <c r="F1669" s="9">
        <v>0.97</v>
      </c>
      <c r="G1669" s="9">
        <v>0.75</v>
      </c>
      <c r="H1669" s="6">
        <v>9</v>
      </c>
      <c r="I1669" s="7" t="s">
        <v>52</v>
      </c>
      <c r="J1669" s="9">
        <v>0.75</v>
      </c>
      <c r="K1669" t="str">
        <f>VLOOKUP(A1669,MonthlyMetricFullData!A:D,2,FALSE)</f>
        <v>Distinguished</v>
      </c>
      <c r="L1669" t="str">
        <f>IF(VLOOKUP(A1669,MonthlyMetricFullData!A:E,5,FALSE)&lt;30,"Adjunct","Professional")</f>
        <v>Adjunct</v>
      </c>
      <c r="M1669" t="str">
        <f>VLOOKUP(A1669,MonthlyMetricFullData!A:D,3,FALSE)</f>
        <v>Geoff St. Marie</v>
      </c>
    </row>
    <row r="1670" spans="1:13" x14ac:dyDescent="0.2">
      <c r="A1670" s="6" t="s">
        <v>356</v>
      </c>
      <c r="B1670" s="6" t="s">
        <v>26</v>
      </c>
      <c r="C1670" s="9">
        <v>0.74</v>
      </c>
      <c r="D1670" s="9">
        <v>1.04</v>
      </c>
      <c r="E1670" s="9">
        <v>0.93</v>
      </c>
      <c r="F1670" s="9">
        <v>0.83</v>
      </c>
      <c r="G1670" s="9">
        <v>0.46</v>
      </c>
      <c r="H1670" s="6">
        <v>5</v>
      </c>
      <c r="I1670" s="7" t="s">
        <v>34</v>
      </c>
      <c r="J1670" s="9">
        <v>0.5</v>
      </c>
      <c r="K1670" t="str">
        <f>VLOOKUP(A1670,MonthlyMetricFullData!A:D,2,FALSE)</f>
        <v>Distinguished</v>
      </c>
      <c r="L1670" t="str">
        <f>IF(VLOOKUP(A1670,MonthlyMetricFullData!A:E,5,FALSE)&lt;30,"Adjunct","Professional")</f>
        <v>Adjunct</v>
      </c>
      <c r="M1670" t="str">
        <f>VLOOKUP(A1670,MonthlyMetricFullData!A:D,3,FALSE)</f>
        <v>Geoff St. Marie</v>
      </c>
    </row>
    <row r="1671" spans="1:13" x14ac:dyDescent="0.2">
      <c r="A1671" s="6" t="s">
        <v>357</v>
      </c>
      <c r="B1671" s="6" t="s">
        <v>29</v>
      </c>
      <c r="C1671" s="9">
        <v>0.63539999999999996</v>
      </c>
      <c r="D1671" s="9">
        <v>1.0312999999999899</v>
      </c>
      <c r="E1671" s="9">
        <v>1</v>
      </c>
      <c r="F1671" s="9">
        <v>1</v>
      </c>
      <c r="G1671" s="9">
        <v>0.66666666666666596</v>
      </c>
      <c r="H1671" s="6">
        <v>5</v>
      </c>
      <c r="I1671" s="7" t="s">
        <v>48</v>
      </c>
      <c r="J1671" s="45">
        <v>1</v>
      </c>
      <c r="K1671" t="str">
        <f>VLOOKUP(A1671,MonthlyMetricFullData!A:D,2,FALSE)</f>
        <v>Distinguished</v>
      </c>
      <c r="L1671" t="str">
        <f>IF(VLOOKUP(A1671,MonthlyMetricFullData!A:E,5,FALSE)&lt;30,"Adjunct","Professional")</f>
        <v>Adjunct</v>
      </c>
      <c r="M1671" t="str">
        <f>VLOOKUP(A1671,MonthlyMetricFullData!A:D,3,FALSE)</f>
        <v>Annelies de Groot</v>
      </c>
    </row>
    <row r="1672" spans="1:13" x14ac:dyDescent="0.2">
      <c r="A1672" s="6" t="s">
        <v>357</v>
      </c>
      <c r="B1672" s="6" t="s">
        <v>14</v>
      </c>
      <c r="C1672" s="9">
        <v>0.125</v>
      </c>
      <c r="D1672" s="9">
        <v>0.70699999999999996</v>
      </c>
      <c r="E1672" s="9">
        <v>1</v>
      </c>
      <c r="F1672" s="9">
        <v>1</v>
      </c>
      <c r="G1672" s="9">
        <v>0</v>
      </c>
      <c r="H1672" s="6">
        <v>3</v>
      </c>
      <c r="I1672" s="7"/>
      <c r="J1672" s="9"/>
      <c r="K1672" t="str">
        <f>VLOOKUP(A1672,MonthlyMetricFullData!A:D,2,FALSE)</f>
        <v>Distinguished</v>
      </c>
      <c r="L1672" t="str">
        <f>IF(VLOOKUP(A1672,MonthlyMetricFullData!A:E,5,FALSE)&lt;30,"Adjunct","Professional")</f>
        <v>Adjunct</v>
      </c>
      <c r="M1672" t="str">
        <f>VLOOKUP(A1672,MonthlyMetricFullData!A:D,3,FALSE)</f>
        <v>Annelies de Groot</v>
      </c>
    </row>
    <row r="1673" spans="1:13" x14ac:dyDescent="0.2">
      <c r="A1673" s="6" t="s">
        <v>357</v>
      </c>
      <c r="B1673" s="6" t="s">
        <v>16</v>
      </c>
      <c r="C1673" s="9">
        <v>0.13</v>
      </c>
      <c r="D1673" s="9">
        <v>0.53</v>
      </c>
      <c r="E1673" s="9">
        <v>1</v>
      </c>
      <c r="F1673" s="9">
        <v>1</v>
      </c>
      <c r="G1673" s="9">
        <v>1</v>
      </c>
      <c r="H1673" s="6">
        <v>0</v>
      </c>
      <c r="I1673" s="10"/>
      <c r="J1673" s="6"/>
      <c r="K1673" t="str">
        <f>VLOOKUP(A1673,MonthlyMetricFullData!A:D,2,FALSE)</f>
        <v>Distinguished</v>
      </c>
      <c r="L1673" t="str">
        <f>IF(VLOOKUP(A1673,MonthlyMetricFullData!A:E,5,FALSE)&lt;30,"Adjunct","Professional")</f>
        <v>Adjunct</v>
      </c>
      <c r="M1673" t="str">
        <f>VLOOKUP(A1673,MonthlyMetricFullData!A:D,3,FALSE)</f>
        <v>Annelies de Groot</v>
      </c>
    </row>
    <row r="1674" spans="1:13" x14ac:dyDescent="0.2">
      <c r="A1674" s="6" t="s">
        <v>357</v>
      </c>
      <c r="B1674" s="6" t="s">
        <v>31</v>
      </c>
      <c r="C1674" s="9">
        <v>0.09</v>
      </c>
      <c r="D1674" s="9">
        <v>0.8</v>
      </c>
      <c r="E1674" s="9">
        <v>1</v>
      </c>
      <c r="F1674" s="9">
        <v>1</v>
      </c>
      <c r="G1674" s="9">
        <v>1</v>
      </c>
      <c r="H1674" s="6">
        <v>0</v>
      </c>
      <c r="I1674" s="7"/>
      <c r="J1674" s="9"/>
      <c r="K1674" t="str">
        <f>VLOOKUP(A1674,MonthlyMetricFullData!A:D,2,FALSE)</f>
        <v>Distinguished</v>
      </c>
      <c r="L1674" t="str">
        <f>IF(VLOOKUP(A1674,MonthlyMetricFullData!A:E,5,FALSE)&lt;30,"Adjunct","Professional")</f>
        <v>Adjunct</v>
      </c>
      <c r="M1674" t="str">
        <f>VLOOKUP(A1674,MonthlyMetricFullData!A:D,3,FALSE)</f>
        <v>Annelies de Groot</v>
      </c>
    </row>
    <row r="1675" spans="1:13" x14ac:dyDescent="0.2">
      <c r="A1675" s="6" t="s">
        <v>357</v>
      </c>
      <c r="B1675" s="6" t="s">
        <v>32</v>
      </c>
      <c r="C1675" s="9">
        <v>0.16669999999999999</v>
      </c>
      <c r="D1675" s="9">
        <v>0.84770000000000001</v>
      </c>
      <c r="E1675" s="9">
        <v>1</v>
      </c>
      <c r="F1675" s="9">
        <v>1</v>
      </c>
      <c r="G1675" s="9">
        <v>1</v>
      </c>
      <c r="H1675" s="6">
        <v>0</v>
      </c>
      <c r="I1675" s="7">
        <v>1</v>
      </c>
      <c r="J1675" s="9">
        <f>I1675</f>
        <v>1</v>
      </c>
      <c r="K1675" t="str">
        <f>VLOOKUP(A1675,MonthlyMetricFullData!A:D,2,FALSE)</f>
        <v>Distinguished</v>
      </c>
      <c r="L1675" t="str">
        <f>IF(VLOOKUP(A1675,MonthlyMetricFullData!A:E,5,FALSE)&lt;30,"Adjunct","Professional")</f>
        <v>Adjunct</v>
      </c>
      <c r="M1675" t="str">
        <f>VLOOKUP(A1675,MonthlyMetricFullData!A:D,3,FALSE)</f>
        <v>Annelies de Groot</v>
      </c>
    </row>
    <row r="1676" spans="1:13" x14ac:dyDescent="0.2">
      <c r="A1676" s="6" t="s">
        <v>357</v>
      </c>
      <c r="B1676" s="6" t="s">
        <v>17</v>
      </c>
      <c r="C1676" s="9">
        <v>0.99</v>
      </c>
      <c r="D1676" s="9">
        <v>1.1100000000000001</v>
      </c>
      <c r="E1676" s="9">
        <v>1</v>
      </c>
      <c r="F1676" s="9">
        <v>1</v>
      </c>
      <c r="G1676" s="9">
        <v>0.4</v>
      </c>
      <c r="H1676" s="6">
        <v>0</v>
      </c>
      <c r="I1676" s="46" t="s">
        <v>45</v>
      </c>
      <c r="J1676" s="11">
        <v>0.66</v>
      </c>
      <c r="K1676" t="str">
        <f>VLOOKUP(A1676,MonthlyMetricFullData!A:D,2,FALSE)</f>
        <v>Distinguished</v>
      </c>
      <c r="L1676" t="str">
        <f>IF(VLOOKUP(A1676,MonthlyMetricFullData!A:E,5,FALSE)&lt;30,"Adjunct","Professional")</f>
        <v>Adjunct</v>
      </c>
      <c r="M1676" t="str">
        <f>VLOOKUP(A1676,MonthlyMetricFullData!A:D,3,FALSE)</f>
        <v>Annelies de Groot</v>
      </c>
    </row>
    <row r="1677" spans="1:13" x14ac:dyDescent="0.2">
      <c r="A1677" s="6" t="s">
        <v>357</v>
      </c>
      <c r="B1677" s="6" t="s">
        <v>19</v>
      </c>
      <c r="C1677" s="6">
        <v>0.57289999999999996</v>
      </c>
      <c r="D1677" s="6">
        <v>0.77729999999999899</v>
      </c>
      <c r="E1677" s="6">
        <v>1</v>
      </c>
      <c r="F1677" s="6">
        <v>0.7</v>
      </c>
      <c r="G1677" s="6">
        <v>0.6</v>
      </c>
      <c r="H1677" s="6">
        <v>0</v>
      </c>
      <c r="J1677" s="53"/>
      <c r="K1677" t="str">
        <f>VLOOKUP(A1677,MonthlyMetricFullData!A:D,2,FALSE)</f>
        <v>Distinguished</v>
      </c>
      <c r="L1677" t="str">
        <f>IF(VLOOKUP(A1677,MonthlyMetricFullData!A:E,5,FALSE)&lt;30,"Adjunct","Professional")</f>
        <v>Adjunct</v>
      </c>
      <c r="M1677" t="str">
        <f>VLOOKUP(A1677,MonthlyMetricFullData!A:D,3,FALSE)</f>
        <v>Annelies de Groot</v>
      </c>
    </row>
    <row r="1678" spans="1:13" x14ac:dyDescent="0.2">
      <c r="A1678" s="6" t="s">
        <v>357</v>
      </c>
      <c r="B1678" s="6" t="s">
        <v>21</v>
      </c>
      <c r="C1678" s="9">
        <v>0.08</v>
      </c>
      <c r="D1678" s="9">
        <v>0.78</v>
      </c>
      <c r="E1678" s="9">
        <v>1</v>
      </c>
      <c r="F1678" s="9">
        <v>1</v>
      </c>
      <c r="G1678" s="9">
        <v>1</v>
      </c>
      <c r="H1678" s="6">
        <v>1</v>
      </c>
      <c r="J1678" s="6"/>
      <c r="K1678" t="str">
        <f>VLOOKUP(A1678,MonthlyMetricFullData!A:D,2,FALSE)</f>
        <v>Distinguished</v>
      </c>
      <c r="L1678" t="str">
        <f>IF(VLOOKUP(A1678,MonthlyMetricFullData!A:E,5,FALSE)&lt;30,"Adjunct","Professional")</f>
        <v>Adjunct</v>
      </c>
      <c r="M1678" t="str">
        <f>VLOOKUP(A1678,MonthlyMetricFullData!A:D,3,FALSE)</f>
        <v>Annelies de Groot</v>
      </c>
    </row>
    <row r="1679" spans="1:13" x14ac:dyDescent="0.2">
      <c r="A1679" s="6" t="s">
        <v>357</v>
      </c>
      <c r="B1679" s="6" t="s">
        <v>22</v>
      </c>
      <c r="C1679" s="9">
        <v>0.17</v>
      </c>
      <c r="D1679" s="9">
        <v>0.56999999999999995</v>
      </c>
      <c r="E1679" s="9">
        <v>1</v>
      </c>
      <c r="F1679" s="9">
        <v>1</v>
      </c>
      <c r="G1679" s="9">
        <v>0.5</v>
      </c>
      <c r="H1679" s="6">
        <v>2</v>
      </c>
      <c r="J1679" s="6"/>
      <c r="K1679" t="str">
        <f>VLOOKUP(A1679,MonthlyMetricFullData!A:D,2,FALSE)</f>
        <v>Distinguished</v>
      </c>
      <c r="L1679" t="str">
        <f>IF(VLOOKUP(A1679,MonthlyMetricFullData!A:E,5,FALSE)&lt;30,"Adjunct","Professional")</f>
        <v>Adjunct</v>
      </c>
      <c r="M1679" t="str">
        <f>VLOOKUP(A1679,MonthlyMetricFullData!A:D,3,FALSE)</f>
        <v>Annelies de Groot</v>
      </c>
    </row>
    <row r="1680" spans="1:13" x14ac:dyDescent="0.2">
      <c r="A1680" s="6" t="s">
        <v>357</v>
      </c>
      <c r="B1680" s="6" t="s">
        <v>24</v>
      </c>
      <c r="C1680" s="9">
        <v>0.23</v>
      </c>
      <c r="D1680" s="9">
        <v>0.9</v>
      </c>
      <c r="E1680" s="9">
        <v>1</v>
      </c>
      <c r="F1680" s="9">
        <v>1</v>
      </c>
      <c r="G1680" s="9">
        <v>0</v>
      </c>
      <c r="H1680" s="6" t="e">
        <v>#N/A</v>
      </c>
      <c r="J1680" s="6"/>
      <c r="K1680" t="str">
        <f>VLOOKUP(A1680,MonthlyMetricFullData!A:D,2,FALSE)</f>
        <v>Distinguished</v>
      </c>
      <c r="L1680" t="str">
        <f>IF(VLOOKUP(A1680,MonthlyMetricFullData!A:E,5,FALSE)&lt;30,"Adjunct","Professional")</f>
        <v>Adjunct</v>
      </c>
      <c r="M1680" t="str">
        <f>VLOOKUP(A1680,MonthlyMetricFullData!A:D,3,FALSE)</f>
        <v>Annelies de Groot</v>
      </c>
    </row>
    <row r="1681" spans="1:13" x14ac:dyDescent="0.2">
      <c r="A1681" s="6" t="s">
        <v>357</v>
      </c>
      <c r="B1681" s="6" t="s">
        <v>25</v>
      </c>
      <c r="C1681" s="9">
        <v>0.15</v>
      </c>
      <c r="D1681" s="9">
        <v>0.71</v>
      </c>
      <c r="E1681" s="9">
        <v>1</v>
      </c>
      <c r="F1681" s="9">
        <v>1</v>
      </c>
      <c r="G1681" s="9">
        <v>1</v>
      </c>
      <c r="H1681" s="6">
        <v>1</v>
      </c>
      <c r="I1681" s="8"/>
      <c r="J1681" s="6"/>
      <c r="K1681" t="str">
        <f>VLOOKUP(A1681,MonthlyMetricFullData!A:D,2,FALSE)</f>
        <v>Distinguished</v>
      </c>
      <c r="L1681" t="str">
        <f>IF(VLOOKUP(A1681,MonthlyMetricFullData!A:E,5,FALSE)&lt;30,"Adjunct","Professional")</f>
        <v>Adjunct</v>
      </c>
      <c r="M1681" t="str">
        <f>VLOOKUP(A1681,MonthlyMetricFullData!A:D,3,FALSE)</f>
        <v>Annelies de Groot</v>
      </c>
    </row>
    <row r="1682" spans="1:13" x14ac:dyDescent="0.2">
      <c r="A1682" s="6" t="s">
        <v>357</v>
      </c>
      <c r="B1682" s="6" t="s">
        <v>26</v>
      </c>
      <c r="C1682" s="9">
        <v>0.06</v>
      </c>
      <c r="D1682" s="9">
        <v>0.82</v>
      </c>
      <c r="E1682" s="9">
        <v>1</v>
      </c>
      <c r="F1682" s="9">
        <v>1</v>
      </c>
      <c r="G1682" s="9">
        <v>0</v>
      </c>
      <c r="H1682" s="6">
        <v>0</v>
      </c>
      <c r="I1682" s="7" t="s">
        <v>27</v>
      </c>
      <c r="J1682" s="9">
        <v>1</v>
      </c>
      <c r="K1682" t="str">
        <f>VLOOKUP(A1682,MonthlyMetricFullData!A:D,2,FALSE)</f>
        <v>Distinguished</v>
      </c>
      <c r="L1682" t="str">
        <f>IF(VLOOKUP(A1682,MonthlyMetricFullData!A:E,5,FALSE)&lt;30,"Adjunct","Professional")</f>
        <v>Adjunct</v>
      </c>
      <c r="M1682" t="str">
        <f>VLOOKUP(A1682,MonthlyMetricFullData!A:D,3,FALSE)</f>
        <v>Annelies de Groot</v>
      </c>
    </row>
    <row r="1683" spans="1:13" x14ac:dyDescent="0.2">
      <c r="A1683" s="6" t="s">
        <v>358</v>
      </c>
      <c r="B1683" s="6" t="s">
        <v>31</v>
      </c>
      <c r="C1683" s="9">
        <v>0</v>
      </c>
      <c r="D1683" s="9">
        <v>0</v>
      </c>
      <c r="E1683" s="9">
        <v>0</v>
      </c>
      <c r="F1683" s="9">
        <v>0</v>
      </c>
      <c r="G1683" s="9">
        <v>0</v>
      </c>
      <c r="H1683" s="6">
        <v>0</v>
      </c>
      <c r="I1683" s="7"/>
      <c r="J1683" s="9"/>
      <c r="K1683" t="e">
        <f>VLOOKUP(A1683,MonthlyMetricFullData!A:D,2,FALSE)</f>
        <v>#N/A</v>
      </c>
      <c r="L1683" t="e">
        <f>IF(VLOOKUP(A1683,MonthlyMetricFullData!A:E,5,FALSE)&lt;30,"Adjunct","Professional")</f>
        <v>#N/A</v>
      </c>
      <c r="M1683" t="e">
        <f>VLOOKUP(A1683,MonthlyMetricFullData!A:D,3,FALSE)</f>
        <v>#N/A</v>
      </c>
    </row>
    <row r="1684" spans="1:13" x14ac:dyDescent="0.2">
      <c r="A1684" s="6" t="s">
        <v>359</v>
      </c>
      <c r="B1684" s="6" t="s">
        <v>29</v>
      </c>
      <c r="C1684" s="9">
        <v>1.2417</v>
      </c>
      <c r="D1684" s="9">
        <v>1.1003000000000001</v>
      </c>
      <c r="E1684" s="9">
        <v>0.95833333333333304</v>
      </c>
      <c r="F1684" s="9">
        <v>0.95867768595041303</v>
      </c>
      <c r="G1684" s="9">
        <v>0.64285714285714202</v>
      </c>
      <c r="H1684" s="6">
        <v>12</v>
      </c>
      <c r="I1684" s="6" t="s">
        <v>117</v>
      </c>
      <c r="J1684" s="45">
        <v>0.43</v>
      </c>
      <c r="K1684" t="str">
        <f>VLOOKUP(A1684,MonthlyMetricFullData!A:D,2,FALSE)</f>
        <v>Distinguished</v>
      </c>
      <c r="L1684" t="str">
        <f>IF(VLOOKUP(A1684,MonthlyMetricFullData!A:E,5,FALSE)&lt;30,"Adjunct","Professional")</f>
        <v>Professional</v>
      </c>
      <c r="M1684" t="str">
        <f>VLOOKUP(A1684,MonthlyMetricFullData!A:D,3,FALSE)</f>
        <v>Ian Plamondon</v>
      </c>
    </row>
    <row r="1685" spans="1:13" x14ac:dyDescent="0.2">
      <c r="A1685" s="6" t="s">
        <v>359</v>
      </c>
      <c r="B1685" s="6" t="s">
        <v>14</v>
      </c>
      <c r="C1685" s="9">
        <v>1.0319</v>
      </c>
      <c r="D1685" s="9">
        <v>1.0772999999999999</v>
      </c>
      <c r="E1685" s="9">
        <v>0.96402877697841705</v>
      </c>
      <c r="F1685" s="9">
        <v>0.77419354838709598</v>
      </c>
      <c r="G1685" s="9">
        <v>0.24137931034482701</v>
      </c>
      <c r="H1685" s="6">
        <v>12</v>
      </c>
      <c r="I1685" s="7" t="s">
        <v>324</v>
      </c>
      <c r="J1685" s="9">
        <v>0.5</v>
      </c>
      <c r="K1685" t="str">
        <f>VLOOKUP(A1685,MonthlyMetricFullData!A:D,2,FALSE)</f>
        <v>Distinguished</v>
      </c>
      <c r="L1685" t="str">
        <f>IF(VLOOKUP(A1685,MonthlyMetricFullData!A:E,5,FALSE)&lt;30,"Adjunct","Professional")</f>
        <v>Professional</v>
      </c>
      <c r="M1685" t="str">
        <f>VLOOKUP(A1685,MonthlyMetricFullData!A:D,3,FALSE)</f>
        <v>Ian Plamondon</v>
      </c>
    </row>
    <row r="1686" spans="1:13" x14ac:dyDescent="0.2">
      <c r="A1686" s="6" t="s">
        <v>359</v>
      </c>
      <c r="B1686" s="6" t="s">
        <v>16</v>
      </c>
      <c r="C1686" s="9">
        <v>0.96</v>
      </c>
      <c r="D1686" s="9">
        <v>1.0900000000000001</v>
      </c>
      <c r="E1686" s="9">
        <v>0.99</v>
      </c>
      <c r="F1686" s="9">
        <v>0.99</v>
      </c>
      <c r="G1686" s="9">
        <v>0.15</v>
      </c>
      <c r="H1686" s="6">
        <v>15</v>
      </c>
      <c r="I1686" s="10">
        <v>45661</v>
      </c>
      <c r="J1686" s="11">
        <v>0.25</v>
      </c>
      <c r="K1686" t="str">
        <f>VLOOKUP(A1686,MonthlyMetricFullData!A:D,2,FALSE)</f>
        <v>Distinguished</v>
      </c>
      <c r="L1686" t="str">
        <f>IF(VLOOKUP(A1686,MonthlyMetricFullData!A:E,5,FALSE)&lt;30,"Adjunct","Professional")</f>
        <v>Professional</v>
      </c>
      <c r="M1686" t="str">
        <f>VLOOKUP(A1686,MonthlyMetricFullData!A:D,3,FALSE)</f>
        <v>Ian Plamondon</v>
      </c>
    </row>
    <row r="1687" spans="1:13" x14ac:dyDescent="0.2">
      <c r="A1687" s="6" t="s">
        <v>359</v>
      </c>
      <c r="B1687" s="6" t="s">
        <v>31</v>
      </c>
      <c r="C1687" s="9">
        <v>0.87</v>
      </c>
      <c r="D1687" s="9">
        <v>0.87</v>
      </c>
      <c r="E1687" s="9">
        <v>0.96</v>
      </c>
      <c r="F1687" s="9">
        <v>1</v>
      </c>
      <c r="G1687" s="9">
        <v>0.13</v>
      </c>
      <c r="H1687" s="6">
        <v>17</v>
      </c>
      <c r="I1687" s="7">
        <v>0.2857142857142857</v>
      </c>
      <c r="J1687" s="9">
        <f>2/7</f>
        <v>0.2857142857142857</v>
      </c>
      <c r="K1687" t="str">
        <f>VLOOKUP(A1687,MonthlyMetricFullData!A:D,2,FALSE)</f>
        <v>Distinguished</v>
      </c>
      <c r="L1687" t="str">
        <f>IF(VLOOKUP(A1687,MonthlyMetricFullData!A:E,5,FALSE)&lt;30,"Adjunct","Professional")</f>
        <v>Professional</v>
      </c>
      <c r="M1687" t="str">
        <f>VLOOKUP(A1687,MonthlyMetricFullData!A:D,3,FALSE)</f>
        <v>Ian Plamondon</v>
      </c>
    </row>
    <row r="1688" spans="1:13" x14ac:dyDescent="0.2">
      <c r="A1688" s="6" t="s">
        <v>359</v>
      </c>
      <c r="B1688" s="6" t="s">
        <v>32</v>
      </c>
      <c r="C1688" s="9">
        <v>0.94579999999999997</v>
      </c>
      <c r="D1688" s="9">
        <v>0.98519999999999996</v>
      </c>
      <c r="E1688" s="9">
        <v>0.984848485</v>
      </c>
      <c r="F1688" s="9">
        <v>0.97619047599999997</v>
      </c>
      <c r="G1688" s="9">
        <v>0.5</v>
      </c>
      <c r="H1688" s="6">
        <v>20</v>
      </c>
      <c r="I1688" s="7">
        <v>0.66666666666666663</v>
      </c>
      <c r="J1688" s="9">
        <f>I1688</f>
        <v>0.66666666666666663</v>
      </c>
      <c r="K1688" t="str">
        <f>VLOOKUP(A1688,MonthlyMetricFullData!A:D,2,FALSE)</f>
        <v>Distinguished</v>
      </c>
      <c r="L1688" t="str">
        <f>IF(VLOOKUP(A1688,MonthlyMetricFullData!A:E,5,FALSE)&lt;30,"Adjunct","Professional")</f>
        <v>Professional</v>
      </c>
      <c r="M1688" t="str">
        <f>VLOOKUP(A1688,MonthlyMetricFullData!A:D,3,FALSE)</f>
        <v>Ian Plamondon</v>
      </c>
    </row>
    <row r="1689" spans="1:13" x14ac:dyDescent="0.2">
      <c r="A1689" s="6" t="s">
        <v>359</v>
      </c>
      <c r="B1689" s="6" t="s">
        <v>17</v>
      </c>
      <c r="C1689" s="9">
        <v>1.22</v>
      </c>
      <c r="D1689" s="9">
        <v>1.1100000000000001</v>
      </c>
      <c r="E1689" s="9">
        <v>0.94</v>
      </c>
      <c r="F1689" s="9">
        <v>0.83</v>
      </c>
      <c r="G1689" s="9">
        <v>0.86</v>
      </c>
      <c r="H1689" s="6">
        <v>23</v>
      </c>
      <c r="I1689" s="46" t="s">
        <v>45</v>
      </c>
      <c r="J1689" s="11">
        <v>0.66</v>
      </c>
      <c r="K1689" t="str">
        <f>VLOOKUP(A1689,MonthlyMetricFullData!A:D,2,FALSE)</f>
        <v>Distinguished</v>
      </c>
      <c r="L1689" t="str">
        <f>IF(VLOOKUP(A1689,MonthlyMetricFullData!A:E,5,FALSE)&lt;30,"Adjunct","Professional")</f>
        <v>Professional</v>
      </c>
      <c r="M1689" t="str">
        <f>VLOOKUP(A1689,MonthlyMetricFullData!A:D,3,FALSE)</f>
        <v>Ian Plamondon</v>
      </c>
    </row>
    <row r="1690" spans="1:13" x14ac:dyDescent="0.2">
      <c r="A1690" s="6" t="s">
        <v>359</v>
      </c>
      <c r="B1690" s="6" t="s">
        <v>19</v>
      </c>
      <c r="C1690" s="6">
        <v>1.0832999999999999</v>
      </c>
      <c r="D1690" s="6">
        <v>1.10859999999999</v>
      </c>
      <c r="E1690" s="6">
        <v>0.962686567164179</v>
      </c>
      <c r="F1690" s="6">
        <v>0.77800000000000002</v>
      </c>
      <c r="G1690" s="6">
        <v>0.58064516129032195</v>
      </c>
      <c r="H1690" s="6">
        <v>8</v>
      </c>
      <c r="I1690" s="6" t="s">
        <v>15</v>
      </c>
      <c r="J1690" s="53">
        <v>0.5</v>
      </c>
      <c r="K1690" t="str">
        <f>VLOOKUP(A1690,MonthlyMetricFullData!A:D,2,FALSE)</f>
        <v>Distinguished</v>
      </c>
      <c r="L1690" t="str">
        <f>IF(VLOOKUP(A1690,MonthlyMetricFullData!A:E,5,FALSE)&lt;30,"Adjunct","Professional")</f>
        <v>Professional</v>
      </c>
      <c r="M1690" t="str">
        <f>VLOOKUP(A1690,MonthlyMetricFullData!A:D,3,FALSE)</f>
        <v>Ian Plamondon</v>
      </c>
    </row>
    <row r="1691" spans="1:13" x14ac:dyDescent="0.2">
      <c r="A1691" s="6" t="s">
        <v>359</v>
      </c>
      <c r="B1691" s="6" t="s">
        <v>21</v>
      </c>
      <c r="C1691" s="9">
        <v>0.53</v>
      </c>
      <c r="D1691" s="9">
        <v>1.1599999999999999</v>
      </c>
      <c r="E1691" s="9">
        <v>0.97</v>
      </c>
      <c r="F1691" s="9">
        <v>1</v>
      </c>
      <c r="G1691" s="9">
        <v>0.64</v>
      </c>
      <c r="H1691" s="6">
        <v>3</v>
      </c>
      <c r="I1691" s="7" t="s">
        <v>23</v>
      </c>
      <c r="J1691" s="9">
        <v>0.67</v>
      </c>
      <c r="K1691" t="str">
        <f>VLOOKUP(A1691,MonthlyMetricFullData!A:D,2,FALSE)</f>
        <v>Distinguished</v>
      </c>
      <c r="L1691" t="str">
        <f>IF(VLOOKUP(A1691,MonthlyMetricFullData!A:E,5,FALSE)&lt;30,"Adjunct","Professional")</f>
        <v>Professional</v>
      </c>
      <c r="M1691" t="str">
        <f>VLOOKUP(A1691,MonthlyMetricFullData!A:D,3,FALSE)</f>
        <v>Ian Plamondon</v>
      </c>
    </row>
    <row r="1692" spans="1:13" x14ac:dyDescent="0.2">
      <c r="A1692" s="6" t="s">
        <v>359</v>
      </c>
      <c r="B1692" s="6" t="s">
        <v>22</v>
      </c>
      <c r="C1692" s="9">
        <v>0.55000000000000004</v>
      </c>
      <c r="D1692" s="9">
        <v>1.07</v>
      </c>
      <c r="E1692" s="9">
        <v>0.97</v>
      </c>
      <c r="F1692" s="9">
        <v>0.79</v>
      </c>
      <c r="G1692" s="9">
        <v>0.68</v>
      </c>
      <c r="H1692" s="6">
        <v>2</v>
      </c>
      <c r="I1692" s="7">
        <v>1</v>
      </c>
      <c r="J1692" s="9">
        <f>I1692</f>
        <v>1</v>
      </c>
      <c r="K1692" t="str">
        <f>VLOOKUP(A1692,MonthlyMetricFullData!A:D,2,FALSE)</f>
        <v>Distinguished</v>
      </c>
      <c r="L1692" t="str">
        <f>IF(VLOOKUP(A1692,MonthlyMetricFullData!A:E,5,FALSE)&lt;30,"Adjunct","Professional")</f>
        <v>Professional</v>
      </c>
      <c r="M1692" t="str">
        <f>VLOOKUP(A1692,MonthlyMetricFullData!A:D,3,FALSE)</f>
        <v>Ian Plamondon</v>
      </c>
    </row>
    <row r="1693" spans="1:13" x14ac:dyDescent="0.2">
      <c r="A1693" s="6" t="s">
        <v>359</v>
      </c>
      <c r="B1693" s="6" t="s">
        <v>24</v>
      </c>
      <c r="C1693" s="9">
        <v>0.92</v>
      </c>
      <c r="D1693" s="9">
        <v>1.06</v>
      </c>
      <c r="E1693" s="9">
        <v>0.99</v>
      </c>
      <c r="F1693" s="9">
        <v>1</v>
      </c>
      <c r="G1693" s="9">
        <v>0.57999999999999996</v>
      </c>
      <c r="H1693" s="6">
        <v>6</v>
      </c>
      <c r="I1693" s="7" t="s">
        <v>360</v>
      </c>
      <c r="J1693" s="9">
        <v>0.22</v>
      </c>
      <c r="K1693" t="str">
        <f>VLOOKUP(A1693,MonthlyMetricFullData!A:D,2,FALSE)</f>
        <v>Distinguished</v>
      </c>
      <c r="L1693" t="str">
        <f>IF(VLOOKUP(A1693,MonthlyMetricFullData!A:E,5,FALSE)&lt;30,"Adjunct","Professional")</f>
        <v>Professional</v>
      </c>
      <c r="M1693" t="str">
        <f>VLOOKUP(A1693,MonthlyMetricFullData!A:D,3,FALSE)</f>
        <v>Ian Plamondon</v>
      </c>
    </row>
    <row r="1694" spans="1:13" x14ac:dyDescent="0.2">
      <c r="A1694" s="6" t="s">
        <v>359</v>
      </c>
      <c r="B1694" s="6" t="s">
        <v>25</v>
      </c>
      <c r="C1694" s="9">
        <v>0.9</v>
      </c>
      <c r="D1694" s="9">
        <v>1.04</v>
      </c>
      <c r="E1694" s="9">
        <v>0.99</v>
      </c>
      <c r="F1694" s="9">
        <v>1</v>
      </c>
      <c r="G1694" s="9">
        <v>0</v>
      </c>
      <c r="H1694" s="6">
        <v>10</v>
      </c>
      <c r="I1694" s="7" t="s">
        <v>69</v>
      </c>
      <c r="J1694" s="9">
        <v>0.63</v>
      </c>
      <c r="K1694" t="str">
        <f>VLOOKUP(A1694,MonthlyMetricFullData!A:D,2,FALSE)</f>
        <v>Distinguished</v>
      </c>
      <c r="L1694" t="str">
        <f>IF(VLOOKUP(A1694,MonthlyMetricFullData!A:E,5,FALSE)&lt;30,"Adjunct","Professional")</f>
        <v>Professional</v>
      </c>
      <c r="M1694" t="str">
        <f>VLOOKUP(A1694,MonthlyMetricFullData!A:D,3,FALSE)</f>
        <v>Ian Plamondon</v>
      </c>
    </row>
    <row r="1695" spans="1:13" x14ac:dyDescent="0.2">
      <c r="A1695" s="6" t="s">
        <v>359</v>
      </c>
      <c r="B1695" s="6" t="s">
        <v>26</v>
      </c>
      <c r="C1695" s="9">
        <v>0.89</v>
      </c>
      <c r="D1695" s="9">
        <v>1.05</v>
      </c>
      <c r="E1695" s="9">
        <v>0.98</v>
      </c>
      <c r="F1695" s="9">
        <v>0.96</v>
      </c>
      <c r="G1695" s="9">
        <v>0.28000000000000003</v>
      </c>
      <c r="H1695" s="6">
        <v>6</v>
      </c>
      <c r="I1695" s="7" t="s">
        <v>36</v>
      </c>
      <c r="J1695" s="9">
        <v>0.33</v>
      </c>
      <c r="K1695" t="str">
        <f>VLOOKUP(A1695,MonthlyMetricFullData!A:D,2,FALSE)</f>
        <v>Distinguished</v>
      </c>
      <c r="L1695" t="str">
        <f>IF(VLOOKUP(A1695,MonthlyMetricFullData!A:E,5,FALSE)&lt;30,"Adjunct","Professional")</f>
        <v>Professional</v>
      </c>
      <c r="M1695" t="str">
        <f>VLOOKUP(A1695,MonthlyMetricFullData!A:D,3,FALSE)</f>
        <v>Ian Plamondon</v>
      </c>
    </row>
    <row r="1696" spans="1:13" x14ac:dyDescent="0.2">
      <c r="A1696" s="6" t="s">
        <v>361</v>
      </c>
      <c r="B1696" s="6" t="s">
        <v>21</v>
      </c>
      <c r="C1696" s="9">
        <v>0.02</v>
      </c>
      <c r="D1696" s="9">
        <v>0.63</v>
      </c>
      <c r="E1696" s="9">
        <v>1</v>
      </c>
      <c r="F1696" s="9">
        <v>0.5</v>
      </c>
      <c r="G1696" s="9">
        <v>1</v>
      </c>
      <c r="H1696" s="6" t="e">
        <v>#N/A</v>
      </c>
      <c r="I1696" s="7">
        <v>0</v>
      </c>
      <c r="J1696" s="9">
        <f>I1696</f>
        <v>0</v>
      </c>
      <c r="K1696" t="e">
        <f>VLOOKUP(A1696,MonthlyMetricFullData!A:D,2,FALSE)</f>
        <v>#N/A</v>
      </c>
      <c r="L1696" t="e">
        <f>IF(VLOOKUP(A1696,MonthlyMetricFullData!A:E,5,FALSE)&lt;30,"Adjunct","Professional")</f>
        <v>#N/A</v>
      </c>
      <c r="M1696" t="e">
        <f>VLOOKUP(A1696,MonthlyMetricFullData!A:D,3,FALSE)</f>
        <v>#N/A</v>
      </c>
    </row>
    <row r="1697" spans="1:13" x14ac:dyDescent="0.2">
      <c r="A1697" s="6" t="s">
        <v>361</v>
      </c>
      <c r="B1697" s="6" t="s">
        <v>22</v>
      </c>
      <c r="C1697" s="9">
        <v>0.35</v>
      </c>
      <c r="D1697" s="9">
        <v>0.72</v>
      </c>
      <c r="E1697" s="9">
        <v>1</v>
      </c>
      <c r="F1697" s="9">
        <v>0.25</v>
      </c>
      <c r="G1697" s="9">
        <v>0.75</v>
      </c>
      <c r="H1697" s="6">
        <v>1</v>
      </c>
      <c r="I1697" s="7">
        <v>0</v>
      </c>
      <c r="J1697" s="9">
        <f>I1697</f>
        <v>0</v>
      </c>
      <c r="K1697" t="e">
        <f>VLOOKUP(A1697,MonthlyMetricFullData!A:D,2,FALSE)</f>
        <v>#N/A</v>
      </c>
      <c r="L1697" t="e">
        <f>IF(VLOOKUP(A1697,MonthlyMetricFullData!A:E,5,FALSE)&lt;30,"Adjunct","Professional")</f>
        <v>#N/A</v>
      </c>
      <c r="M1697" t="e">
        <f>VLOOKUP(A1697,MonthlyMetricFullData!A:D,3,FALSE)</f>
        <v>#N/A</v>
      </c>
    </row>
    <row r="1698" spans="1:13" x14ac:dyDescent="0.2">
      <c r="A1698" s="6" t="s">
        <v>362</v>
      </c>
      <c r="B1698" s="6" t="s">
        <v>29</v>
      </c>
      <c r="C1698" s="9">
        <v>0.65629999999999999</v>
      </c>
      <c r="D1698" s="9">
        <v>1.1405999999999901</v>
      </c>
      <c r="E1698" s="9">
        <v>0.95</v>
      </c>
      <c r="F1698" s="9">
        <v>1</v>
      </c>
      <c r="G1698" s="9">
        <v>0</v>
      </c>
      <c r="H1698" s="6">
        <v>0</v>
      </c>
      <c r="I1698" s="7" t="s">
        <v>33</v>
      </c>
      <c r="J1698" s="45">
        <v>0</v>
      </c>
      <c r="K1698" t="str">
        <f>VLOOKUP(A1698,MonthlyMetricFullData!A:D,2,FALSE)</f>
        <v>Distinguished</v>
      </c>
      <c r="L1698" t="str">
        <f>IF(VLOOKUP(A1698,MonthlyMetricFullData!A:E,5,FALSE)&lt;30,"Adjunct","Professional")</f>
        <v>Adjunct</v>
      </c>
      <c r="M1698" t="str">
        <f>VLOOKUP(A1698,MonthlyMetricFullData!A:D,3,FALSE)</f>
        <v>Annelies de Groot</v>
      </c>
    </row>
    <row r="1699" spans="1:13" x14ac:dyDescent="0.2">
      <c r="A1699" s="6" t="s">
        <v>362</v>
      </c>
      <c r="B1699" s="6" t="s">
        <v>14</v>
      </c>
      <c r="C1699" s="9">
        <v>0.5625</v>
      </c>
      <c r="D1699" s="9">
        <v>1.1601999999999999</v>
      </c>
      <c r="E1699" s="9">
        <v>1</v>
      </c>
      <c r="F1699" s="9">
        <v>1</v>
      </c>
      <c r="G1699" s="9">
        <v>0.66666666666666596</v>
      </c>
      <c r="H1699" s="6">
        <v>0</v>
      </c>
      <c r="I1699" s="7"/>
      <c r="J1699" s="9"/>
      <c r="K1699" t="str">
        <f>VLOOKUP(A1699,MonthlyMetricFullData!A:D,2,FALSE)</f>
        <v>Distinguished</v>
      </c>
      <c r="L1699" t="str">
        <f>IF(VLOOKUP(A1699,MonthlyMetricFullData!A:E,5,FALSE)&lt;30,"Adjunct","Professional")</f>
        <v>Adjunct</v>
      </c>
      <c r="M1699" t="str">
        <f>VLOOKUP(A1699,MonthlyMetricFullData!A:D,3,FALSE)</f>
        <v>Annelies de Groot</v>
      </c>
    </row>
    <row r="1700" spans="1:13" x14ac:dyDescent="0.2">
      <c r="A1700" s="6" t="s">
        <v>362</v>
      </c>
      <c r="B1700" s="6" t="s">
        <v>16</v>
      </c>
      <c r="C1700" s="9">
        <v>0.48</v>
      </c>
      <c r="D1700" s="9">
        <v>1.1399999999999999</v>
      </c>
      <c r="E1700" s="9">
        <v>0.95</v>
      </c>
      <c r="F1700" s="9">
        <v>1</v>
      </c>
      <c r="G1700" s="9">
        <v>1</v>
      </c>
      <c r="H1700" s="6">
        <v>0</v>
      </c>
      <c r="I1700" s="10">
        <v>45659</v>
      </c>
      <c r="J1700" s="9">
        <v>0.5</v>
      </c>
      <c r="K1700" t="str">
        <f>VLOOKUP(A1700,MonthlyMetricFullData!A:D,2,FALSE)</f>
        <v>Distinguished</v>
      </c>
      <c r="L1700" t="str">
        <f>IF(VLOOKUP(A1700,MonthlyMetricFullData!A:E,5,FALSE)&lt;30,"Adjunct","Professional")</f>
        <v>Adjunct</v>
      </c>
      <c r="M1700" t="str">
        <f>VLOOKUP(A1700,MonthlyMetricFullData!A:D,3,FALSE)</f>
        <v>Annelies de Groot</v>
      </c>
    </row>
    <row r="1701" spans="1:13" x14ac:dyDescent="0.2">
      <c r="A1701" s="6" t="s">
        <v>362</v>
      </c>
      <c r="B1701" s="6" t="s">
        <v>31</v>
      </c>
      <c r="C1701" s="9">
        <v>0.32</v>
      </c>
      <c r="D1701" s="9">
        <v>1.1499999999999999</v>
      </c>
      <c r="E1701" s="9">
        <v>1</v>
      </c>
      <c r="F1701" s="9">
        <v>1</v>
      </c>
      <c r="G1701" s="9">
        <v>1</v>
      </c>
      <c r="H1701" s="6">
        <v>0</v>
      </c>
      <c r="I1701" s="7"/>
      <c r="J1701" s="9"/>
      <c r="K1701" t="str">
        <f>VLOOKUP(A1701,MonthlyMetricFullData!A:D,2,FALSE)</f>
        <v>Distinguished</v>
      </c>
      <c r="L1701" t="str">
        <f>IF(VLOOKUP(A1701,MonthlyMetricFullData!A:E,5,FALSE)&lt;30,"Adjunct","Professional")</f>
        <v>Adjunct</v>
      </c>
      <c r="M1701" t="str">
        <f>VLOOKUP(A1701,MonthlyMetricFullData!A:D,3,FALSE)</f>
        <v>Annelies de Groot</v>
      </c>
    </row>
    <row r="1702" spans="1:13" x14ac:dyDescent="0.2">
      <c r="A1702" s="6" t="s">
        <v>362</v>
      </c>
      <c r="B1702" s="6" t="s">
        <v>32</v>
      </c>
      <c r="C1702" s="9">
        <v>0.53129999999999999</v>
      </c>
      <c r="D1702" s="9">
        <v>1.3633</v>
      </c>
      <c r="E1702" s="9">
        <v>1</v>
      </c>
      <c r="F1702" s="9">
        <v>1</v>
      </c>
      <c r="G1702" s="9">
        <v>1</v>
      </c>
      <c r="H1702" s="6">
        <v>0</v>
      </c>
      <c r="I1702" s="7" t="s">
        <v>60</v>
      </c>
      <c r="J1702" s="9">
        <v>0</v>
      </c>
      <c r="K1702" t="str">
        <f>VLOOKUP(A1702,MonthlyMetricFullData!A:D,2,FALSE)</f>
        <v>Distinguished</v>
      </c>
      <c r="L1702" t="str">
        <f>IF(VLOOKUP(A1702,MonthlyMetricFullData!A:E,5,FALSE)&lt;30,"Adjunct","Professional")</f>
        <v>Adjunct</v>
      </c>
      <c r="M1702" t="str">
        <f>VLOOKUP(A1702,MonthlyMetricFullData!A:D,3,FALSE)</f>
        <v>Annelies de Groot</v>
      </c>
    </row>
    <row r="1703" spans="1:13" x14ac:dyDescent="0.2">
      <c r="A1703" s="6" t="s">
        <v>362</v>
      </c>
      <c r="B1703" s="6" t="s">
        <v>17</v>
      </c>
      <c r="C1703" s="9">
        <v>0.9</v>
      </c>
      <c r="D1703" s="9">
        <v>1.1200000000000001</v>
      </c>
      <c r="E1703" s="9">
        <v>0.97</v>
      </c>
      <c r="F1703" s="9">
        <v>0.96</v>
      </c>
      <c r="G1703" s="9">
        <v>1</v>
      </c>
      <c r="H1703" s="6">
        <v>0</v>
      </c>
      <c r="I1703" s="46" t="s">
        <v>36</v>
      </c>
      <c r="J1703" s="11">
        <v>0.33</v>
      </c>
      <c r="K1703" t="str">
        <f>VLOOKUP(A1703,MonthlyMetricFullData!A:D,2,FALSE)</f>
        <v>Distinguished</v>
      </c>
      <c r="L1703" t="str">
        <f>IF(VLOOKUP(A1703,MonthlyMetricFullData!A:E,5,FALSE)&lt;30,"Adjunct","Professional")</f>
        <v>Adjunct</v>
      </c>
      <c r="M1703" t="str">
        <f>VLOOKUP(A1703,MonthlyMetricFullData!A:D,3,FALSE)</f>
        <v>Annelies de Groot</v>
      </c>
    </row>
    <row r="1704" spans="1:13" x14ac:dyDescent="0.2">
      <c r="A1704" s="6" t="s">
        <v>362</v>
      </c>
      <c r="B1704" s="6" t="s">
        <v>19</v>
      </c>
      <c r="C1704" s="6">
        <v>0.85419999999999996</v>
      </c>
      <c r="D1704" s="6">
        <v>1.1133</v>
      </c>
      <c r="E1704" s="6">
        <v>0.96666666666666601</v>
      </c>
      <c r="F1704" s="6">
        <v>0.83299999999999996</v>
      </c>
      <c r="G1704" s="6">
        <v>0.33333333333333298</v>
      </c>
      <c r="I1704" s="6" t="s">
        <v>33</v>
      </c>
      <c r="J1704" s="53">
        <v>0</v>
      </c>
      <c r="K1704" t="str">
        <f>VLOOKUP(A1704,MonthlyMetricFullData!A:D,2,FALSE)</f>
        <v>Distinguished</v>
      </c>
      <c r="L1704" t="str">
        <f>IF(VLOOKUP(A1704,MonthlyMetricFullData!A:E,5,FALSE)&lt;30,"Adjunct","Professional")</f>
        <v>Adjunct</v>
      </c>
      <c r="M1704" t="str">
        <f>VLOOKUP(A1704,MonthlyMetricFullData!A:D,3,FALSE)</f>
        <v>Annelies de Groot</v>
      </c>
    </row>
    <row r="1705" spans="1:13" x14ac:dyDescent="0.2">
      <c r="A1705" s="6" t="s">
        <v>362</v>
      </c>
      <c r="B1705" s="6" t="s">
        <v>21</v>
      </c>
      <c r="C1705" s="9">
        <v>0.5</v>
      </c>
      <c r="D1705" s="9">
        <v>1.47</v>
      </c>
      <c r="E1705" s="9">
        <v>1</v>
      </c>
      <c r="F1705" s="9">
        <v>1</v>
      </c>
      <c r="G1705" s="9">
        <v>0.67</v>
      </c>
      <c r="H1705" s="6">
        <v>4</v>
      </c>
      <c r="J1705" s="6"/>
      <c r="K1705" t="str">
        <f>VLOOKUP(A1705,MonthlyMetricFullData!A:D,2,FALSE)</f>
        <v>Distinguished</v>
      </c>
      <c r="L1705" t="str">
        <f>IF(VLOOKUP(A1705,MonthlyMetricFullData!A:E,5,FALSE)&lt;30,"Adjunct","Professional")</f>
        <v>Adjunct</v>
      </c>
      <c r="M1705" t="str">
        <f>VLOOKUP(A1705,MonthlyMetricFullData!A:D,3,FALSE)</f>
        <v>Annelies de Groot</v>
      </c>
    </row>
    <row r="1706" spans="1:13" x14ac:dyDescent="0.2">
      <c r="A1706" s="6" t="s">
        <v>362</v>
      </c>
      <c r="B1706" s="6" t="s">
        <v>22</v>
      </c>
      <c r="C1706" s="9">
        <v>0.23</v>
      </c>
      <c r="D1706" s="9">
        <v>1.47</v>
      </c>
      <c r="E1706" s="9">
        <v>1</v>
      </c>
      <c r="F1706" s="9">
        <v>1</v>
      </c>
      <c r="G1706" s="9">
        <v>0.6</v>
      </c>
      <c r="H1706" s="6">
        <v>1</v>
      </c>
      <c r="J1706" s="6"/>
      <c r="K1706" t="str">
        <f>VLOOKUP(A1706,MonthlyMetricFullData!A:D,2,FALSE)</f>
        <v>Distinguished</v>
      </c>
      <c r="L1706" t="str">
        <f>IF(VLOOKUP(A1706,MonthlyMetricFullData!A:E,5,FALSE)&lt;30,"Adjunct","Professional")</f>
        <v>Adjunct</v>
      </c>
      <c r="M1706" t="str">
        <f>VLOOKUP(A1706,MonthlyMetricFullData!A:D,3,FALSE)</f>
        <v>Annelies de Groot</v>
      </c>
    </row>
    <row r="1707" spans="1:13" x14ac:dyDescent="0.2">
      <c r="A1707" s="6" t="s">
        <v>362</v>
      </c>
      <c r="B1707" s="6" t="s">
        <v>24</v>
      </c>
      <c r="C1707" s="9">
        <v>0.35</v>
      </c>
      <c r="D1707" s="9">
        <v>1.25</v>
      </c>
      <c r="E1707" s="9">
        <v>0.94</v>
      </c>
      <c r="F1707" s="9">
        <v>1</v>
      </c>
      <c r="G1707" s="9">
        <v>0.5</v>
      </c>
      <c r="H1707" s="6" t="e">
        <v>#N/A</v>
      </c>
      <c r="J1707" s="6"/>
      <c r="K1707" t="str">
        <f>VLOOKUP(A1707,MonthlyMetricFullData!A:D,2,FALSE)</f>
        <v>Distinguished</v>
      </c>
      <c r="L1707" t="str">
        <f>IF(VLOOKUP(A1707,MonthlyMetricFullData!A:E,5,FALSE)&lt;30,"Adjunct","Professional")</f>
        <v>Adjunct</v>
      </c>
      <c r="M1707" t="str">
        <f>VLOOKUP(A1707,MonthlyMetricFullData!A:D,3,FALSE)</f>
        <v>Annelies de Groot</v>
      </c>
    </row>
    <row r="1708" spans="1:13" x14ac:dyDescent="0.2">
      <c r="A1708" s="6" t="s">
        <v>362</v>
      </c>
      <c r="B1708" s="6" t="s">
        <v>25</v>
      </c>
      <c r="C1708" s="9">
        <v>0.56000000000000005</v>
      </c>
      <c r="D1708" s="9">
        <v>1.22</v>
      </c>
      <c r="E1708" s="9">
        <v>0.96</v>
      </c>
      <c r="F1708" s="9">
        <v>1</v>
      </c>
      <c r="G1708" s="9">
        <v>0</v>
      </c>
      <c r="H1708" s="6">
        <v>0</v>
      </c>
      <c r="I1708" s="8"/>
      <c r="J1708" s="6"/>
      <c r="K1708" t="str">
        <f>VLOOKUP(A1708,MonthlyMetricFullData!A:D,2,FALSE)</f>
        <v>Distinguished</v>
      </c>
      <c r="L1708" t="str">
        <f>IF(VLOOKUP(A1708,MonthlyMetricFullData!A:E,5,FALSE)&lt;30,"Adjunct","Professional")</f>
        <v>Adjunct</v>
      </c>
      <c r="M1708" t="str">
        <f>VLOOKUP(A1708,MonthlyMetricFullData!A:D,3,FALSE)</f>
        <v>Annelies de Groot</v>
      </c>
    </row>
    <row r="1709" spans="1:13" x14ac:dyDescent="0.2">
      <c r="A1709" s="6" t="s">
        <v>362</v>
      </c>
      <c r="B1709" s="6" t="s">
        <v>26</v>
      </c>
      <c r="C1709" s="9">
        <v>0.77</v>
      </c>
      <c r="D1709" s="9">
        <v>1.28</v>
      </c>
      <c r="E1709" s="9">
        <v>1</v>
      </c>
      <c r="F1709" s="9">
        <v>0.85</v>
      </c>
      <c r="G1709" s="9">
        <v>0.75</v>
      </c>
      <c r="H1709" s="6">
        <v>1</v>
      </c>
      <c r="I1709" s="7" t="s">
        <v>33</v>
      </c>
      <c r="J1709" s="9">
        <v>0</v>
      </c>
      <c r="K1709" t="str">
        <f>VLOOKUP(A1709,MonthlyMetricFullData!A:D,2,FALSE)</f>
        <v>Distinguished</v>
      </c>
      <c r="L1709" t="str">
        <f>IF(VLOOKUP(A1709,MonthlyMetricFullData!A:E,5,FALSE)&lt;30,"Adjunct","Professional")</f>
        <v>Adjunct</v>
      </c>
      <c r="M1709" t="str">
        <f>VLOOKUP(A1709,MonthlyMetricFullData!A:D,3,FALSE)</f>
        <v>Annelies de Groot</v>
      </c>
    </row>
    <row r="1710" spans="1:13" x14ac:dyDescent="0.2">
      <c r="A1710" s="6" t="s">
        <v>363</v>
      </c>
      <c r="B1710" s="6" t="s">
        <v>29</v>
      </c>
      <c r="C1710" s="9">
        <v>0</v>
      </c>
      <c r="D1710" s="9">
        <v>0.82029999999999903</v>
      </c>
      <c r="E1710" s="9">
        <v>0</v>
      </c>
      <c r="F1710" s="9">
        <v>0</v>
      </c>
      <c r="G1710" s="9">
        <v>0</v>
      </c>
      <c r="H1710" s="6">
        <v>0</v>
      </c>
      <c r="I1710" s="7" t="s">
        <v>18</v>
      </c>
      <c r="J1710" s="45">
        <v>0</v>
      </c>
      <c r="K1710" t="str">
        <f>VLOOKUP(A1710,MonthlyMetricFullData!A:D,2,FALSE)</f>
        <v>Advanced</v>
      </c>
      <c r="L1710" t="str">
        <f>IF(VLOOKUP(A1710,MonthlyMetricFullData!A:E,5,FALSE)&lt;30,"Adjunct","Professional")</f>
        <v>Adjunct</v>
      </c>
      <c r="M1710" t="str">
        <f>VLOOKUP(A1710,MonthlyMetricFullData!A:D,3,FALSE)</f>
        <v>Geoff St. Marie</v>
      </c>
    </row>
    <row r="1711" spans="1:13" x14ac:dyDescent="0.2">
      <c r="A1711" s="6" t="s">
        <v>363</v>
      </c>
      <c r="B1711" s="6" t="s">
        <v>17</v>
      </c>
      <c r="C1711" s="9">
        <v>0.8</v>
      </c>
      <c r="D1711" s="9">
        <v>1.18</v>
      </c>
      <c r="E1711" s="9">
        <v>1</v>
      </c>
      <c r="F1711" s="9">
        <v>1</v>
      </c>
      <c r="G1711" s="9">
        <v>0</v>
      </c>
      <c r="H1711" s="6">
        <v>1</v>
      </c>
      <c r="I1711" s="46" t="s">
        <v>322</v>
      </c>
      <c r="J1711" s="11">
        <v>0</v>
      </c>
      <c r="K1711" t="str">
        <f>VLOOKUP(A1711,MonthlyMetricFullData!A:D,2,FALSE)</f>
        <v>Advanced</v>
      </c>
      <c r="L1711" t="str">
        <f>IF(VLOOKUP(A1711,MonthlyMetricFullData!A:E,5,FALSE)&lt;30,"Adjunct","Professional")</f>
        <v>Adjunct</v>
      </c>
      <c r="M1711" t="str">
        <f>VLOOKUP(A1711,MonthlyMetricFullData!A:D,3,FALSE)</f>
        <v>Geoff St. Marie</v>
      </c>
    </row>
    <row r="1712" spans="1:13" x14ac:dyDescent="0.2">
      <c r="A1712" s="6" t="s">
        <v>363</v>
      </c>
      <c r="B1712" s="6" t="s">
        <v>19</v>
      </c>
      <c r="C1712" s="6">
        <v>0.85419999999999996</v>
      </c>
      <c r="D1712" s="6">
        <v>1.0664</v>
      </c>
      <c r="E1712" s="6">
        <v>0.95</v>
      </c>
      <c r="F1712" s="6">
        <v>0.93300000000000005</v>
      </c>
      <c r="G1712" s="6">
        <v>0</v>
      </c>
      <c r="H1712" s="6">
        <v>2</v>
      </c>
      <c r="I1712" s="6" t="s">
        <v>48</v>
      </c>
      <c r="J1712" s="53">
        <v>1</v>
      </c>
      <c r="K1712" t="str">
        <f>VLOOKUP(A1712,MonthlyMetricFullData!A:D,2,FALSE)</f>
        <v>Advanced</v>
      </c>
      <c r="L1712" t="str">
        <f>IF(VLOOKUP(A1712,MonthlyMetricFullData!A:E,5,FALSE)&lt;30,"Adjunct","Professional")</f>
        <v>Adjunct</v>
      </c>
      <c r="M1712" t="str">
        <f>VLOOKUP(A1712,MonthlyMetricFullData!A:D,3,FALSE)</f>
        <v>Geoff St. Marie</v>
      </c>
    </row>
    <row r="1713" spans="1:13" x14ac:dyDescent="0.2">
      <c r="A1713" s="6" t="s">
        <v>364</v>
      </c>
      <c r="B1713" s="6" t="s">
        <v>29</v>
      </c>
      <c r="C1713" s="9">
        <v>0.69379999999999997</v>
      </c>
      <c r="D1713" s="9">
        <v>0.85199999999999998</v>
      </c>
      <c r="E1713" s="9">
        <v>0.98765432098765404</v>
      </c>
      <c r="F1713" s="9">
        <v>0.98360655737704905</v>
      </c>
      <c r="G1713" s="9">
        <v>1</v>
      </c>
      <c r="H1713" s="6">
        <v>4</v>
      </c>
      <c r="I1713" s="7" t="s">
        <v>43</v>
      </c>
      <c r="J1713" s="45">
        <v>0.6</v>
      </c>
      <c r="K1713" t="str">
        <f>VLOOKUP(A1713,MonthlyMetricFullData!A:D,2,FALSE)</f>
        <v>Distinguished</v>
      </c>
      <c r="L1713" t="str">
        <f>IF(VLOOKUP(A1713,MonthlyMetricFullData!A:E,5,FALSE)&lt;30,"Adjunct","Professional")</f>
        <v>Professional</v>
      </c>
      <c r="M1713" t="str">
        <f>VLOOKUP(A1713,MonthlyMetricFullData!A:D,3,FALSE)</f>
        <v>Annelies de Groot</v>
      </c>
    </row>
    <row r="1714" spans="1:13" x14ac:dyDescent="0.2">
      <c r="A1714" s="6" t="s">
        <v>364</v>
      </c>
      <c r="B1714" s="6" t="s">
        <v>14</v>
      </c>
      <c r="C1714" s="9">
        <v>0.68330000000000002</v>
      </c>
      <c r="D1714" s="9">
        <v>1.0575999999999901</v>
      </c>
      <c r="E1714" s="9">
        <v>1</v>
      </c>
      <c r="F1714" s="9">
        <v>0.98214285714285698</v>
      </c>
      <c r="G1714" s="9">
        <v>0.85714285714285698</v>
      </c>
      <c r="H1714" s="6">
        <v>0</v>
      </c>
      <c r="I1714" s="7" t="s">
        <v>27</v>
      </c>
      <c r="J1714" s="9">
        <v>1</v>
      </c>
      <c r="K1714" t="str">
        <f>VLOOKUP(A1714,MonthlyMetricFullData!A:D,2,FALSE)</f>
        <v>Distinguished</v>
      </c>
      <c r="L1714" t="str">
        <f>IF(VLOOKUP(A1714,MonthlyMetricFullData!A:E,5,FALSE)&lt;30,"Adjunct","Professional")</f>
        <v>Professional</v>
      </c>
      <c r="M1714" t="str">
        <f>VLOOKUP(A1714,MonthlyMetricFullData!A:D,3,FALSE)</f>
        <v>Annelies de Groot</v>
      </c>
    </row>
    <row r="1715" spans="1:13" x14ac:dyDescent="0.2">
      <c r="A1715" s="6" t="s">
        <v>364</v>
      </c>
      <c r="B1715" s="6" t="s">
        <v>16</v>
      </c>
      <c r="C1715" s="9">
        <v>0.63</v>
      </c>
      <c r="D1715" s="9">
        <v>1.04</v>
      </c>
      <c r="E1715" s="9">
        <v>1</v>
      </c>
      <c r="F1715" s="9">
        <v>1</v>
      </c>
      <c r="G1715" s="9">
        <v>0.93</v>
      </c>
      <c r="H1715" s="6">
        <v>1</v>
      </c>
      <c r="I1715" s="10">
        <v>45658</v>
      </c>
      <c r="J1715" s="9">
        <v>1</v>
      </c>
      <c r="K1715" t="str">
        <f>VLOOKUP(A1715,MonthlyMetricFullData!A:D,2,FALSE)</f>
        <v>Distinguished</v>
      </c>
      <c r="L1715" t="str">
        <f>IF(VLOOKUP(A1715,MonthlyMetricFullData!A:E,5,FALSE)&lt;30,"Adjunct","Professional")</f>
        <v>Professional</v>
      </c>
      <c r="M1715" t="str">
        <f>VLOOKUP(A1715,MonthlyMetricFullData!A:D,3,FALSE)</f>
        <v>Annelies de Groot</v>
      </c>
    </row>
    <row r="1716" spans="1:13" x14ac:dyDescent="0.2">
      <c r="A1716" s="6" t="s">
        <v>364</v>
      </c>
      <c r="B1716" s="6" t="s">
        <v>31</v>
      </c>
      <c r="C1716" s="9">
        <v>0.48</v>
      </c>
      <c r="D1716" s="9">
        <v>0.9</v>
      </c>
      <c r="E1716" s="9">
        <v>1</v>
      </c>
      <c r="F1716" s="9">
        <v>0.86</v>
      </c>
      <c r="G1716" s="9">
        <v>1</v>
      </c>
      <c r="H1716" s="6">
        <v>8</v>
      </c>
      <c r="I1716" s="7">
        <v>1</v>
      </c>
      <c r="J1716" s="9">
        <v>1</v>
      </c>
      <c r="K1716" t="str">
        <f>VLOOKUP(A1716,MonthlyMetricFullData!A:D,2,FALSE)</f>
        <v>Distinguished</v>
      </c>
      <c r="L1716" t="str">
        <f>IF(VLOOKUP(A1716,MonthlyMetricFullData!A:E,5,FALSE)&lt;30,"Adjunct","Professional")</f>
        <v>Professional</v>
      </c>
      <c r="M1716" t="str">
        <f>VLOOKUP(A1716,MonthlyMetricFullData!A:D,3,FALSE)</f>
        <v>Annelies de Groot</v>
      </c>
    </row>
    <row r="1717" spans="1:13" x14ac:dyDescent="0.2">
      <c r="A1717" s="6" t="s">
        <v>364</v>
      </c>
      <c r="B1717" s="6" t="s">
        <v>32</v>
      </c>
      <c r="C1717" s="9">
        <v>0.4708</v>
      </c>
      <c r="D1717" s="9">
        <v>0.97860000000000003</v>
      </c>
      <c r="E1717" s="9">
        <v>1</v>
      </c>
      <c r="F1717" s="9">
        <v>0.72093023300000003</v>
      </c>
      <c r="G1717" s="9">
        <v>0.9375</v>
      </c>
      <c r="H1717" s="6">
        <v>4</v>
      </c>
      <c r="I1717" s="7" t="s">
        <v>18</v>
      </c>
      <c r="J1717" s="9">
        <v>0</v>
      </c>
      <c r="K1717" t="str">
        <f>VLOOKUP(A1717,MonthlyMetricFullData!A:D,2,FALSE)</f>
        <v>Distinguished</v>
      </c>
      <c r="L1717" t="str">
        <f>IF(VLOOKUP(A1717,MonthlyMetricFullData!A:E,5,FALSE)&lt;30,"Adjunct","Professional")</f>
        <v>Professional</v>
      </c>
      <c r="M1717" t="str">
        <f>VLOOKUP(A1717,MonthlyMetricFullData!A:D,3,FALSE)</f>
        <v>Annelies de Groot</v>
      </c>
    </row>
    <row r="1718" spans="1:13" x14ac:dyDescent="0.2">
      <c r="A1718" s="6" t="s">
        <v>364</v>
      </c>
      <c r="B1718" s="6" t="s">
        <v>17</v>
      </c>
      <c r="C1718" s="9">
        <v>0.84</v>
      </c>
      <c r="D1718" s="9">
        <v>0.91</v>
      </c>
      <c r="E1718" s="9">
        <v>1</v>
      </c>
      <c r="F1718" s="9">
        <v>0.97</v>
      </c>
      <c r="G1718" s="9">
        <v>1</v>
      </c>
      <c r="H1718" s="6">
        <v>2</v>
      </c>
      <c r="I1718" s="46" t="s">
        <v>27</v>
      </c>
      <c r="J1718" s="11">
        <v>1</v>
      </c>
      <c r="K1718" t="str">
        <f>VLOOKUP(A1718,MonthlyMetricFullData!A:D,2,FALSE)</f>
        <v>Distinguished</v>
      </c>
      <c r="L1718" t="str">
        <f>IF(VLOOKUP(A1718,MonthlyMetricFullData!A:E,5,FALSE)&lt;30,"Adjunct","Professional")</f>
        <v>Professional</v>
      </c>
      <c r="M1718" t="str">
        <f>VLOOKUP(A1718,MonthlyMetricFullData!A:D,3,FALSE)</f>
        <v>Annelies de Groot</v>
      </c>
    </row>
    <row r="1719" spans="1:13" x14ac:dyDescent="0.2">
      <c r="A1719" s="6" t="s">
        <v>364</v>
      </c>
      <c r="B1719" s="6" t="s">
        <v>19</v>
      </c>
      <c r="C1719" s="6">
        <v>0.93959999999999999</v>
      </c>
      <c r="D1719" s="6">
        <v>0.95389999999999997</v>
      </c>
      <c r="E1719" s="6">
        <v>0.99099099099098997</v>
      </c>
      <c r="F1719" s="6">
        <v>0.96</v>
      </c>
      <c r="G1719" s="6">
        <v>1</v>
      </c>
      <c r="H1719" s="6">
        <v>7</v>
      </c>
      <c r="I1719" s="6" t="s">
        <v>27</v>
      </c>
      <c r="J1719" s="53">
        <v>1</v>
      </c>
      <c r="K1719" t="str">
        <f>VLOOKUP(A1719,MonthlyMetricFullData!A:D,2,FALSE)</f>
        <v>Distinguished</v>
      </c>
      <c r="L1719" t="str">
        <f>IF(VLOOKUP(A1719,MonthlyMetricFullData!A:E,5,FALSE)&lt;30,"Adjunct","Professional")</f>
        <v>Professional</v>
      </c>
      <c r="M1719" t="str">
        <f>VLOOKUP(A1719,MonthlyMetricFullData!A:D,3,FALSE)</f>
        <v>Annelies de Groot</v>
      </c>
    </row>
    <row r="1720" spans="1:13" x14ac:dyDescent="0.2">
      <c r="A1720" s="6" t="s">
        <v>364</v>
      </c>
      <c r="B1720" s="6" t="s">
        <v>21</v>
      </c>
      <c r="C1720" s="9">
        <v>0.81</v>
      </c>
      <c r="D1720" s="9">
        <v>1.04</v>
      </c>
      <c r="E1720" s="9">
        <v>1</v>
      </c>
      <c r="F1720" s="9">
        <v>0.95</v>
      </c>
      <c r="G1720" s="9">
        <v>0.86</v>
      </c>
      <c r="H1720" s="6">
        <v>4</v>
      </c>
      <c r="I1720" s="7" t="s">
        <v>47</v>
      </c>
      <c r="J1720" s="9">
        <v>0.75</v>
      </c>
      <c r="K1720" t="str">
        <f>VLOOKUP(A1720,MonthlyMetricFullData!A:D,2,FALSE)</f>
        <v>Distinguished</v>
      </c>
      <c r="L1720" t="str">
        <f>IF(VLOOKUP(A1720,MonthlyMetricFullData!A:E,5,FALSE)&lt;30,"Adjunct","Professional")</f>
        <v>Professional</v>
      </c>
      <c r="M1720" t="str">
        <f>VLOOKUP(A1720,MonthlyMetricFullData!A:D,3,FALSE)</f>
        <v>Annelies de Groot</v>
      </c>
    </row>
    <row r="1721" spans="1:13" x14ac:dyDescent="0.2">
      <c r="A1721" s="6" t="s">
        <v>364</v>
      </c>
      <c r="B1721" s="6" t="s">
        <v>22</v>
      </c>
      <c r="C1721" s="9">
        <v>0.32</v>
      </c>
      <c r="D1721" s="9">
        <v>0.84</v>
      </c>
      <c r="E1721" s="9">
        <v>1</v>
      </c>
      <c r="F1721" s="9">
        <v>0.69</v>
      </c>
      <c r="G1721" s="9">
        <v>0.64</v>
      </c>
      <c r="H1721" s="6">
        <v>4</v>
      </c>
      <c r="I1721" s="7">
        <v>1</v>
      </c>
      <c r="J1721" s="9">
        <f>I1721</f>
        <v>1</v>
      </c>
      <c r="K1721" t="str">
        <f>VLOOKUP(A1721,MonthlyMetricFullData!A:D,2,FALSE)</f>
        <v>Distinguished</v>
      </c>
      <c r="L1721" t="str">
        <f>IF(VLOOKUP(A1721,MonthlyMetricFullData!A:E,5,FALSE)&lt;30,"Adjunct","Professional")</f>
        <v>Professional</v>
      </c>
      <c r="M1721" t="str">
        <f>VLOOKUP(A1721,MonthlyMetricFullData!A:D,3,FALSE)</f>
        <v>Annelies de Groot</v>
      </c>
    </row>
    <row r="1722" spans="1:13" x14ac:dyDescent="0.2">
      <c r="A1722" s="6" t="s">
        <v>364</v>
      </c>
      <c r="B1722" s="6" t="s">
        <v>24</v>
      </c>
      <c r="C1722" s="9">
        <v>0.55000000000000004</v>
      </c>
      <c r="D1722" s="9">
        <v>0.99</v>
      </c>
      <c r="E1722" s="9">
        <v>1</v>
      </c>
      <c r="F1722" s="9">
        <v>0.98</v>
      </c>
      <c r="G1722" s="9">
        <v>0.5</v>
      </c>
      <c r="H1722" s="6">
        <v>6</v>
      </c>
      <c r="J1722" s="6"/>
      <c r="K1722" t="str">
        <f>VLOOKUP(A1722,MonthlyMetricFullData!A:D,2,FALSE)</f>
        <v>Distinguished</v>
      </c>
      <c r="L1722" t="str">
        <f>IF(VLOOKUP(A1722,MonthlyMetricFullData!A:E,5,FALSE)&lt;30,"Adjunct","Professional")</f>
        <v>Professional</v>
      </c>
      <c r="M1722" t="str">
        <f>VLOOKUP(A1722,MonthlyMetricFullData!A:D,3,FALSE)</f>
        <v>Annelies de Groot</v>
      </c>
    </row>
    <row r="1723" spans="1:13" x14ac:dyDescent="0.2">
      <c r="A1723" s="6" t="s">
        <v>364</v>
      </c>
      <c r="B1723" s="6" t="s">
        <v>25</v>
      </c>
      <c r="C1723" s="9">
        <v>0.46</v>
      </c>
      <c r="D1723" s="9">
        <v>1.0900000000000001</v>
      </c>
      <c r="E1723" s="9">
        <v>1</v>
      </c>
      <c r="F1723" s="9">
        <v>1</v>
      </c>
      <c r="G1723" s="9">
        <v>0.82</v>
      </c>
      <c r="H1723" s="6">
        <v>1</v>
      </c>
      <c r="I1723" s="7" t="s">
        <v>45</v>
      </c>
      <c r="J1723" s="9">
        <v>0.66</v>
      </c>
      <c r="K1723" t="str">
        <f>VLOOKUP(A1723,MonthlyMetricFullData!A:D,2,FALSE)</f>
        <v>Distinguished</v>
      </c>
      <c r="L1723" t="str">
        <f>IF(VLOOKUP(A1723,MonthlyMetricFullData!A:E,5,FALSE)&lt;30,"Adjunct","Professional")</f>
        <v>Professional</v>
      </c>
      <c r="M1723" t="str">
        <f>VLOOKUP(A1723,MonthlyMetricFullData!A:D,3,FALSE)</f>
        <v>Annelies de Groot</v>
      </c>
    </row>
    <row r="1724" spans="1:13" x14ac:dyDescent="0.2">
      <c r="A1724" s="6" t="s">
        <v>364</v>
      </c>
      <c r="B1724" s="6" t="s">
        <v>26</v>
      </c>
      <c r="C1724" s="9">
        <v>0.73</v>
      </c>
      <c r="D1724" s="9">
        <v>1.03</v>
      </c>
      <c r="E1724" s="9">
        <v>1</v>
      </c>
      <c r="F1724" s="9">
        <v>0.88</v>
      </c>
      <c r="G1724" s="9">
        <v>0.83</v>
      </c>
      <c r="H1724" s="6">
        <v>1</v>
      </c>
      <c r="I1724" s="7" t="s">
        <v>146</v>
      </c>
      <c r="J1724" s="9">
        <v>1</v>
      </c>
      <c r="K1724" t="str">
        <f>VLOOKUP(A1724,MonthlyMetricFullData!A:D,2,FALSE)</f>
        <v>Distinguished</v>
      </c>
      <c r="L1724" t="str">
        <f>IF(VLOOKUP(A1724,MonthlyMetricFullData!A:E,5,FALSE)&lt;30,"Adjunct","Professional")</f>
        <v>Professional</v>
      </c>
      <c r="M1724" t="str">
        <f>VLOOKUP(A1724,MonthlyMetricFullData!A:D,3,FALSE)</f>
        <v>Annelies de Groot</v>
      </c>
    </row>
    <row r="1725" spans="1:13" x14ac:dyDescent="0.2">
      <c r="A1725" s="6" t="s">
        <v>365</v>
      </c>
      <c r="B1725" s="6" t="s">
        <v>29</v>
      </c>
      <c r="C1725" s="9">
        <v>0.60629999999999995</v>
      </c>
      <c r="D1725" s="9">
        <v>1.0295999999999901</v>
      </c>
      <c r="E1725" s="9">
        <v>0.97727272727272696</v>
      </c>
      <c r="F1725" s="9">
        <v>1</v>
      </c>
      <c r="G1725" s="9">
        <v>1</v>
      </c>
      <c r="H1725" s="6">
        <v>0</v>
      </c>
      <c r="I1725" s="7" t="s">
        <v>18</v>
      </c>
      <c r="J1725" s="45">
        <v>0</v>
      </c>
      <c r="K1725" t="str">
        <f>VLOOKUP(A1725,MonthlyMetricFullData!A:D,2,FALSE)</f>
        <v>Premium</v>
      </c>
      <c r="L1725" t="str">
        <f>IF(VLOOKUP(A1725,MonthlyMetricFullData!A:E,5,FALSE)&lt;30,"Adjunct","Professional")</f>
        <v>Adjunct</v>
      </c>
      <c r="M1725" t="str">
        <f>VLOOKUP(A1725,MonthlyMetricFullData!A:D,3,FALSE)</f>
        <v>Kristin Haase-Alvey</v>
      </c>
    </row>
    <row r="1726" spans="1:13" x14ac:dyDescent="0.2">
      <c r="A1726" s="6" t="s">
        <v>365</v>
      </c>
      <c r="B1726" s="6" t="s">
        <v>14</v>
      </c>
      <c r="C1726" s="9">
        <v>0.8135</v>
      </c>
      <c r="D1726" s="9">
        <v>1.1349</v>
      </c>
      <c r="E1726" s="9">
        <v>1</v>
      </c>
      <c r="F1726" s="9">
        <v>1</v>
      </c>
      <c r="G1726" s="9">
        <v>1</v>
      </c>
      <c r="H1726" s="6">
        <v>1</v>
      </c>
      <c r="I1726" s="7"/>
      <c r="J1726" s="9"/>
      <c r="K1726" t="str">
        <f>VLOOKUP(A1726,MonthlyMetricFullData!A:D,2,FALSE)</f>
        <v>Premium</v>
      </c>
      <c r="L1726" t="str">
        <f>IF(VLOOKUP(A1726,MonthlyMetricFullData!A:E,5,FALSE)&lt;30,"Adjunct","Professional")</f>
        <v>Adjunct</v>
      </c>
      <c r="M1726" t="str">
        <f>VLOOKUP(A1726,MonthlyMetricFullData!A:D,3,FALSE)</f>
        <v>Kristin Haase-Alvey</v>
      </c>
    </row>
    <row r="1727" spans="1:13" x14ac:dyDescent="0.2">
      <c r="A1727" s="6" t="s">
        <v>365</v>
      </c>
      <c r="B1727" s="6" t="s">
        <v>16</v>
      </c>
      <c r="C1727" s="9">
        <v>0.55000000000000004</v>
      </c>
      <c r="D1727" s="9">
        <v>0.95</v>
      </c>
      <c r="E1727" s="9">
        <v>1</v>
      </c>
      <c r="F1727" s="9">
        <v>1</v>
      </c>
      <c r="G1727" s="9">
        <v>1</v>
      </c>
      <c r="H1727" s="6">
        <v>6</v>
      </c>
      <c r="I1727" s="10"/>
      <c r="J1727" s="6"/>
      <c r="K1727" t="str">
        <f>VLOOKUP(A1727,MonthlyMetricFullData!A:D,2,FALSE)</f>
        <v>Premium</v>
      </c>
      <c r="L1727" t="str">
        <f>IF(VLOOKUP(A1727,MonthlyMetricFullData!A:E,5,FALSE)&lt;30,"Adjunct","Professional")</f>
        <v>Adjunct</v>
      </c>
      <c r="M1727" t="str">
        <f>VLOOKUP(A1727,MonthlyMetricFullData!A:D,3,FALSE)</f>
        <v>Kristin Haase-Alvey</v>
      </c>
    </row>
    <row r="1728" spans="1:13" x14ac:dyDescent="0.2">
      <c r="A1728" s="6" t="s">
        <v>365</v>
      </c>
      <c r="B1728" s="6" t="s">
        <v>31</v>
      </c>
      <c r="C1728" s="9">
        <v>0.49</v>
      </c>
      <c r="D1728" s="9">
        <v>1.1599999999999999</v>
      </c>
      <c r="E1728" s="9">
        <v>1</v>
      </c>
      <c r="F1728" s="9">
        <v>1</v>
      </c>
      <c r="G1728" s="9">
        <v>1</v>
      </c>
      <c r="H1728" s="6">
        <v>3</v>
      </c>
      <c r="I1728" s="7"/>
      <c r="J1728" s="9"/>
      <c r="K1728" t="str">
        <f>VLOOKUP(A1728,MonthlyMetricFullData!A:D,2,FALSE)</f>
        <v>Premium</v>
      </c>
      <c r="L1728" t="str">
        <f>IF(VLOOKUP(A1728,MonthlyMetricFullData!A:E,5,FALSE)&lt;30,"Adjunct","Professional")</f>
        <v>Adjunct</v>
      </c>
      <c r="M1728" t="str">
        <f>VLOOKUP(A1728,MonthlyMetricFullData!A:D,3,FALSE)</f>
        <v>Kristin Haase-Alvey</v>
      </c>
    </row>
    <row r="1729" spans="1:13" x14ac:dyDescent="0.2">
      <c r="A1729" s="6" t="s">
        <v>365</v>
      </c>
      <c r="B1729" s="6" t="s">
        <v>32</v>
      </c>
      <c r="C1729" s="9">
        <v>0.46250000000000002</v>
      </c>
      <c r="D1729" s="9">
        <v>1.0246999999999999</v>
      </c>
      <c r="E1729" s="9">
        <v>1</v>
      </c>
      <c r="F1729" s="9">
        <v>1</v>
      </c>
      <c r="G1729" s="9">
        <v>1</v>
      </c>
      <c r="H1729" s="6">
        <v>1</v>
      </c>
      <c r="I1729" s="7" t="s">
        <v>18</v>
      </c>
      <c r="J1729" s="9">
        <v>0</v>
      </c>
      <c r="K1729" t="str">
        <f>VLOOKUP(A1729,MonthlyMetricFullData!A:D,2,FALSE)</f>
        <v>Premium</v>
      </c>
      <c r="L1729" t="str">
        <f>IF(VLOOKUP(A1729,MonthlyMetricFullData!A:E,5,FALSE)&lt;30,"Adjunct","Professional")</f>
        <v>Adjunct</v>
      </c>
      <c r="M1729" t="str">
        <f>VLOOKUP(A1729,MonthlyMetricFullData!A:D,3,FALSE)</f>
        <v>Kristin Haase-Alvey</v>
      </c>
    </row>
    <row r="1730" spans="1:13" x14ac:dyDescent="0.2">
      <c r="A1730" s="6" t="s">
        <v>365</v>
      </c>
      <c r="B1730" s="6" t="s">
        <v>17</v>
      </c>
      <c r="C1730" s="9">
        <v>0.55000000000000004</v>
      </c>
      <c r="D1730" s="9">
        <v>1.08</v>
      </c>
      <c r="E1730" s="9">
        <v>1</v>
      </c>
      <c r="F1730" s="9">
        <v>1</v>
      </c>
      <c r="G1730" s="9">
        <v>1</v>
      </c>
      <c r="H1730" s="6">
        <v>6</v>
      </c>
      <c r="I1730" s="46" t="s">
        <v>18</v>
      </c>
      <c r="J1730" s="11">
        <v>0</v>
      </c>
      <c r="K1730" t="str">
        <f>VLOOKUP(A1730,MonthlyMetricFullData!A:D,2,FALSE)</f>
        <v>Premium</v>
      </c>
      <c r="L1730" t="str">
        <f>IF(VLOOKUP(A1730,MonthlyMetricFullData!A:E,5,FALSE)&lt;30,"Adjunct","Professional")</f>
        <v>Adjunct</v>
      </c>
      <c r="M1730" t="str">
        <f>VLOOKUP(A1730,MonthlyMetricFullData!A:D,3,FALSE)</f>
        <v>Kristin Haase-Alvey</v>
      </c>
    </row>
    <row r="1731" spans="1:13" x14ac:dyDescent="0.2">
      <c r="A1731" s="6" t="s">
        <v>365</v>
      </c>
      <c r="B1731" s="6" t="s">
        <v>19</v>
      </c>
      <c r="C1731" s="6">
        <v>0.968799999999999</v>
      </c>
      <c r="D1731" s="6">
        <v>2.8125</v>
      </c>
      <c r="E1731" s="6">
        <v>1</v>
      </c>
      <c r="F1731" s="6">
        <v>1</v>
      </c>
      <c r="G1731" s="6">
        <v>1</v>
      </c>
      <c r="H1731" s="6">
        <v>6</v>
      </c>
      <c r="J1731" s="53"/>
      <c r="K1731" t="str">
        <f>VLOOKUP(A1731,MonthlyMetricFullData!A:D,2,FALSE)</f>
        <v>Premium</v>
      </c>
      <c r="L1731" t="str">
        <f>IF(VLOOKUP(A1731,MonthlyMetricFullData!A:E,5,FALSE)&lt;30,"Adjunct","Professional")</f>
        <v>Adjunct</v>
      </c>
      <c r="M1731" t="str">
        <f>VLOOKUP(A1731,MonthlyMetricFullData!A:D,3,FALSE)</f>
        <v>Kristin Haase-Alvey</v>
      </c>
    </row>
    <row r="1732" spans="1:13" x14ac:dyDescent="0.2">
      <c r="A1732" s="6" t="s">
        <v>365</v>
      </c>
      <c r="B1732" s="6" t="s">
        <v>21</v>
      </c>
      <c r="C1732" s="9">
        <v>0.64</v>
      </c>
      <c r="D1732" s="9">
        <v>1.18</v>
      </c>
      <c r="E1732" s="9">
        <v>1</v>
      </c>
      <c r="F1732" s="9">
        <v>1</v>
      </c>
      <c r="G1732" s="9">
        <v>1</v>
      </c>
      <c r="H1732" s="6">
        <v>3</v>
      </c>
      <c r="I1732" s="7">
        <v>1</v>
      </c>
      <c r="J1732" s="9">
        <f>I1732</f>
        <v>1</v>
      </c>
      <c r="K1732" t="str">
        <f>VLOOKUP(A1732,MonthlyMetricFullData!A:D,2,FALSE)</f>
        <v>Premium</v>
      </c>
      <c r="L1732" t="str">
        <f>IF(VLOOKUP(A1732,MonthlyMetricFullData!A:E,5,FALSE)&lt;30,"Adjunct","Professional")</f>
        <v>Adjunct</v>
      </c>
      <c r="M1732" t="str">
        <f>VLOOKUP(A1732,MonthlyMetricFullData!A:D,3,FALSE)</f>
        <v>Kristin Haase-Alvey</v>
      </c>
    </row>
    <row r="1733" spans="1:13" x14ac:dyDescent="0.2">
      <c r="A1733" s="6" t="s">
        <v>365</v>
      </c>
      <c r="B1733" s="6" t="s">
        <v>22</v>
      </c>
      <c r="C1733" s="9">
        <v>0.45</v>
      </c>
      <c r="D1733" s="9">
        <v>0.98</v>
      </c>
      <c r="E1733" s="9">
        <v>1</v>
      </c>
      <c r="F1733" s="9">
        <v>0.96</v>
      </c>
      <c r="G1733" s="9">
        <v>0.92</v>
      </c>
      <c r="H1733" s="6">
        <v>2</v>
      </c>
      <c r="I1733" s="7">
        <v>1</v>
      </c>
      <c r="J1733" s="9">
        <f>I1733</f>
        <v>1</v>
      </c>
      <c r="K1733" t="str">
        <f>VLOOKUP(A1733,MonthlyMetricFullData!A:D,2,FALSE)</f>
        <v>Premium</v>
      </c>
      <c r="L1733" t="str">
        <f>IF(VLOOKUP(A1733,MonthlyMetricFullData!A:E,5,FALSE)&lt;30,"Adjunct","Professional")</f>
        <v>Adjunct</v>
      </c>
      <c r="M1733" t="str">
        <f>VLOOKUP(A1733,MonthlyMetricFullData!A:D,3,FALSE)</f>
        <v>Kristin Haase-Alvey</v>
      </c>
    </row>
    <row r="1734" spans="1:13" x14ac:dyDescent="0.2">
      <c r="A1734" s="6" t="s">
        <v>365</v>
      </c>
      <c r="B1734" s="6" t="s">
        <v>24</v>
      </c>
      <c r="C1734" s="9">
        <v>0.6</v>
      </c>
      <c r="D1734" s="9">
        <v>1.1100000000000001</v>
      </c>
      <c r="E1734" s="9">
        <v>1</v>
      </c>
      <c r="F1734" s="9">
        <v>1</v>
      </c>
      <c r="G1734" s="9">
        <v>0.93</v>
      </c>
      <c r="H1734" s="6">
        <v>1</v>
      </c>
      <c r="I1734" s="7">
        <v>1</v>
      </c>
      <c r="J1734" s="9">
        <f>I1734</f>
        <v>1</v>
      </c>
      <c r="K1734" t="str">
        <f>VLOOKUP(A1734,MonthlyMetricFullData!A:D,2,FALSE)</f>
        <v>Premium</v>
      </c>
      <c r="L1734" t="str">
        <f>IF(VLOOKUP(A1734,MonthlyMetricFullData!A:E,5,FALSE)&lt;30,"Adjunct","Professional")</f>
        <v>Adjunct</v>
      </c>
      <c r="M1734" t="str">
        <f>VLOOKUP(A1734,MonthlyMetricFullData!A:D,3,FALSE)</f>
        <v>Kristin Haase-Alvey</v>
      </c>
    </row>
    <row r="1735" spans="1:13" x14ac:dyDescent="0.2">
      <c r="A1735" s="6" t="s">
        <v>365</v>
      </c>
      <c r="B1735" s="6" t="s">
        <v>25</v>
      </c>
      <c r="C1735" s="9">
        <v>0.99</v>
      </c>
      <c r="D1735" s="9">
        <v>1.02</v>
      </c>
      <c r="E1735" s="9">
        <v>1</v>
      </c>
      <c r="F1735" s="9">
        <v>1</v>
      </c>
      <c r="G1735" s="9">
        <v>0.87</v>
      </c>
      <c r="H1735" s="6">
        <v>1</v>
      </c>
      <c r="I1735" s="7" t="s">
        <v>27</v>
      </c>
      <c r="J1735" s="9">
        <v>1</v>
      </c>
      <c r="K1735" t="str">
        <f>VLOOKUP(A1735,MonthlyMetricFullData!A:D,2,FALSE)</f>
        <v>Premium</v>
      </c>
      <c r="L1735" t="str">
        <f>IF(VLOOKUP(A1735,MonthlyMetricFullData!A:E,5,FALSE)&lt;30,"Adjunct","Professional")</f>
        <v>Adjunct</v>
      </c>
      <c r="M1735" t="str">
        <f>VLOOKUP(A1735,MonthlyMetricFullData!A:D,3,FALSE)</f>
        <v>Kristin Haase-Alvey</v>
      </c>
    </row>
    <row r="1736" spans="1:13" x14ac:dyDescent="0.2">
      <c r="A1736" s="6" t="s">
        <v>365</v>
      </c>
      <c r="B1736" s="6" t="s">
        <v>26</v>
      </c>
      <c r="C1736" s="9">
        <v>1.05</v>
      </c>
      <c r="D1736" s="9">
        <v>1.07</v>
      </c>
      <c r="E1736" s="9">
        <v>0.99</v>
      </c>
      <c r="F1736" s="9">
        <v>0.98</v>
      </c>
      <c r="G1736" s="9">
        <v>1</v>
      </c>
      <c r="H1736" s="6">
        <v>6</v>
      </c>
      <c r="I1736" s="8"/>
      <c r="J1736" s="6"/>
      <c r="K1736" t="str">
        <f>VLOOKUP(A1736,MonthlyMetricFullData!A:D,2,FALSE)</f>
        <v>Premium</v>
      </c>
      <c r="L1736" t="str">
        <f>IF(VLOOKUP(A1736,MonthlyMetricFullData!A:E,5,FALSE)&lt;30,"Adjunct","Professional")</f>
        <v>Adjunct</v>
      </c>
      <c r="M1736" t="str">
        <f>VLOOKUP(A1736,MonthlyMetricFullData!A:D,3,FALSE)</f>
        <v>Kristin Haase-Alvey</v>
      </c>
    </row>
    <row r="1737" spans="1:13" x14ac:dyDescent="0.2">
      <c r="A1737" s="6" t="s">
        <v>366</v>
      </c>
      <c r="B1737" s="6" t="s">
        <v>29</v>
      </c>
      <c r="C1737" s="9">
        <v>0.843799999999999</v>
      </c>
      <c r="D1737" s="9">
        <v>0.92449999999999999</v>
      </c>
      <c r="E1737" s="9">
        <v>0.984375</v>
      </c>
      <c r="F1737" s="9">
        <v>0.96296296296296202</v>
      </c>
      <c r="G1737" s="9">
        <v>0.85714285714285698</v>
      </c>
      <c r="H1737" s="6">
        <v>4</v>
      </c>
      <c r="I1737" s="7" t="s">
        <v>63</v>
      </c>
      <c r="J1737" s="45">
        <v>1</v>
      </c>
      <c r="K1737" t="str">
        <f>VLOOKUP(A1737,MonthlyMetricFullData!A:D,2,FALSE)</f>
        <v>Distinguished</v>
      </c>
      <c r="L1737" t="str">
        <f>IF(VLOOKUP(A1737,MonthlyMetricFullData!A:E,5,FALSE)&lt;30,"Adjunct","Professional")</f>
        <v>Adjunct</v>
      </c>
      <c r="M1737" t="str">
        <f>VLOOKUP(A1737,MonthlyMetricFullData!A:D,3,FALSE)</f>
        <v>Geoff St. Marie</v>
      </c>
    </row>
    <row r="1738" spans="1:13" x14ac:dyDescent="0.2">
      <c r="A1738" s="6" t="s">
        <v>366</v>
      </c>
      <c r="B1738" s="6" t="s">
        <v>14</v>
      </c>
      <c r="C1738" s="9">
        <v>0.89379999999999904</v>
      </c>
      <c r="D1738" s="9">
        <v>1.1589</v>
      </c>
      <c r="E1738" s="9">
        <v>1</v>
      </c>
      <c r="F1738" s="9">
        <v>0.90566037735849003</v>
      </c>
      <c r="G1738" s="9">
        <v>0.85</v>
      </c>
      <c r="H1738" s="6">
        <v>3</v>
      </c>
      <c r="I1738" s="7"/>
      <c r="J1738" s="9"/>
      <c r="K1738" t="str">
        <f>VLOOKUP(A1738,MonthlyMetricFullData!A:D,2,FALSE)</f>
        <v>Distinguished</v>
      </c>
      <c r="L1738" t="str">
        <f>IF(VLOOKUP(A1738,MonthlyMetricFullData!A:E,5,FALSE)&lt;30,"Adjunct","Professional")</f>
        <v>Adjunct</v>
      </c>
      <c r="M1738" t="str">
        <f>VLOOKUP(A1738,MonthlyMetricFullData!A:D,3,FALSE)</f>
        <v>Geoff St. Marie</v>
      </c>
    </row>
    <row r="1739" spans="1:13" x14ac:dyDescent="0.2">
      <c r="A1739" s="6" t="s">
        <v>366</v>
      </c>
      <c r="B1739" s="6" t="s">
        <v>16</v>
      </c>
      <c r="C1739" s="9">
        <v>0.63</v>
      </c>
      <c r="D1739" s="9">
        <v>1.02</v>
      </c>
      <c r="E1739" s="9">
        <v>1</v>
      </c>
      <c r="F1739" s="9">
        <v>0.95</v>
      </c>
      <c r="G1739" s="9">
        <v>0.86</v>
      </c>
      <c r="H1739" s="6">
        <v>0</v>
      </c>
      <c r="I1739" s="10">
        <v>45659</v>
      </c>
      <c r="J1739" s="9">
        <v>0.5</v>
      </c>
      <c r="K1739" t="str">
        <f>VLOOKUP(A1739,MonthlyMetricFullData!A:D,2,FALSE)</f>
        <v>Distinguished</v>
      </c>
      <c r="L1739" t="str">
        <f>IF(VLOOKUP(A1739,MonthlyMetricFullData!A:E,5,FALSE)&lt;30,"Adjunct","Professional")</f>
        <v>Adjunct</v>
      </c>
      <c r="M1739" t="str">
        <f>VLOOKUP(A1739,MonthlyMetricFullData!A:D,3,FALSE)</f>
        <v>Geoff St. Marie</v>
      </c>
    </row>
    <row r="1740" spans="1:13" x14ac:dyDescent="0.2">
      <c r="A1740" s="6" t="s">
        <v>366</v>
      </c>
      <c r="B1740" s="6" t="s">
        <v>31</v>
      </c>
      <c r="C1740" s="9">
        <v>0.46</v>
      </c>
      <c r="D1740" s="9">
        <v>1.01</v>
      </c>
      <c r="E1740" s="9">
        <v>1</v>
      </c>
      <c r="F1740" s="9">
        <v>0.93</v>
      </c>
      <c r="G1740" s="9">
        <v>0.81</v>
      </c>
      <c r="H1740" s="6">
        <v>0</v>
      </c>
      <c r="I1740" s="7"/>
      <c r="J1740" s="9"/>
      <c r="K1740" t="str">
        <f>VLOOKUP(A1740,MonthlyMetricFullData!A:D,2,FALSE)</f>
        <v>Distinguished</v>
      </c>
      <c r="L1740" t="str">
        <f>IF(VLOOKUP(A1740,MonthlyMetricFullData!A:E,5,FALSE)&lt;30,"Adjunct","Professional")</f>
        <v>Adjunct</v>
      </c>
      <c r="M1740" t="str">
        <f>VLOOKUP(A1740,MonthlyMetricFullData!A:D,3,FALSE)</f>
        <v>Geoff St. Marie</v>
      </c>
    </row>
    <row r="1741" spans="1:13" x14ac:dyDescent="0.2">
      <c r="A1741" s="6" t="s">
        <v>366</v>
      </c>
      <c r="B1741" s="6" t="s">
        <v>32</v>
      </c>
      <c r="C1741" s="9">
        <v>0.61250000000000004</v>
      </c>
      <c r="D1741" s="9">
        <v>1.0625</v>
      </c>
      <c r="E1741" s="9">
        <v>1</v>
      </c>
      <c r="F1741" s="9">
        <v>0.88888888899999996</v>
      </c>
      <c r="G1741" s="9">
        <v>0.909090909</v>
      </c>
      <c r="H1741" s="6">
        <v>2</v>
      </c>
      <c r="I1741" s="7" t="s">
        <v>60</v>
      </c>
      <c r="J1741" s="9">
        <v>0</v>
      </c>
      <c r="K1741" t="str">
        <f>VLOOKUP(A1741,MonthlyMetricFullData!A:D,2,FALSE)</f>
        <v>Distinguished</v>
      </c>
      <c r="L1741" t="str">
        <f>IF(VLOOKUP(A1741,MonthlyMetricFullData!A:E,5,FALSE)&lt;30,"Adjunct","Professional")</f>
        <v>Adjunct</v>
      </c>
      <c r="M1741" t="str">
        <f>VLOOKUP(A1741,MonthlyMetricFullData!A:D,3,FALSE)</f>
        <v>Geoff St. Marie</v>
      </c>
    </row>
    <row r="1742" spans="1:13" x14ac:dyDescent="0.2">
      <c r="A1742" s="6" t="s">
        <v>366</v>
      </c>
      <c r="B1742" s="6" t="s">
        <v>17</v>
      </c>
      <c r="C1742" s="9">
        <v>0.8</v>
      </c>
      <c r="D1742" s="9">
        <v>0.91</v>
      </c>
      <c r="E1742" s="9">
        <v>1</v>
      </c>
      <c r="F1742" s="9">
        <v>1</v>
      </c>
      <c r="G1742" s="9">
        <v>0.88</v>
      </c>
      <c r="H1742" s="6">
        <v>0</v>
      </c>
      <c r="I1742" s="46" t="s">
        <v>60</v>
      </c>
      <c r="J1742" s="11">
        <v>0</v>
      </c>
      <c r="K1742" t="str">
        <f>VLOOKUP(A1742,MonthlyMetricFullData!A:D,2,FALSE)</f>
        <v>Distinguished</v>
      </c>
      <c r="L1742" t="str">
        <f>IF(VLOOKUP(A1742,MonthlyMetricFullData!A:E,5,FALSE)&lt;30,"Adjunct","Professional")</f>
        <v>Adjunct</v>
      </c>
      <c r="M1742" t="str">
        <f>VLOOKUP(A1742,MonthlyMetricFullData!A:D,3,FALSE)</f>
        <v>Geoff St. Marie</v>
      </c>
    </row>
    <row r="1743" spans="1:13" x14ac:dyDescent="0.2">
      <c r="A1743" s="6" t="s">
        <v>366</v>
      </c>
      <c r="B1743" s="6" t="s">
        <v>19</v>
      </c>
      <c r="C1743" s="6">
        <v>0.66879999999999995</v>
      </c>
      <c r="D1743" s="6">
        <v>0.98439999999999905</v>
      </c>
      <c r="E1743" s="6">
        <v>0.98113207547169801</v>
      </c>
      <c r="F1743" s="6">
        <v>0.93799999999999994</v>
      </c>
      <c r="G1743" s="6">
        <v>0.85714285714285698</v>
      </c>
      <c r="H1743" s="6">
        <v>3</v>
      </c>
      <c r="J1743" s="53"/>
      <c r="K1743" t="str">
        <f>VLOOKUP(A1743,MonthlyMetricFullData!A:D,2,FALSE)</f>
        <v>Distinguished</v>
      </c>
      <c r="L1743" t="str">
        <f>IF(VLOOKUP(A1743,MonthlyMetricFullData!A:E,5,FALSE)&lt;30,"Adjunct","Professional")</f>
        <v>Adjunct</v>
      </c>
      <c r="M1743" t="str">
        <f>VLOOKUP(A1743,MonthlyMetricFullData!A:D,3,FALSE)</f>
        <v>Geoff St. Marie</v>
      </c>
    </row>
    <row r="1744" spans="1:13" x14ac:dyDescent="0.2">
      <c r="A1744" s="6" t="s">
        <v>366</v>
      </c>
      <c r="B1744" s="6" t="s">
        <v>21</v>
      </c>
      <c r="C1744" s="9">
        <v>0.71</v>
      </c>
      <c r="D1744" s="9">
        <v>0.87</v>
      </c>
      <c r="E1744" s="9">
        <v>0.99</v>
      </c>
      <c r="F1744" s="9">
        <v>0.89</v>
      </c>
      <c r="G1744" s="9">
        <v>0.84</v>
      </c>
      <c r="H1744" s="6">
        <v>1</v>
      </c>
      <c r="I1744" s="7" t="s">
        <v>47</v>
      </c>
      <c r="J1744" s="9">
        <v>0.75</v>
      </c>
      <c r="K1744" t="str">
        <f>VLOOKUP(A1744,MonthlyMetricFullData!A:D,2,FALSE)</f>
        <v>Distinguished</v>
      </c>
      <c r="L1744" t="str">
        <f>IF(VLOOKUP(A1744,MonthlyMetricFullData!A:E,5,FALSE)&lt;30,"Adjunct","Professional")</f>
        <v>Adjunct</v>
      </c>
      <c r="M1744" t="str">
        <f>VLOOKUP(A1744,MonthlyMetricFullData!A:D,3,FALSE)</f>
        <v>Geoff St. Marie</v>
      </c>
    </row>
    <row r="1745" spans="1:13" x14ac:dyDescent="0.2">
      <c r="A1745" s="6" t="s">
        <v>366</v>
      </c>
      <c r="B1745" s="6" t="s">
        <v>22</v>
      </c>
      <c r="C1745" s="9">
        <v>0.33</v>
      </c>
      <c r="D1745" s="9">
        <v>0.5</v>
      </c>
      <c r="E1745" s="9">
        <v>1</v>
      </c>
      <c r="F1745" s="9">
        <v>0.89</v>
      </c>
      <c r="G1745" s="9">
        <v>0.79</v>
      </c>
      <c r="H1745" s="6">
        <v>5</v>
      </c>
      <c r="I1745" s="7">
        <v>1</v>
      </c>
      <c r="J1745" s="9">
        <f>I1745</f>
        <v>1</v>
      </c>
      <c r="K1745" t="str">
        <f>VLOOKUP(A1745,MonthlyMetricFullData!A:D,2,FALSE)</f>
        <v>Distinguished</v>
      </c>
      <c r="L1745" t="str">
        <f>IF(VLOOKUP(A1745,MonthlyMetricFullData!A:E,5,FALSE)&lt;30,"Adjunct","Professional")</f>
        <v>Adjunct</v>
      </c>
      <c r="M1745" t="str">
        <f>VLOOKUP(A1745,MonthlyMetricFullData!A:D,3,FALSE)</f>
        <v>Geoff St. Marie</v>
      </c>
    </row>
    <row r="1746" spans="1:13" x14ac:dyDescent="0.2">
      <c r="A1746" s="6" t="s">
        <v>366</v>
      </c>
      <c r="B1746" s="6" t="s">
        <v>24</v>
      </c>
      <c r="C1746" s="9">
        <v>0.65</v>
      </c>
      <c r="D1746" s="9">
        <v>0.96</v>
      </c>
      <c r="E1746" s="9">
        <v>1</v>
      </c>
      <c r="F1746" s="9">
        <v>0.89</v>
      </c>
      <c r="G1746" s="9">
        <v>0.75</v>
      </c>
      <c r="H1746" s="6">
        <v>2</v>
      </c>
      <c r="J1746" s="6"/>
      <c r="K1746" t="str">
        <f>VLOOKUP(A1746,MonthlyMetricFullData!A:D,2,FALSE)</f>
        <v>Distinguished</v>
      </c>
      <c r="L1746" t="str">
        <f>IF(VLOOKUP(A1746,MonthlyMetricFullData!A:E,5,FALSE)&lt;30,"Adjunct","Professional")</f>
        <v>Adjunct</v>
      </c>
      <c r="M1746" t="str">
        <f>VLOOKUP(A1746,MonthlyMetricFullData!A:D,3,FALSE)</f>
        <v>Geoff St. Marie</v>
      </c>
    </row>
    <row r="1747" spans="1:13" x14ac:dyDescent="0.2">
      <c r="A1747" s="6" t="s">
        <v>366</v>
      </c>
      <c r="B1747" s="6" t="s">
        <v>25</v>
      </c>
      <c r="C1747" s="9">
        <v>0.85</v>
      </c>
      <c r="D1747" s="9">
        <v>1.1000000000000001</v>
      </c>
      <c r="E1747" s="9">
        <v>1</v>
      </c>
      <c r="F1747" s="9">
        <v>0.89</v>
      </c>
      <c r="G1747" s="9">
        <v>0.67</v>
      </c>
      <c r="H1747" s="6">
        <v>3</v>
      </c>
      <c r="I1747" s="8"/>
      <c r="J1747" s="6"/>
      <c r="K1747" t="str">
        <f>VLOOKUP(A1747,MonthlyMetricFullData!A:D,2,FALSE)</f>
        <v>Distinguished</v>
      </c>
      <c r="L1747" t="str">
        <f>IF(VLOOKUP(A1747,MonthlyMetricFullData!A:E,5,FALSE)&lt;30,"Adjunct","Professional")</f>
        <v>Adjunct</v>
      </c>
      <c r="M1747" t="str">
        <f>VLOOKUP(A1747,MonthlyMetricFullData!A:D,3,FALSE)</f>
        <v>Geoff St. Marie</v>
      </c>
    </row>
    <row r="1748" spans="1:13" x14ac:dyDescent="0.2">
      <c r="A1748" s="6" t="s">
        <v>366</v>
      </c>
      <c r="B1748" s="6" t="s">
        <v>26</v>
      </c>
      <c r="C1748" s="9">
        <v>0.81</v>
      </c>
      <c r="D1748" s="9">
        <v>1.04</v>
      </c>
      <c r="E1748" s="9">
        <v>1</v>
      </c>
      <c r="F1748" s="9">
        <v>0.9</v>
      </c>
      <c r="G1748" s="9">
        <v>0.61</v>
      </c>
      <c r="H1748" s="6">
        <v>4</v>
      </c>
      <c r="I1748" s="8"/>
      <c r="J1748" s="6"/>
      <c r="K1748" t="str">
        <f>VLOOKUP(A1748,MonthlyMetricFullData!A:D,2,FALSE)</f>
        <v>Distinguished</v>
      </c>
      <c r="L1748" t="str">
        <f>IF(VLOOKUP(A1748,MonthlyMetricFullData!A:E,5,FALSE)&lt;30,"Adjunct","Professional")</f>
        <v>Adjunct</v>
      </c>
      <c r="M1748" t="str">
        <f>VLOOKUP(A1748,MonthlyMetricFullData!A:D,3,FALSE)</f>
        <v>Geoff St. Marie</v>
      </c>
    </row>
    <row r="1749" spans="1:13" x14ac:dyDescent="0.2">
      <c r="A1749" s="6" t="s">
        <v>367</v>
      </c>
      <c r="B1749" s="6" t="s">
        <v>14</v>
      </c>
      <c r="C1749" s="9">
        <v>0.55630000000000002</v>
      </c>
      <c r="D1749" s="9">
        <v>1.15359999999999</v>
      </c>
      <c r="E1749" s="9">
        <v>0.97560975609755995</v>
      </c>
      <c r="F1749" s="9">
        <v>0.96774193548387</v>
      </c>
      <c r="G1749" s="9">
        <v>0.90909090909090895</v>
      </c>
      <c r="H1749" s="6">
        <v>2</v>
      </c>
      <c r="I1749" s="7"/>
      <c r="J1749" s="9"/>
      <c r="K1749" t="e">
        <f>VLOOKUP(A1749,MonthlyMetricFullData!A:D,2,FALSE)</f>
        <v>#N/A</v>
      </c>
      <c r="L1749" t="e">
        <f>IF(VLOOKUP(A1749,MonthlyMetricFullData!A:E,5,FALSE)&lt;30,"Adjunct","Professional")</f>
        <v>#N/A</v>
      </c>
      <c r="M1749" t="e">
        <f>VLOOKUP(A1749,MonthlyMetricFullData!A:D,3,FALSE)</f>
        <v>#N/A</v>
      </c>
    </row>
    <row r="1750" spans="1:13" x14ac:dyDescent="0.2">
      <c r="A1750" s="6" t="s">
        <v>367</v>
      </c>
      <c r="B1750" s="6" t="s">
        <v>16</v>
      </c>
      <c r="C1750" s="9">
        <v>0.42</v>
      </c>
      <c r="D1750" s="9">
        <v>1.1499999999999999</v>
      </c>
      <c r="E1750" s="9">
        <v>1</v>
      </c>
      <c r="F1750" s="9">
        <v>1</v>
      </c>
      <c r="G1750" s="9">
        <v>1</v>
      </c>
      <c r="H1750" s="6">
        <v>2</v>
      </c>
      <c r="I1750" s="10">
        <v>45659</v>
      </c>
      <c r="J1750" s="9">
        <v>0.5</v>
      </c>
      <c r="K1750" t="e">
        <f>VLOOKUP(A1750,MonthlyMetricFullData!A:D,2,FALSE)</f>
        <v>#N/A</v>
      </c>
      <c r="L1750" t="e">
        <f>IF(VLOOKUP(A1750,MonthlyMetricFullData!A:E,5,FALSE)&lt;30,"Adjunct","Professional")</f>
        <v>#N/A</v>
      </c>
      <c r="M1750" t="e">
        <f>VLOOKUP(A1750,MonthlyMetricFullData!A:D,3,FALSE)</f>
        <v>#N/A</v>
      </c>
    </row>
    <row r="1751" spans="1:13" x14ac:dyDescent="0.2">
      <c r="A1751" s="6" t="s">
        <v>367</v>
      </c>
      <c r="B1751" s="6" t="s">
        <v>31</v>
      </c>
      <c r="C1751" s="9">
        <v>0.28999999999999998</v>
      </c>
      <c r="D1751" s="9">
        <v>0.99</v>
      </c>
      <c r="E1751" s="9">
        <v>1</v>
      </c>
      <c r="F1751" s="9">
        <v>1</v>
      </c>
      <c r="G1751" s="9">
        <v>0.67</v>
      </c>
      <c r="H1751" s="6">
        <v>1</v>
      </c>
      <c r="I1751" s="7"/>
      <c r="J1751" s="9"/>
      <c r="K1751" t="e">
        <f>VLOOKUP(A1751,MonthlyMetricFullData!A:D,2,FALSE)</f>
        <v>#N/A</v>
      </c>
      <c r="L1751" t="e">
        <f>IF(VLOOKUP(A1751,MonthlyMetricFullData!A:E,5,FALSE)&lt;30,"Adjunct","Professional")</f>
        <v>#N/A</v>
      </c>
      <c r="M1751" t="e">
        <f>VLOOKUP(A1751,MonthlyMetricFullData!A:D,3,FALSE)</f>
        <v>#N/A</v>
      </c>
    </row>
    <row r="1752" spans="1:13" x14ac:dyDescent="0.2">
      <c r="A1752" s="38" t="s">
        <v>367</v>
      </c>
      <c r="B1752" s="38" t="s">
        <v>21</v>
      </c>
      <c r="C1752" s="37">
        <v>0.46</v>
      </c>
      <c r="D1752" s="37">
        <v>1.0900000000000001</v>
      </c>
      <c r="E1752" s="37">
        <v>1</v>
      </c>
      <c r="F1752" s="37">
        <v>1</v>
      </c>
      <c r="G1752" s="37">
        <v>0.8</v>
      </c>
      <c r="H1752" s="38">
        <v>0</v>
      </c>
      <c r="I1752" s="38"/>
      <c r="J1752" s="6"/>
      <c r="K1752" t="e">
        <f>VLOOKUP(A1752,MonthlyMetricFullData!A:D,2,FALSE)</f>
        <v>#N/A</v>
      </c>
      <c r="L1752" t="e">
        <f>IF(VLOOKUP(A1752,MonthlyMetricFullData!A:E,5,FALSE)&lt;30,"Adjunct","Professional")</f>
        <v>#N/A</v>
      </c>
      <c r="M1752" t="e">
        <f>VLOOKUP(A1752,MonthlyMetricFullData!A:D,3,FALSE)</f>
        <v>#N/A</v>
      </c>
    </row>
    <row r="1753" spans="1:13" x14ac:dyDescent="0.2">
      <c r="A1753" s="38" t="s">
        <v>367</v>
      </c>
      <c r="B1753" s="38" t="s">
        <v>22</v>
      </c>
      <c r="C1753" s="37">
        <v>0.28999999999999998</v>
      </c>
      <c r="D1753" s="37">
        <v>1.1599999999999999</v>
      </c>
      <c r="E1753" s="37">
        <v>1</v>
      </c>
      <c r="F1753" s="37">
        <v>1</v>
      </c>
      <c r="G1753" s="37">
        <v>0.83</v>
      </c>
      <c r="H1753" s="38">
        <v>2</v>
      </c>
      <c r="I1753" s="39">
        <v>0</v>
      </c>
      <c r="J1753" s="9">
        <f>I1753</f>
        <v>0</v>
      </c>
      <c r="K1753" t="e">
        <f>VLOOKUP(A1753,MonthlyMetricFullData!A:D,2,FALSE)</f>
        <v>#N/A</v>
      </c>
      <c r="L1753" t="e">
        <f>IF(VLOOKUP(A1753,MonthlyMetricFullData!A:E,5,FALSE)&lt;30,"Adjunct","Professional")</f>
        <v>#N/A</v>
      </c>
      <c r="M1753" t="e">
        <f>VLOOKUP(A1753,MonthlyMetricFullData!A:D,3,FALSE)</f>
        <v>#N/A</v>
      </c>
    </row>
    <row r="1754" spans="1:13" x14ac:dyDescent="0.2">
      <c r="A1754" s="38" t="s">
        <v>367</v>
      </c>
      <c r="B1754" s="38" t="s">
        <v>24</v>
      </c>
      <c r="C1754" s="37">
        <v>0.57999999999999996</v>
      </c>
      <c r="D1754" s="37">
        <v>1.08</v>
      </c>
      <c r="E1754" s="37">
        <v>1</v>
      </c>
      <c r="F1754" s="37">
        <v>1</v>
      </c>
      <c r="G1754" s="37">
        <v>0.73</v>
      </c>
      <c r="H1754" s="38" t="e">
        <v>#N/A</v>
      </c>
      <c r="I1754" s="39">
        <v>1</v>
      </c>
      <c r="J1754" s="9">
        <f>I1754</f>
        <v>1</v>
      </c>
      <c r="K1754" t="e">
        <f>VLOOKUP(A1754,MonthlyMetricFullData!A:D,2,FALSE)</f>
        <v>#N/A</v>
      </c>
      <c r="L1754" t="e">
        <f>IF(VLOOKUP(A1754,MonthlyMetricFullData!A:E,5,FALSE)&lt;30,"Adjunct","Professional")</f>
        <v>#N/A</v>
      </c>
      <c r="M1754" t="e">
        <f>VLOOKUP(A1754,MonthlyMetricFullData!A:D,3,FALSE)</f>
        <v>#N/A</v>
      </c>
    </row>
    <row r="1755" spans="1:13" x14ac:dyDescent="0.2">
      <c r="A1755" s="38" t="s">
        <v>367</v>
      </c>
      <c r="B1755" s="38" t="s">
        <v>25</v>
      </c>
      <c r="C1755" s="37">
        <v>0.84</v>
      </c>
      <c r="D1755" s="37">
        <v>1.1299999999999999</v>
      </c>
      <c r="E1755" s="37">
        <v>1</v>
      </c>
      <c r="F1755" s="37">
        <v>1</v>
      </c>
      <c r="G1755" s="37">
        <v>0.77</v>
      </c>
      <c r="H1755" s="38">
        <v>0</v>
      </c>
      <c r="I1755" s="39" t="s">
        <v>233</v>
      </c>
      <c r="J1755" s="9">
        <v>0</v>
      </c>
      <c r="K1755" t="e">
        <f>VLOOKUP(A1755,MonthlyMetricFullData!A:D,2,FALSE)</f>
        <v>#N/A</v>
      </c>
      <c r="L1755" t="e">
        <f>IF(VLOOKUP(A1755,MonthlyMetricFullData!A:E,5,FALSE)&lt;30,"Adjunct","Professional")</f>
        <v>#N/A</v>
      </c>
      <c r="M1755" t="e">
        <f>VLOOKUP(A1755,MonthlyMetricFullData!A:D,3,FALSE)</f>
        <v>#N/A</v>
      </c>
    </row>
    <row r="1756" spans="1:13" x14ac:dyDescent="0.2">
      <c r="A1756" s="38" t="s">
        <v>367</v>
      </c>
      <c r="B1756" s="38" t="s">
        <v>26</v>
      </c>
      <c r="C1756" s="37">
        <v>0.78</v>
      </c>
      <c r="D1756" s="37">
        <v>1.17</v>
      </c>
      <c r="E1756" s="37">
        <v>0.98</v>
      </c>
      <c r="F1756" s="37">
        <v>1</v>
      </c>
      <c r="G1756" s="37">
        <v>0.89</v>
      </c>
      <c r="H1756" s="38">
        <v>1</v>
      </c>
      <c r="I1756" s="39" t="s">
        <v>33</v>
      </c>
      <c r="J1756" s="9">
        <v>0</v>
      </c>
      <c r="K1756" t="e">
        <f>VLOOKUP(A1756,MonthlyMetricFullData!A:D,2,FALSE)</f>
        <v>#N/A</v>
      </c>
      <c r="L1756" t="e">
        <f>IF(VLOOKUP(A1756,MonthlyMetricFullData!A:E,5,FALSE)&lt;30,"Adjunct","Professional")</f>
        <v>#N/A</v>
      </c>
      <c r="M1756" t="e">
        <f>VLOOKUP(A1756,MonthlyMetricFullData!A:D,3,FALSE)</f>
        <v>#N/A</v>
      </c>
    </row>
    <row r="1757" spans="1:13" x14ac:dyDescent="0.2">
      <c r="A1757" s="38" t="s">
        <v>368</v>
      </c>
      <c r="B1757" s="38" t="s">
        <v>29</v>
      </c>
      <c r="C1757" s="37">
        <v>1.125</v>
      </c>
      <c r="D1757" s="37">
        <v>0.99219999999999997</v>
      </c>
      <c r="E1757" s="37">
        <v>0.98666666666666603</v>
      </c>
      <c r="F1757" s="37">
        <v>0.95121951219512102</v>
      </c>
      <c r="G1757" s="37">
        <v>1</v>
      </c>
      <c r="H1757" s="38">
        <v>13</v>
      </c>
      <c r="I1757" s="39" t="s">
        <v>18</v>
      </c>
      <c r="J1757" s="45">
        <v>0</v>
      </c>
      <c r="K1757" t="str">
        <f>VLOOKUP(A1757,MonthlyMetricFullData!A:D,2,FALSE)</f>
        <v>Distinguished</v>
      </c>
      <c r="L1757" t="str">
        <f>IF(VLOOKUP(A1757,MonthlyMetricFullData!A:E,5,FALSE)&lt;30,"Adjunct","Professional")</f>
        <v>Adjunct</v>
      </c>
      <c r="M1757" t="str">
        <f>VLOOKUP(A1757,MonthlyMetricFullData!A:D,3,FALSE)</f>
        <v>Ela Cross</v>
      </c>
    </row>
    <row r="1758" spans="1:13" x14ac:dyDescent="0.2">
      <c r="A1758" s="38" t="s">
        <v>368</v>
      </c>
      <c r="B1758" s="6" t="s">
        <v>14</v>
      </c>
      <c r="C1758" s="37">
        <v>1.1615</v>
      </c>
      <c r="D1758" s="37">
        <v>1.0351999999999999</v>
      </c>
      <c r="E1758" s="37">
        <v>0.96551724137931005</v>
      </c>
      <c r="F1758" s="37">
        <v>1</v>
      </c>
      <c r="G1758" s="37">
        <v>1</v>
      </c>
      <c r="H1758" s="38">
        <v>14</v>
      </c>
      <c r="I1758" s="39"/>
      <c r="J1758" s="9"/>
      <c r="K1758" t="str">
        <f>VLOOKUP(A1758,MonthlyMetricFullData!A:D,2,FALSE)</f>
        <v>Distinguished</v>
      </c>
      <c r="L1758" t="str">
        <f>IF(VLOOKUP(A1758,MonthlyMetricFullData!A:E,5,FALSE)&lt;30,"Adjunct","Professional")</f>
        <v>Adjunct</v>
      </c>
      <c r="M1758" t="str">
        <f>VLOOKUP(A1758,MonthlyMetricFullData!A:D,3,FALSE)</f>
        <v>Ela Cross</v>
      </c>
    </row>
    <row r="1759" spans="1:13" x14ac:dyDescent="0.2">
      <c r="A1759" s="38" t="s">
        <v>368</v>
      </c>
      <c r="B1759" s="38" t="s">
        <v>16</v>
      </c>
      <c r="C1759" s="37">
        <v>1.08</v>
      </c>
      <c r="D1759" s="37">
        <v>1</v>
      </c>
      <c r="E1759" s="37">
        <v>0.99</v>
      </c>
      <c r="F1759" s="37">
        <v>0.93</v>
      </c>
      <c r="G1759" s="37">
        <v>1</v>
      </c>
      <c r="H1759" s="38">
        <v>6</v>
      </c>
      <c r="I1759" s="40" t="s">
        <v>33</v>
      </c>
      <c r="J1759" s="9">
        <v>0</v>
      </c>
      <c r="K1759" t="str">
        <f>VLOOKUP(A1759,MonthlyMetricFullData!A:D,2,FALSE)</f>
        <v>Distinguished</v>
      </c>
      <c r="L1759" t="str">
        <f>IF(VLOOKUP(A1759,MonthlyMetricFullData!A:E,5,FALSE)&lt;30,"Adjunct","Professional")</f>
        <v>Adjunct</v>
      </c>
      <c r="M1759" t="str">
        <f>VLOOKUP(A1759,MonthlyMetricFullData!A:D,3,FALSE)</f>
        <v>Ela Cross</v>
      </c>
    </row>
    <row r="1760" spans="1:13" x14ac:dyDescent="0.2">
      <c r="A1760" s="38" t="s">
        <v>368</v>
      </c>
      <c r="B1760" s="38" t="s">
        <v>31</v>
      </c>
      <c r="C1760" s="37">
        <v>1.1499999999999999</v>
      </c>
      <c r="D1760" s="37">
        <v>1.04</v>
      </c>
      <c r="E1760" s="37">
        <v>0.95</v>
      </c>
      <c r="F1760" s="37">
        <v>0.95</v>
      </c>
      <c r="G1760" s="37">
        <v>1</v>
      </c>
      <c r="H1760" s="38">
        <v>3</v>
      </c>
      <c r="I1760" s="39" t="s">
        <v>60</v>
      </c>
      <c r="J1760" s="9">
        <v>0</v>
      </c>
      <c r="K1760" t="str">
        <f>VLOOKUP(A1760,MonthlyMetricFullData!A:D,2,FALSE)</f>
        <v>Distinguished</v>
      </c>
      <c r="L1760" t="str">
        <f>IF(VLOOKUP(A1760,MonthlyMetricFullData!A:E,5,FALSE)&lt;30,"Adjunct","Professional")</f>
        <v>Adjunct</v>
      </c>
      <c r="M1760" t="str">
        <f>VLOOKUP(A1760,MonthlyMetricFullData!A:D,3,FALSE)</f>
        <v>Ela Cross</v>
      </c>
    </row>
    <row r="1761" spans="1:13" x14ac:dyDescent="0.2">
      <c r="A1761" s="38" t="s">
        <v>368</v>
      </c>
      <c r="B1761" s="38" t="s">
        <v>32</v>
      </c>
      <c r="C1761" s="37">
        <v>1.3229</v>
      </c>
      <c r="D1761" s="37">
        <v>1.1211</v>
      </c>
      <c r="E1761" s="37">
        <v>0.98734177199999995</v>
      </c>
      <c r="F1761" s="37">
        <v>1</v>
      </c>
      <c r="G1761" s="37">
        <v>1</v>
      </c>
      <c r="H1761" s="38">
        <v>19</v>
      </c>
      <c r="I1761" s="39">
        <v>1</v>
      </c>
      <c r="J1761" s="9">
        <f>I1761</f>
        <v>1</v>
      </c>
      <c r="K1761" t="str">
        <f>VLOOKUP(A1761,MonthlyMetricFullData!A:D,2,FALSE)</f>
        <v>Distinguished</v>
      </c>
      <c r="L1761" t="str">
        <f>IF(VLOOKUP(A1761,MonthlyMetricFullData!A:E,5,FALSE)&lt;30,"Adjunct","Professional")</f>
        <v>Adjunct</v>
      </c>
      <c r="M1761" t="str">
        <f>VLOOKUP(A1761,MonthlyMetricFullData!A:D,3,FALSE)</f>
        <v>Ela Cross</v>
      </c>
    </row>
    <row r="1762" spans="1:13" x14ac:dyDescent="0.2">
      <c r="A1762" s="38" t="s">
        <v>368</v>
      </c>
      <c r="B1762" s="38" t="s">
        <v>17</v>
      </c>
      <c r="C1762" s="37">
        <v>1.21</v>
      </c>
      <c r="D1762" s="37">
        <v>1.03</v>
      </c>
      <c r="E1762" s="37">
        <v>1</v>
      </c>
      <c r="F1762" s="37">
        <v>0.98</v>
      </c>
      <c r="G1762" s="37">
        <v>1</v>
      </c>
      <c r="H1762" s="38">
        <v>8</v>
      </c>
      <c r="I1762" s="47" t="s">
        <v>18</v>
      </c>
      <c r="J1762" s="11">
        <v>0</v>
      </c>
      <c r="K1762" t="str">
        <f>VLOOKUP(A1762,MonthlyMetricFullData!A:D,2,FALSE)</f>
        <v>Distinguished</v>
      </c>
      <c r="L1762" t="str">
        <f>IF(VLOOKUP(A1762,MonthlyMetricFullData!A:E,5,FALSE)&lt;30,"Adjunct","Professional")</f>
        <v>Adjunct</v>
      </c>
      <c r="M1762" t="str">
        <f>VLOOKUP(A1762,MonthlyMetricFullData!A:D,3,FALSE)</f>
        <v>Ela Cross</v>
      </c>
    </row>
    <row r="1763" spans="1:13" x14ac:dyDescent="0.2">
      <c r="A1763" s="38" t="s">
        <v>368</v>
      </c>
      <c r="B1763" s="38" t="s">
        <v>19</v>
      </c>
      <c r="C1763" s="38">
        <v>1.1562999999999899</v>
      </c>
      <c r="D1763" s="38">
        <v>1.0156000000000001</v>
      </c>
      <c r="E1763" s="38">
        <v>1</v>
      </c>
      <c r="F1763" s="38">
        <v>0.95299999999999996</v>
      </c>
      <c r="G1763" s="38">
        <v>1</v>
      </c>
      <c r="H1763" s="38">
        <v>14</v>
      </c>
      <c r="I1763" s="38" t="s">
        <v>63</v>
      </c>
      <c r="J1763" s="53">
        <v>1</v>
      </c>
      <c r="K1763" t="str">
        <f>VLOOKUP(A1763,MonthlyMetricFullData!A:D,2,FALSE)</f>
        <v>Distinguished</v>
      </c>
      <c r="L1763" t="str">
        <f>IF(VLOOKUP(A1763,MonthlyMetricFullData!A:E,5,FALSE)&lt;30,"Adjunct","Professional")</f>
        <v>Adjunct</v>
      </c>
      <c r="M1763" t="str">
        <f>VLOOKUP(A1763,MonthlyMetricFullData!A:D,3,FALSE)</f>
        <v>Ela Cross</v>
      </c>
    </row>
    <row r="1764" spans="1:13" x14ac:dyDescent="0.2">
      <c r="A1764" s="38" t="s">
        <v>368</v>
      </c>
      <c r="B1764" s="38" t="s">
        <v>21</v>
      </c>
      <c r="C1764" s="37">
        <v>1.19</v>
      </c>
      <c r="D1764" s="37">
        <v>1.3</v>
      </c>
      <c r="E1764" s="37">
        <v>0.99</v>
      </c>
      <c r="F1764" s="37">
        <v>1</v>
      </c>
      <c r="G1764" s="37">
        <v>1</v>
      </c>
      <c r="H1764" s="38">
        <v>8</v>
      </c>
      <c r="I1764" s="39">
        <v>0</v>
      </c>
      <c r="J1764" s="9">
        <f>I1764</f>
        <v>0</v>
      </c>
      <c r="K1764" t="str">
        <f>VLOOKUP(A1764,MonthlyMetricFullData!A:D,2,FALSE)</f>
        <v>Distinguished</v>
      </c>
      <c r="L1764" t="str">
        <f>IF(VLOOKUP(A1764,MonthlyMetricFullData!A:E,5,FALSE)&lt;30,"Adjunct","Professional")</f>
        <v>Adjunct</v>
      </c>
      <c r="M1764" t="str">
        <f>VLOOKUP(A1764,MonthlyMetricFullData!A:D,3,FALSE)</f>
        <v>Ela Cross</v>
      </c>
    </row>
    <row r="1765" spans="1:13" x14ac:dyDescent="0.2">
      <c r="A1765" s="38" t="s">
        <v>368</v>
      </c>
      <c r="B1765" s="38" t="s">
        <v>22</v>
      </c>
      <c r="C1765" s="37">
        <v>0.89</v>
      </c>
      <c r="D1765" s="37">
        <v>0.96</v>
      </c>
      <c r="E1765" s="37">
        <v>0.99</v>
      </c>
      <c r="F1765" s="37">
        <v>1</v>
      </c>
      <c r="G1765" s="37">
        <v>0.77</v>
      </c>
      <c r="H1765" s="38">
        <v>6</v>
      </c>
      <c r="I1765" s="39">
        <v>0</v>
      </c>
      <c r="J1765" s="9">
        <f>I1765</f>
        <v>0</v>
      </c>
      <c r="K1765" t="str">
        <f>VLOOKUP(A1765,MonthlyMetricFullData!A:D,2,FALSE)</f>
        <v>Distinguished</v>
      </c>
      <c r="L1765" t="str">
        <f>IF(VLOOKUP(A1765,MonthlyMetricFullData!A:E,5,FALSE)&lt;30,"Adjunct","Professional")</f>
        <v>Adjunct</v>
      </c>
      <c r="M1765" t="str">
        <f>VLOOKUP(A1765,MonthlyMetricFullData!A:D,3,FALSE)</f>
        <v>Ela Cross</v>
      </c>
    </row>
    <row r="1766" spans="1:13" x14ac:dyDescent="0.2">
      <c r="A1766" s="38" t="s">
        <v>368</v>
      </c>
      <c r="B1766" s="38" t="s">
        <v>24</v>
      </c>
      <c r="C1766" s="37">
        <v>1.33</v>
      </c>
      <c r="D1766" s="37">
        <v>1.24</v>
      </c>
      <c r="E1766" s="37">
        <v>0.99</v>
      </c>
      <c r="F1766" s="37">
        <v>1</v>
      </c>
      <c r="G1766" s="37">
        <v>0.92</v>
      </c>
      <c r="H1766" s="38">
        <v>10</v>
      </c>
      <c r="I1766" s="39">
        <v>0</v>
      </c>
      <c r="J1766" s="9">
        <f>I1766</f>
        <v>0</v>
      </c>
      <c r="K1766" t="str">
        <f>VLOOKUP(A1766,MonthlyMetricFullData!A:D,2,FALSE)</f>
        <v>Distinguished</v>
      </c>
      <c r="L1766" t="str">
        <f>IF(VLOOKUP(A1766,MonthlyMetricFullData!A:E,5,FALSE)&lt;30,"Adjunct","Professional")</f>
        <v>Adjunct</v>
      </c>
      <c r="M1766" t="str">
        <f>VLOOKUP(A1766,MonthlyMetricFullData!A:D,3,FALSE)</f>
        <v>Ela Cross</v>
      </c>
    </row>
    <row r="1767" spans="1:13" x14ac:dyDescent="0.2">
      <c r="A1767" s="38" t="s">
        <v>368</v>
      </c>
      <c r="B1767" s="38" t="s">
        <v>25</v>
      </c>
      <c r="C1767" s="37">
        <v>1.17</v>
      </c>
      <c r="D1767" s="37">
        <v>1.1100000000000001</v>
      </c>
      <c r="E1767" s="37">
        <v>0.97</v>
      </c>
      <c r="F1767" s="37">
        <v>0.94</v>
      </c>
      <c r="G1767" s="37">
        <v>1</v>
      </c>
      <c r="H1767" s="38">
        <v>13</v>
      </c>
      <c r="I1767" s="39" t="s">
        <v>51</v>
      </c>
      <c r="J1767" s="9">
        <v>0</v>
      </c>
      <c r="K1767" t="str">
        <f>VLOOKUP(A1767,MonthlyMetricFullData!A:D,2,FALSE)</f>
        <v>Distinguished</v>
      </c>
      <c r="L1767" t="str">
        <f>IF(VLOOKUP(A1767,MonthlyMetricFullData!A:E,5,FALSE)&lt;30,"Adjunct","Professional")</f>
        <v>Adjunct</v>
      </c>
      <c r="M1767" t="str">
        <f>VLOOKUP(A1767,MonthlyMetricFullData!A:D,3,FALSE)</f>
        <v>Ela Cross</v>
      </c>
    </row>
    <row r="1768" spans="1:13" x14ac:dyDescent="0.2">
      <c r="A1768" s="38" t="s">
        <v>368</v>
      </c>
      <c r="B1768" s="6" t="s">
        <v>26</v>
      </c>
      <c r="C1768" s="37">
        <v>1.17</v>
      </c>
      <c r="D1768" s="37">
        <v>1.07</v>
      </c>
      <c r="E1768" s="37">
        <v>0.98</v>
      </c>
      <c r="F1768" s="37">
        <v>0.94</v>
      </c>
      <c r="G1768" s="37">
        <v>1</v>
      </c>
      <c r="H1768" s="38">
        <v>9</v>
      </c>
      <c r="I1768" s="39" t="s">
        <v>27</v>
      </c>
      <c r="J1768" s="9">
        <v>1</v>
      </c>
      <c r="K1768" t="str">
        <f>VLOOKUP(A1768,MonthlyMetricFullData!A:D,2,FALSE)</f>
        <v>Distinguished</v>
      </c>
      <c r="L1768" t="str">
        <f>IF(VLOOKUP(A1768,MonthlyMetricFullData!A:E,5,FALSE)&lt;30,"Adjunct","Professional")</f>
        <v>Adjunct</v>
      </c>
      <c r="M1768" t="str">
        <f>VLOOKUP(A1768,MonthlyMetricFullData!A:D,3,FALSE)</f>
        <v>Ela Cross</v>
      </c>
    </row>
    <row r="1769" spans="1:13" x14ac:dyDescent="0.2">
      <c r="A1769" s="38" t="s">
        <v>369</v>
      </c>
      <c r="B1769" s="38" t="s">
        <v>14</v>
      </c>
      <c r="C1769" s="37">
        <v>0.7792</v>
      </c>
      <c r="D1769" s="37">
        <v>1.3272999999999999</v>
      </c>
      <c r="E1769" s="37">
        <v>0.90243902439024304</v>
      </c>
      <c r="F1769" s="37">
        <v>0.83673469387755095</v>
      </c>
      <c r="G1769" s="37">
        <v>0.77777777777777701</v>
      </c>
      <c r="H1769" s="38">
        <v>0</v>
      </c>
      <c r="I1769" s="39" t="s">
        <v>45</v>
      </c>
      <c r="J1769" s="9">
        <v>0.66</v>
      </c>
      <c r="K1769" t="e">
        <f>VLOOKUP(A1769,MonthlyMetricFullData!A:D,2,FALSE)</f>
        <v>#N/A</v>
      </c>
      <c r="L1769" t="e">
        <f>IF(VLOOKUP(A1769,MonthlyMetricFullData!A:E,5,FALSE)&lt;30,"Adjunct","Professional")</f>
        <v>#N/A</v>
      </c>
      <c r="M1769" t="e">
        <f>VLOOKUP(A1769,MonthlyMetricFullData!A:D,3,FALSE)</f>
        <v>#N/A</v>
      </c>
    </row>
    <row r="1770" spans="1:13" x14ac:dyDescent="0.2">
      <c r="A1770" s="38" t="s">
        <v>369</v>
      </c>
      <c r="B1770" s="38" t="s">
        <v>14</v>
      </c>
      <c r="C1770" s="37">
        <v>0.7792</v>
      </c>
      <c r="D1770" s="37">
        <v>1.3272999999999999</v>
      </c>
      <c r="E1770" s="37">
        <v>0.90243902439024304</v>
      </c>
      <c r="F1770" s="37">
        <v>0.83673469387755095</v>
      </c>
      <c r="G1770" s="37">
        <v>0.77777777777777701</v>
      </c>
      <c r="H1770" s="38">
        <v>0</v>
      </c>
      <c r="I1770" s="39" t="s">
        <v>45</v>
      </c>
      <c r="J1770" s="9">
        <f>_xlfn.TEXTBEFORE(I1770, "/")/_xlfn.TEXTAFTER(I1770,"/")</f>
        <v>0.66666666666666663</v>
      </c>
      <c r="K1770" t="e">
        <f>VLOOKUP(A1770,MonthlyMetricFullData!A:D,2,FALSE)</f>
        <v>#N/A</v>
      </c>
      <c r="L1770" t="e">
        <f>IF(VLOOKUP(A1770,MonthlyMetricFullData!A:E,5,FALSE)&lt;30,"Adjunct","Professional")</f>
        <v>#N/A</v>
      </c>
      <c r="M1770" t="e">
        <f>VLOOKUP(A1770,MonthlyMetricFullData!A:D,3,FALSE)</f>
        <v>#N/A</v>
      </c>
    </row>
    <row r="1771" spans="1:13" x14ac:dyDescent="0.2">
      <c r="A1771" s="38" t="s">
        <v>369</v>
      </c>
      <c r="B1771" s="38" t="s">
        <v>16</v>
      </c>
      <c r="C1771" s="37">
        <v>0.56000000000000005</v>
      </c>
      <c r="D1771" s="37">
        <v>1.1599999999999999</v>
      </c>
      <c r="E1771" s="37">
        <v>0.94</v>
      </c>
      <c r="F1771" s="37">
        <v>0.73</v>
      </c>
      <c r="G1771" s="37">
        <v>0.92</v>
      </c>
      <c r="H1771" s="38">
        <v>0</v>
      </c>
      <c r="I1771" s="40" t="s">
        <v>83</v>
      </c>
      <c r="J1771" s="9">
        <v>0</v>
      </c>
      <c r="K1771" t="e">
        <f>VLOOKUP(A1771,MonthlyMetricFullData!A:D,2,FALSE)</f>
        <v>#N/A</v>
      </c>
      <c r="L1771" t="e">
        <f>IF(VLOOKUP(A1771,MonthlyMetricFullData!A:E,5,FALSE)&lt;30,"Adjunct","Professional")</f>
        <v>#N/A</v>
      </c>
      <c r="M1771" t="e">
        <f>VLOOKUP(A1771,MonthlyMetricFullData!A:D,3,FALSE)</f>
        <v>#N/A</v>
      </c>
    </row>
    <row r="1772" spans="1:13" x14ac:dyDescent="0.2">
      <c r="A1772" s="38" t="s">
        <v>369</v>
      </c>
      <c r="B1772" s="38" t="s">
        <v>21</v>
      </c>
      <c r="C1772" s="37">
        <v>0.96</v>
      </c>
      <c r="D1772" s="37">
        <v>1.37</v>
      </c>
      <c r="E1772" s="37">
        <v>0.89</v>
      </c>
      <c r="F1772" s="37">
        <v>0.78</v>
      </c>
      <c r="G1772" s="37">
        <v>0.94</v>
      </c>
      <c r="H1772" s="38">
        <v>0</v>
      </c>
      <c r="I1772" s="39">
        <v>1</v>
      </c>
      <c r="J1772" s="9">
        <f>I1772</f>
        <v>1</v>
      </c>
      <c r="K1772" t="e">
        <f>VLOOKUP(A1772,MonthlyMetricFullData!A:D,2,FALSE)</f>
        <v>#N/A</v>
      </c>
      <c r="L1772" t="e">
        <f>IF(VLOOKUP(A1772,MonthlyMetricFullData!A:E,5,FALSE)&lt;30,"Adjunct","Professional")</f>
        <v>#N/A</v>
      </c>
      <c r="M1772" t="e">
        <f>VLOOKUP(A1772,MonthlyMetricFullData!A:D,3,FALSE)</f>
        <v>#N/A</v>
      </c>
    </row>
    <row r="1773" spans="1:13" x14ac:dyDescent="0.2">
      <c r="A1773" s="38" t="s">
        <v>369</v>
      </c>
      <c r="B1773" s="38" t="s">
        <v>22</v>
      </c>
      <c r="C1773" s="37">
        <v>0.8</v>
      </c>
      <c r="D1773" s="37">
        <v>1.37</v>
      </c>
      <c r="E1773" s="37">
        <v>0.93</v>
      </c>
      <c r="F1773" s="37">
        <v>0.87</v>
      </c>
      <c r="G1773" s="37">
        <v>0.68</v>
      </c>
      <c r="H1773" s="38">
        <v>1</v>
      </c>
      <c r="I1773" s="39" t="s">
        <v>156</v>
      </c>
      <c r="J1773" s="9">
        <v>0.56999999999999995</v>
      </c>
      <c r="K1773" t="e">
        <f>VLOOKUP(A1773,MonthlyMetricFullData!A:D,2,FALSE)</f>
        <v>#N/A</v>
      </c>
      <c r="L1773" t="e">
        <f>IF(VLOOKUP(A1773,MonthlyMetricFullData!A:E,5,FALSE)&lt;30,"Adjunct","Professional")</f>
        <v>#N/A</v>
      </c>
      <c r="M1773" t="e">
        <f>VLOOKUP(A1773,MonthlyMetricFullData!A:D,3,FALSE)</f>
        <v>#N/A</v>
      </c>
    </row>
    <row r="1774" spans="1:13" x14ac:dyDescent="0.2">
      <c r="A1774" s="38" t="s">
        <v>369</v>
      </c>
      <c r="B1774" s="38" t="s">
        <v>24</v>
      </c>
      <c r="C1774" s="37">
        <v>0.75</v>
      </c>
      <c r="D1774" s="37">
        <v>0.98</v>
      </c>
      <c r="E1774" s="37">
        <v>0.92</v>
      </c>
      <c r="F1774" s="37">
        <v>0.73</v>
      </c>
      <c r="G1774" s="37">
        <v>0.62</v>
      </c>
      <c r="H1774" s="38">
        <v>4</v>
      </c>
      <c r="I1774" s="39">
        <v>0</v>
      </c>
      <c r="J1774" s="9">
        <f>I1774</f>
        <v>0</v>
      </c>
      <c r="K1774" t="e">
        <f>VLOOKUP(A1774,MonthlyMetricFullData!A:D,2,FALSE)</f>
        <v>#N/A</v>
      </c>
      <c r="L1774" t="e">
        <f>IF(VLOOKUP(A1774,MonthlyMetricFullData!A:E,5,FALSE)&lt;30,"Adjunct","Professional")</f>
        <v>#N/A</v>
      </c>
      <c r="M1774" t="e">
        <f>VLOOKUP(A1774,MonthlyMetricFullData!A:D,3,FALSE)</f>
        <v>#N/A</v>
      </c>
    </row>
    <row r="1775" spans="1:13" x14ac:dyDescent="0.2">
      <c r="A1775" s="38" t="s">
        <v>369</v>
      </c>
      <c r="B1775" s="38" t="s">
        <v>25</v>
      </c>
      <c r="C1775" s="37">
        <v>0.85</v>
      </c>
      <c r="D1775" s="37">
        <v>1.0900000000000001</v>
      </c>
      <c r="E1775" s="37">
        <v>0.92</v>
      </c>
      <c r="F1775" s="37">
        <v>0.68</v>
      </c>
      <c r="G1775" s="37">
        <v>0.96</v>
      </c>
      <c r="H1775" s="38">
        <v>3</v>
      </c>
      <c r="I1775" s="39" t="s">
        <v>33</v>
      </c>
      <c r="J1775" s="9">
        <v>0</v>
      </c>
      <c r="K1775" t="e">
        <f>VLOOKUP(A1775,MonthlyMetricFullData!A:D,2,FALSE)</f>
        <v>#N/A</v>
      </c>
      <c r="L1775" t="e">
        <f>IF(VLOOKUP(A1775,MonthlyMetricFullData!A:E,5,FALSE)&lt;30,"Adjunct","Professional")</f>
        <v>#N/A</v>
      </c>
      <c r="M1775" t="e">
        <f>VLOOKUP(A1775,MonthlyMetricFullData!A:D,3,FALSE)</f>
        <v>#N/A</v>
      </c>
    </row>
    <row r="1776" spans="1:13" x14ac:dyDescent="0.2">
      <c r="A1776" s="38" t="s">
        <v>369</v>
      </c>
      <c r="B1776" s="38" t="s">
        <v>26</v>
      </c>
      <c r="C1776" s="37">
        <v>0.57999999999999996</v>
      </c>
      <c r="D1776" s="37">
        <v>1.2</v>
      </c>
      <c r="E1776" s="37">
        <v>0.91</v>
      </c>
      <c r="F1776" s="37">
        <v>0.71</v>
      </c>
      <c r="G1776" s="37">
        <v>0.85</v>
      </c>
      <c r="H1776" s="38">
        <v>2</v>
      </c>
      <c r="I1776" s="39" t="s">
        <v>51</v>
      </c>
      <c r="J1776" s="9">
        <v>0</v>
      </c>
      <c r="K1776" t="e">
        <f>VLOOKUP(A1776,MonthlyMetricFullData!A:D,2,FALSE)</f>
        <v>#N/A</v>
      </c>
      <c r="L1776" t="e">
        <f>IF(VLOOKUP(A1776,MonthlyMetricFullData!A:E,5,FALSE)&lt;30,"Adjunct","Professional")</f>
        <v>#N/A</v>
      </c>
      <c r="M1776" t="e">
        <f>VLOOKUP(A1776,MonthlyMetricFullData!A:D,3,FALSE)</f>
        <v>#N/A</v>
      </c>
    </row>
    <row r="1777" spans="1:13" x14ac:dyDescent="0.2">
      <c r="A1777" s="38" t="s">
        <v>370</v>
      </c>
      <c r="B1777" s="38" t="s">
        <v>21</v>
      </c>
      <c r="C1777" s="37">
        <v>0.6</v>
      </c>
      <c r="D1777" s="37">
        <v>0.94</v>
      </c>
      <c r="E1777" s="37">
        <v>0.99</v>
      </c>
      <c r="F1777" s="37">
        <v>0.83</v>
      </c>
      <c r="G1777" s="37">
        <v>0.56000000000000005</v>
      </c>
      <c r="H1777" s="38">
        <v>1</v>
      </c>
      <c r="I1777" s="39" t="s">
        <v>371</v>
      </c>
      <c r="J1777" s="9">
        <v>0.38</v>
      </c>
      <c r="K1777" t="e">
        <f>VLOOKUP(A1777,MonthlyMetricFullData!A:D,2,FALSE)</f>
        <v>#N/A</v>
      </c>
      <c r="L1777" t="e">
        <f>IF(VLOOKUP(A1777,MonthlyMetricFullData!A:E,5,FALSE)&lt;30,"Adjunct","Professional")</f>
        <v>#N/A</v>
      </c>
      <c r="M1777" t="e">
        <f>VLOOKUP(A1777,MonthlyMetricFullData!A:D,3,FALSE)</f>
        <v>#N/A</v>
      </c>
    </row>
    <row r="1778" spans="1:13" x14ac:dyDescent="0.2">
      <c r="A1778" s="38" t="s">
        <v>370</v>
      </c>
      <c r="B1778" s="38" t="s">
        <v>22</v>
      </c>
      <c r="C1778" s="37">
        <v>0.38</v>
      </c>
      <c r="D1778" s="37">
        <v>1.03</v>
      </c>
      <c r="E1778" s="37">
        <v>0.98</v>
      </c>
      <c r="F1778" s="37">
        <v>0.94</v>
      </c>
      <c r="G1778" s="37">
        <v>0.8</v>
      </c>
      <c r="H1778" s="38">
        <v>1</v>
      </c>
      <c r="I1778" s="39">
        <v>0</v>
      </c>
      <c r="J1778" s="9">
        <f>I1778</f>
        <v>0</v>
      </c>
      <c r="K1778" t="e">
        <f>VLOOKUP(A1778,MonthlyMetricFullData!A:D,2,FALSE)</f>
        <v>#N/A</v>
      </c>
      <c r="L1778" t="e">
        <f>IF(VLOOKUP(A1778,MonthlyMetricFullData!A:E,5,FALSE)&lt;30,"Adjunct","Professional")</f>
        <v>#N/A</v>
      </c>
      <c r="M1778" t="e">
        <f>VLOOKUP(A1778,MonthlyMetricFullData!A:D,3,FALSE)</f>
        <v>#N/A</v>
      </c>
    </row>
    <row r="1779" spans="1:13" x14ac:dyDescent="0.2">
      <c r="A1779" s="38" t="s">
        <v>370</v>
      </c>
      <c r="B1779" s="38" t="s">
        <v>24</v>
      </c>
      <c r="C1779" s="37">
        <v>0.6</v>
      </c>
      <c r="D1779" s="37">
        <v>0.94</v>
      </c>
      <c r="E1779" s="37">
        <v>0.97</v>
      </c>
      <c r="F1779" s="37">
        <v>0.83</v>
      </c>
      <c r="G1779" s="37">
        <v>0.73</v>
      </c>
      <c r="H1779" s="38">
        <v>3</v>
      </c>
      <c r="I1779" s="39">
        <v>0</v>
      </c>
      <c r="J1779" s="9">
        <f>I1779</f>
        <v>0</v>
      </c>
      <c r="K1779" t="e">
        <f>VLOOKUP(A1779,MonthlyMetricFullData!A:D,2,FALSE)</f>
        <v>#N/A</v>
      </c>
      <c r="L1779" t="e">
        <f>IF(VLOOKUP(A1779,MonthlyMetricFullData!A:E,5,FALSE)&lt;30,"Adjunct","Professional")</f>
        <v>#N/A</v>
      </c>
      <c r="M1779" t="e">
        <f>VLOOKUP(A1779,MonthlyMetricFullData!A:D,3,FALSE)</f>
        <v>#N/A</v>
      </c>
    </row>
    <row r="1780" spans="1:13" x14ac:dyDescent="0.2">
      <c r="A1780" s="38" t="s">
        <v>370</v>
      </c>
      <c r="B1780" s="38" t="s">
        <v>25</v>
      </c>
      <c r="C1780" s="37">
        <v>0.72</v>
      </c>
      <c r="D1780" s="37">
        <v>1.06</v>
      </c>
      <c r="E1780" s="37">
        <v>0.99</v>
      </c>
      <c r="F1780" s="37">
        <v>0.92</v>
      </c>
      <c r="G1780" s="37">
        <v>0.27</v>
      </c>
      <c r="H1780" s="38">
        <v>5</v>
      </c>
      <c r="I1780" s="39" t="s">
        <v>155</v>
      </c>
      <c r="J1780" s="9">
        <v>0</v>
      </c>
      <c r="K1780" t="e">
        <f>VLOOKUP(A1780,MonthlyMetricFullData!A:D,2,FALSE)</f>
        <v>#N/A</v>
      </c>
      <c r="L1780" t="e">
        <f>IF(VLOOKUP(A1780,MonthlyMetricFullData!A:E,5,FALSE)&lt;30,"Adjunct","Professional")</f>
        <v>#N/A</v>
      </c>
      <c r="M1780" t="e">
        <f>VLOOKUP(A1780,MonthlyMetricFullData!A:D,3,FALSE)</f>
        <v>#N/A</v>
      </c>
    </row>
    <row r="1781" spans="1:13" x14ac:dyDescent="0.2">
      <c r="A1781" s="38" t="s">
        <v>372</v>
      </c>
      <c r="B1781" s="38" t="s">
        <v>29</v>
      </c>
      <c r="C1781" s="37">
        <v>1.5885</v>
      </c>
      <c r="D1781" s="37">
        <v>1.3319999999999901</v>
      </c>
      <c r="E1781" s="37">
        <v>0.98809523809523803</v>
      </c>
      <c r="F1781" s="37">
        <v>0.94642857142857095</v>
      </c>
      <c r="G1781" s="37">
        <v>0.7</v>
      </c>
      <c r="H1781" s="38">
        <v>6</v>
      </c>
      <c r="I1781" s="38" t="s">
        <v>373</v>
      </c>
      <c r="J1781" s="45">
        <v>0.4</v>
      </c>
      <c r="K1781" t="str">
        <f>VLOOKUP(A1781,MonthlyMetricFullData!A:D,2,FALSE)</f>
        <v>Distinguished</v>
      </c>
      <c r="L1781" t="str">
        <f>IF(VLOOKUP(A1781,MonthlyMetricFullData!A:E,5,FALSE)&lt;30,"Adjunct","Professional")</f>
        <v>Adjunct</v>
      </c>
      <c r="M1781" t="str">
        <f>VLOOKUP(A1781,MonthlyMetricFullData!A:D,3,FALSE)</f>
        <v>Ela Cross</v>
      </c>
    </row>
    <row r="1782" spans="1:13" x14ac:dyDescent="0.2">
      <c r="A1782" s="38" t="s">
        <v>372</v>
      </c>
      <c r="B1782" s="38" t="s">
        <v>14</v>
      </c>
      <c r="C1782" s="37">
        <v>0.71879999999999999</v>
      </c>
      <c r="D1782" s="37">
        <v>1.1015999999999999</v>
      </c>
      <c r="E1782" s="37">
        <v>0.97727272727272696</v>
      </c>
      <c r="F1782" s="37">
        <v>0.78260869565217295</v>
      </c>
      <c r="G1782" s="37">
        <v>1</v>
      </c>
      <c r="H1782" s="38">
        <v>1</v>
      </c>
      <c r="I1782" s="39" t="s">
        <v>33</v>
      </c>
      <c r="J1782" s="9">
        <v>0</v>
      </c>
      <c r="K1782" t="str">
        <f>VLOOKUP(A1782,MonthlyMetricFullData!A:D,2,FALSE)</f>
        <v>Distinguished</v>
      </c>
      <c r="L1782" t="str">
        <f>IF(VLOOKUP(A1782,MonthlyMetricFullData!A:E,5,FALSE)&lt;30,"Adjunct","Professional")</f>
        <v>Adjunct</v>
      </c>
      <c r="M1782" t="str">
        <f>VLOOKUP(A1782,MonthlyMetricFullData!A:D,3,FALSE)</f>
        <v>Ela Cross</v>
      </c>
    </row>
    <row r="1783" spans="1:13" x14ac:dyDescent="0.2">
      <c r="A1783" s="38" t="s">
        <v>372</v>
      </c>
      <c r="B1783" s="6" t="s">
        <v>16</v>
      </c>
      <c r="C1783" s="37">
        <v>0.65</v>
      </c>
      <c r="D1783" s="37">
        <v>1.34</v>
      </c>
      <c r="E1783" s="37">
        <v>0.97</v>
      </c>
      <c r="F1783" s="37">
        <v>0.86</v>
      </c>
      <c r="G1783" s="37">
        <v>1</v>
      </c>
      <c r="H1783" s="38">
        <v>0</v>
      </c>
      <c r="I1783" s="40">
        <v>45691</v>
      </c>
      <c r="J1783" s="11">
        <v>0.67</v>
      </c>
      <c r="K1783" t="str">
        <f>VLOOKUP(A1783,MonthlyMetricFullData!A:D,2,FALSE)</f>
        <v>Distinguished</v>
      </c>
      <c r="L1783" t="str">
        <f>IF(VLOOKUP(A1783,MonthlyMetricFullData!A:E,5,FALSE)&lt;30,"Adjunct","Professional")</f>
        <v>Adjunct</v>
      </c>
      <c r="M1783" t="str">
        <f>VLOOKUP(A1783,MonthlyMetricFullData!A:D,3,FALSE)</f>
        <v>Ela Cross</v>
      </c>
    </row>
    <row r="1784" spans="1:13" x14ac:dyDescent="0.2">
      <c r="A1784" s="38" t="s">
        <v>372</v>
      </c>
      <c r="B1784" s="38" t="s">
        <v>31</v>
      </c>
      <c r="C1784" s="37">
        <v>0.68</v>
      </c>
      <c r="D1784" s="37">
        <v>1.34</v>
      </c>
      <c r="E1784" s="37">
        <v>1</v>
      </c>
      <c r="F1784" s="37">
        <v>0.92</v>
      </c>
      <c r="G1784" s="37">
        <v>1</v>
      </c>
      <c r="H1784" s="38">
        <v>3</v>
      </c>
      <c r="I1784" s="39">
        <v>0.75</v>
      </c>
      <c r="J1784" s="9">
        <v>0.75</v>
      </c>
      <c r="K1784" t="str">
        <f>VLOOKUP(A1784,MonthlyMetricFullData!A:D,2,FALSE)</f>
        <v>Distinguished</v>
      </c>
      <c r="L1784" t="str">
        <f>IF(VLOOKUP(A1784,MonthlyMetricFullData!A:E,5,FALSE)&lt;30,"Adjunct","Professional")</f>
        <v>Adjunct</v>
      </c>
      <c r="M1784" t="str">
        <f>VLOOKUP(A1784,MonthlyMetricFullData!A:D,3,FALSE)</f>
        <v>Ela Cross</v>
      </c>
    </row>
    <row r="1785" spans="1:13" x14ac:dyDescent="0.2">
      <c r="A1785" s="38" t="s">
        <v>372</v>
      </c>
      <c r="B1785" s="38" t="s">
        <v>32</v>
      </c>
      <c r="C1785" s="37">
        <v>0.8125</v>
      </c>
      <c r="D1785" s="37">
        <v>1.3203</v>
      </c>
      <c r="E1785" s="37">
        <v>0.95454545499999999</v>
      </c>
      <c r="F1785" s="37">
        <v>0.96969696999999999</v>
      </c>
      <c r="G1785" s="37">
        <v>0.875</v>
      </c>
      <c r="H1785" s="38">
        <v>7</v>
      </c>
      <c r="I1785" s="39">
        <v>1</v>
      </c>
      <c r="J1785" s="9">
        <f>I1785</f>
        <v>1</v>
      </c>
      <c r="K1785" t="str">
        <f>VLOOKUP(A1785,MonthlyMetricFullData!A:D,2,FALSE)</f>
        <v>Distinguished</v>
      </c>
      <c r="L1785" t="str">
        <f>IF(VLOOKUP(A1785,MonthlyMetricFullData!A:E,5,FALSE)&lt;30,"Adjunct","Professional")</f>
        <v>Adjunct</v>
      </c>
      <c r="M1785" t="str">
        <f>VLOOKUP(A1785,MonthlyMetricFullData!A:D,3,FALSE)</f>
        <v>Ela Cross</v>
      </c>
    </row>
    <row r="1786" spans="1:13" x14ac:dyDescent="0.2">
      <c r="A1786" s="38" t="s">
        <v>372</v>
      </c>
      <c r="B1786" s="38" t="s">
        <v>17</v>
      </c>
      <c r="C1786" s="37">
        <v>1.46</v>
      </c>
      <c r="D1786" s="37">
        <v>1.32</v>
      </c>
      <c r="E1786" s="37">
        <v>1</v>
      </c>
      <c r="F1786" s="37">
        <v>0.88</v>
      </c>
      <c r="G1786" s="37">
        <v>0.91</v>
      </c>
      <c r="H1786" s="38">
        <v>13</v>
      </c>
      <c r="I1786" s="47" t="s">
        <v>52</v>
      </c>
      <c r="J1786" s="11">
        <v>0.75</v>
      </c>
      <c r="K1786" t="str">
        <f>VLOOKUP(A1786,MonthlyMetricFullData!A:D,2,FALSE)</f>
        <v>Distinguished</v>
      </c>
      <c r="L1786" t="str">
        <f>IF(VLOOKUP(A1786,MonthlyMetricFullData!A:E,5,FALSE)&lt;30,"Adjunct","Professional")</f>
        <v>Adjunct</v>
      </c>
      <c r="M1786" t="str">
        <f>VLOOKUP(A1786,MonthlyMetricFullData!A:D,3,FALSE)</f>
        <v>Ela Cross</v>
      </c>
    </row>
    <row r="1787" spans="1:13" x14ac:dyDescent="0.2">
      <c r="A1787" s="38" t="s">
        <v>372</v>
      </c>
      <c r="B1787" s="38" t="s">
        <v>19</v>
      </c>
      <c r="C1787" s="38">
        <v>1.2586999999999999</v>
      </c>
      <c r="D1787" s="38">
        <v>1.1484000000000001</v>
      </c>
      <c r="E1787" s="38">
        <v>0.98148148148148096</v>
      </c>
      <c r="F1787" s="38">
        <v>0.69</v>
      </c>
      <c r="G1787" s="38">
        <v>0.6</v>
      </c>
      <c r="H1787" s="38">
        <v>8</v>
      </c>
      <c r="I1787" s="38"/>
      <c r="J1787" s="53"/>
      <c r="K1787" t="str">
        <f>VLOOKUP(A1787,MonthlyMetricFullData!A:D,2,FALSE)</f>
        <v>Distinguished</v>
      </c>
      <c r="L1787" t="str">
        <f>IF(VLOOKUP(A1787,MonthlyMetricFullData!A:E,5,FALSE)&lt;30,"Adjunct","Professional")</f>
        <v>Adjunct</v>
      </c>
      <c r="M1787" t="str">
        <f>VLOOKUP(A1787,MonthlyMetricFullData!A:D,3,FALSE)</f>
        <v>Ela Cross</v>
      </c>
    </row>
    <row r="1788" spans="1:13" x14ac:dyDescent="0.2">
      <c r="A1788" s="38" t="s">
        <v>372</v>
      </c>
      <c r="B1788" s="38" t="s">
        <v>21</v>
      </c>
      <c r="C1788" s="37">
        <v>0.59</v>
      </c>
      <c r="D1788" s="37">
        <v>0.73</v>
      </c>
      <c r="E1788" s="37">
        <v>0.93</v>
      </c>
      <c r="F1788" s="37">
        <v>0.84</v>
      </c>
      <c r="G1788" s="37">
        <v>1</v>
      </c>
      <c r="H1788" s="38">
        <v>1</v>
      </c>
      <c r="I1788" s="38"/>
      <c r="J1788" s="6"/>
      <c r="K1788" t="str">
        <f>VLOOKUP(A1788,MonthlyMetricFullData!A:D,2,FALSE)</f>
        <v>Distinguished</v>
      </c>
      <c r="L1788" t="str">
        <f>IF(VLOOKUP(A1788,MonthlyMetricFullData!A:E,5,FALSE)&lt;30,"Adjunct","Professional")</f>
        <v>Adjunct</v>
      </c>
      <c r="M1788" t="str">
        <f>VLOOKUP(A1788,MonthlyMetricFullData!A:D,3,FALSE)</f>
        <v>Ela Cross</v>
      </c>
    </row>
    <row r="1789" spans="1:13" x14ac:dyDescent="0.2">
      <c r="A1789" s="38" t="s">
        <v>372</v>
      </c>
      <c r="B1789" s="38" t="s">
        <v>22</v>
      </c>
      <c r="C1789" s="37">
        <v>0.28000000000000003</v>
      </c>
      <c r="D1789" s="37">
        <v>0.28999999999999998</v>
      </c>
      <c r="E1789" s="37">
        <v>0.88</v>
      </c>
      <c r="F1789" s="37">
        <v>0.83</v>
      </c>
      <c r="G1789" s="37">
        <v>1</v>
      </c>
      <c r="H1789" s="38">
        <v>4</v>
      </c>
      <c r="I1789" s="38"/>
      <c r="J1789" s="6"/>
      <c r="K1789" t="str">
        <f>VLOOKUP(A1789,MonthlyMetricFullData!A:D,2,FALSE)</f>
        <v>Distinguished</v>
      </c>
      <c r="L1789" t="str">
        <f>IF(VLOOKUP(A1789,MonthlyMetricFullData!A:E,5,FALSE)&lt;30,"Adjunct","Professional")</f>
        <v>Adjunct</v>
      </c>
      <c r="M1789" t="str">
        <f>VLOOKUP(A1789,MonthlyMetricFullData!A:D,3,FALSE)</f>
        <v>Ela Cross</v>
      </c>
    </row>
    <row r="1790" spans="1:13" x14ac:dyDescent="0.2">
      <c r="A1790" s="38" t="s">
        <v>372</v>
      </c>
      <c r="B1790" s="6" t="s">
        <v>24</v>
      </c>
      <c r="C1790" s="37">
        <v>0.36</v>
      </c>
      <c r="D1790" s="37">
        <v>0.52</v>
      </c>
      <c r="E1790" s="37">
        <v>0.95</v>
      </c>
      <c r="F1790" s="37">
        <v>0.92</v>
      </c>
      <c r="G1790" s="37">
        <v>0.86</v>
      </c>
      <c r="H1790" s="38">
        <v>1</v>
      </c>
      <c r="I1790" s="38"/>
      <c r="J1790" s="6"/>
      <c r="K1790" t="str">
        <f>VLOOKUP(A1790,MonthlyMetricFullData!A:D,2,FALSE)</f>
        <v>Distinguished</v>
      </c>
      <c r="L1790" t="str">
        <f>IF(VLOOKUP(A1790,MonthlyMetricFullData!A:E,5,FALSE)&lt;30,"Adjunct","Professional")</f>
        <v>Adjunct</v>
      </c>
      <c r="M1790" t="str">
        <f>VLOOKUP(A1790,MonthlyMetricFullData!A:D,3,FALSE)</f>
        <v>Ela Cross</v>
      </c>
    </row>
    <row r="1791" spans="1:13" x14ac:dyDescent="0.2">
      <c r="A1791" s="38" t="s">
        <v>372</v>
      </c>
      <c r="B1791" s="38" t="s">
        <v>25</v>
      </c>
      <c r="C1791" s="37">
        <v>0.59</v>
      </c>
      <c r="D1791" s="37">
        <v>0.81</v>
      </c>
      <c r="E1791" s="37">
        <v>0.97</v>
      </c>
      <c r="F1791" s="37">
        <v>0.95</v>
      </c>
      <c r="G1791" s="37">
        <v>1</v>
      </c>
      <c r="H1791" s="38">
        <v>0</v>
      </c>
      <c r="I1791" s="39" t="s">
        <v>51</v>
      </c>
      <c r="J1791" s="9">
        <v>0</v>
      </c>
      <c r="K1791" t="str">
        <f>VLOOKUP(A1791,MonthlyMetricFullData!A:D,2,FALSE)</f>
        <v>Distinguished</v>
      </c>
      <c r="L1791" t="str">
        <f>IF(VLOOKUP(A1791,MonthlyMetricFullData!A:E,5,FALSE)&lt;30,"Adjunct","Professional")</f>
        <v>Adjunct</v>
      </c>
      <c r="M1791" t="str">
        <f>VLOOKUP(A1791,MonthlyMetricFullData!A:D,3,FALSE)</f>
        <v>Ela Cross</v>
      </c>
    </row>
    <row r="1792" spans="1:13" x14ac:dyDescent="0.2">
      <c r="A1792" s="38" t="s">
        <v>372</v>
      </c>
      <c r="B1792" s="38" t="s">
        <v>26</v>
      </c>
      <c r="C1792" s="37">
        <v>0.66</v>
      </c>
      <c r="D1792" s="37">
        <v>1.04</v>
      </c>
      <c r="E1792" s="37">
        <v>0.97</v>
      </c>
      <c r="F1792" s="37">
        <v>0.96</v>
      </c>
      <c r="G1792" s="37">
        <v>0.75</v>
      </c>
      <c r="H1792" s="38">
        <v>1</v>
      </c>
      <c r="I1792" s="39" t="s">
        <v>83</v>
      </c>
      <c r="J1792" s="9">
        <v>0</v>
      </c>
      <c r="K1792" t="str">
        <f>VLOOKUP(A1792,MonthlyMetricFullData!A:D,2,FALSE)</f>
        <v>Distinguished</v>
      </c>
      <c r="L1792" t="str">
        <f>IF(VLOOKUP(A1792,MonthlyMetricFullData!A:E,5,FALSE)&lt;30,"Adjunct","Professional")</f>
        <v>Adjunct</v>
      </c>
      <c r="M1792" t="str">
        <f>VLOOKUP(A1792,MonthlyMetricFullData!A:D,3,FALSE)</f>
        <v>Ela Cross</v>
      </c>
    </row>
    <row r="1793" spans="1:13" x14ac:dyDescent="0.2">
      <c r="A1793" s="38" t="s">
        <v>374</v>
      </c>
      <c r="B1793" s="38" t="s">
        <v>14</v>
      </c>
      <c r="C1793" s="37">
        <v>0.87080000000000002</v>
      </c>
      <c r="D1793" s="37">
        <v>1.0345</v>
      </c>
      <c r="E1793" s="37">
        <v>0.98611111111111105</v>
      </c>
      <c r="F1793" s="37">
        <v>0.96428571428571397</v>
      </c>
      <c r="G1793" s="37">
        <v>0</v>
      </c>
      <c r="H1793" s="38">
        <v>13</v>
      </c>
      <c r="I1793" s="39" t="s">
        <v>349</v>
      </c>
      <c r="J1793" s="9">
        <v>0.71</v>
      </c>
      <c r="K1793" t="e">
        <f>VLOOKUP(A1793,MonthlyMetricFullData!A:D,2,FALSE)</f>
        <v>#N/A</v>
      </c>
      <c r="L1793" t="e">
        <f>IF(VLOOKUP(A1793,MonthlyMetricFullData!A:E,5,FALSE)&lt;30,"Adjunct","Professional")</f>
        <v>#N/A</v>
      </c>
      <c r="M1793" t="e">
        <f>VLOOKUP(A1793,MonthlyMetricFullData!A:D,3,FALSE)</f>
        <v>#N/A</v>
      </c>
    </row>
    <row r="1794" spans="1:13" x14ac:dyDescent="0.2">
      <c r="A1794" s="38" t="s">
        <v>374</v>
      </c>
      <c r="B1794" s="38" t="s">
        <v>14</v>
      </c>
      <c r="C1794" s="37">
        <v>0.87080000000000002</v>
      </c>
      <c r="D1794" s="37">
        <v>1.0345</v>
      </c>
      <c r="E1794" s="37">
        <v>0.98611111111111105</v>
      </c>
      <c r="F1794" s="37">
        <v>0.96428571428571397</v>
      </c>
      <c r="G1794" s="37">
        <v>0</v>
      </c>
      <c r="H1794" s="38">
        <v>13</v>
      </c>
      <c r="I1794" s="39" t="s">
        <v>349</v>
      </c>
      <c r="J1794" s="9">
        <f>_xlfn.TEXTBEFORE(I1794, "/")/_xlfn.TEXTAFTER(I1794,"/")</f>
        <v>0.7142857142857143</v>
      </c>
      <c r="K1794" t="e">
        <f>VLOOKUP(A1794,MonthlyMetricFullData!A:D,2,FALSE)</f>
        <v>#N/A</v>
      </c>
      <c r="L1794" t="e">
        <f>IF(VLOOKUP(A1794,MonthlyMetricFullData!A:E,5,FALSE)&lt;30,"Adjunct","Professional")</f>
        <v>#N/A</v>
      </c>
      <c r="M1794" t="e">
        <f>VLOOKUP(A1794,MonthlyMetricFullData!A:D,3,FALSE)</f>
        <v>#N/A</v>
      </c>
    </row>
    <row r="1795" spans="1:13" x14ac:dyDescent="0.2">
      <c r="A1795" s="38" t="s">
        <v>374</v>
      </c>
      <c r="B1795" s="38" t="s">
        <v>16</v>
      </c>
      <c r="C1795" s="37">
        <v>0.89</v>
      </c>
      <c r="D1795" s="37">
        <v>1.05</v>
      </c>
      <c r="E1795" s="37">
        <v>0.99</v>
      </c>
      <c r="F1795" s="37">
        <v>0.98</v>
      </c>
      <c r="G1795" s="37">
        <v>0.36</v>
      </c>
      <c r="H1795" s="38">
        <v>12</v>
      </c>
      <c r="I1795" s="40">
        <v>45783</v>
      </c>
      <c r="J1795" s="11">
        <v>0.83</v>
      </c>
      <c r="K1795" t="e">
        <f>VLOOKUP(A1795,MonthlyMetricFullData!A:D,2,FALSE)</f>
        <v>#N/A</v>
      </c>
      <c r="L1795" t="e">
        <f>IF(VLOOKUP(A1795,MonthlyMetricFullData!A:E,5,FALSE)&lt;30,"Adjunct","Professional")</f>
        <v>#N/A</v>
      </c>
      <c r="M1795" t="e">
        <f>VLOOKUP(A1795,MonthlyMetricFullData!A:D,3,FALSE)</f>
        <v>#N/A</v>
      </c>
    </row>
    <row r="1796" spans="1:13" x14ac:dyDescent="0.2">
      <c r="A1796" s="38" t="s">
        <v>374</v>
      </c>
      <c r="B1796" s="38" t="s">
        <v>31</v>
      </c>
      <c r="C1796" s="37">
        <v>0.62</v>
      </c>
      <c r="D1796" s="37">
        <v>0.88</v>
      </c>
      <c r="E1796" s="37">
        <v>0.97</v>
      </c>
      <c r="F1796" s="37">
        <v>0.68</v>
      </c>
      <c r="G1796" s="37">
        <v>0.63</v>
      </c>
      <c r="H1796" s="38">
        <v>14</v>
      </c>
      <c r="I1796" s="39">
        <v>0.5</v>
      </c>
      <c r="J1796" s="9">
        <v>0.5</v>
      </c>
      <c r="K1796" t="e">
        <f>VLOOKUP(A1796,MonthlyMetricFullData!A:D,2,FALSE)</f>
        <v>#N/A</v>
      </c>
      <c r="L1796" t="e">
        <f>IF(VLOOKUP(A1796,MonthlyMetricFullData!A:E,5,FALSE)&lt;30,"Adjunct","Professional")</f>
        <v>#N/A</v>
      </c>
      <c r="M1796" t="e">
        <f>VLOOKUP(A1796,MonthlyMetricFullData!A:D,3,FALSE)</f>
        <v>#N/A</v>
      </c>
    </row>
    <row r="1797" spans="1:13" x14ac:dyDescent="0.2">
      <c r="A1797" s="38" t="s">
        <v>374</v>
      </c>
      <c r="B1797" s="38" t="s">
        <v>32</v>
      </c>
      <c r="C1797" s="37">
        <v>0.91669999999999996</v>
      </c>
      <c r="D1797" s="37">
        <v>1.0263</v>
      </c>
      <c r="E1797" s="37">
        <v>0.94890510900000002</v>
      </c>
      <c r="F1797" s="37">
        <v>0.83561643799999996</v>
      </c>
      <c r="G1797" s="37">
        <v>0.368421053</v>
      </c>
      <c r="H1797" s="38">
        <v>13</v>
      </c>
      <c r="I1797" s="39">
        <v>1</v>
      </c>
      <c r="J1797" s="9">
        <f>I1797</f>
        <v>1</v>
      </c>
      <c r="K1797" t="e">
        <f>VLOOKUP(A1797,MonthlyMetricFullData!A:D,2,FALSE)</f>
        <v>#N/A</v>
      </c>
      <c r="L1797" t="e">
        <f>IF(VLOOKUP(A1797,MonthlyMetricFullData!A:E,5,FALSE)&lt;30,"Adjunct","Professional")</f>
        <v>#N/A</v>
      </c>
      <c r="M1797" t="e">
        <f>VLOOKUP(A1797,MonthlyMetricFullData!A:D,3,FALSE)</f>
        <v>#N/A</v>
      </c>
    </row>
    <row r="1798" spans="1:13" x14ac:dyDescent="0.2">
      <c r="A1798" s="38" t="s">
        <v>374</v>
      </c>
      <c r="B1798" s="38" t="s">
        <v>26</v>
      </c>
      <c r="C1798" s="37">
        <v>0.28999999999999998</v>
      </c>
      <c r="D1798" s="37">
        <v>0.64</v>
      </c>
      <c r="E1798" s="37">
        <v>0.97</v>
      </c>
      <c r="F1798" s="37">
        <v>0.96</v>
      </c>
      <c r="G1798" s="37">
        <v>0</v>
      </c>
      <c r="H1798" s="38">
        <v>2</v>
      </c>
      <c r="I1798" s="39" t="s">
        <v>179</v>
      </c>
      <c r="J1798" s="9">
        <v>0.7</v>
      </c>
      <c r="K1798" t="e">
        <f>VLOOKUP(A1798,MonthlyMetricFullData!A:D,2,FALSE)</f>
        <v>#N/A</v>
      </c>
      <c r="L1798" t="e">
        <f>IF(VLOOKUP(A1798,MonthlyMetricFullData!A:E,5,FALSE)&lt;30,"Adjunct","Professional")</f>
        <v>#N/A</v>
      </c>
      <c r="M1798" t="e">
        <f>VLOOKUP(A1798,MonthlyMetricFullData!A:D,3,FALSE)</f>
        <v>#N/A</v>
      </c>
    </row>
    <row r="1799" spans="1:13" x14ac:dyDescent="0.2">
      <c r="A1799" s="38" t="s">
        <v>375</v>
      </c>
      <c r="B1799" s="38" t="s">
        <v>21</v>
      </c>
      <c r="C1799" s="37">
        <v>0.51</v>
      </c>
      <c r="D1799" s="37">
        <v>0.93</v>
      </c>
      <c r="E1799" s="37">
        <v>1</v>
      </c>
      <c r="F1799" s="37">
        <v>1</v>
      </c>
      <c r="G1799" s="37">
        <v>0.67</v>
      </c>
      <c r="H1799" s="38">
        <v>5</v>
      </c>
      <c r="I1799" s="38"/>
      <c r="J1799" s="6"/>
      <c r="K1799" t="e">
        <f>VLOOKUP(A1799,MonthlyMetricFullData!A:D,2,FALSE)</f>
        <v>#N/A</v>
      </c>
      <c r="L1799" t="e">
        <f>IF(VLOOKUP(A1799,MonthlyMetricFullData!A:E,5,FALSE)&lt;30,"Adjunct","Professional")</f>
        <v>#N/A</v>
      </c>
      <c r="M1799" t="e">
        <f>VLOOKUP(A1799,MonthlyMetricFullData!A:D,3,FALSE)</f>
        <v>#N/A</v>
      </c>
    </row>
    <row r="1800" spans="1:13" x14ac:dyDescent="0.2">
      <c r="A1800" s="38" t="s">
        <v>375</v>
      </c>
      <c r="B1800" s="6" t="s">
        <v>22</v>
      </c>
      <c r="C1800" s="37">
        <v>0.51</v>
      </c>
      <c r="D1800" s="37">
        <v>1.34</v>
      </c>
      <c r="E1800" s="37">
        <v>0.97</v>
      </c>
      <c r="F1800" s="37">
        <v>0.6</v>
      </c>
      <c r="G1800" s="37">
        <v>0.86</v>
      </c>
      <c r="H1800" s="38">
        <v>3</v>
      </c>
      <c r="I1800" s="38"/>
      <c r="J1800" s="6"/>
      <c r="K1800" t="e">
        <f>VLOOKUP(A1800,MonthlyMetricFullData!A:D,2,FALSE)</f>
        <v>#N/A</v>
      </c>
      <c r="L1800" t="e">
        <f>IF(VLOOKUP(A1800,MonthlyMetricFullData!A:E,5,FALSE)&lt;30,"Adjunct","Professional")</f>
        <v>#N/A</v>
      </c>
      <c r="M1800" t="e">
        <f>VLOOKUP(A1800,MonthlyMetricFullData!A:D,3,FALSE)</f>
        <v>#N/A</v>
      </c>
    </row>
    <row r="1801" spans="1:13" x14ac:dyDescent="0.2">
      <c r="A1801" s="38" t="s">
        <v>375</v>
      </c>
      <c r="B1801" s="38" t="s">
        <v>24</v>
      </c>
      <c r="C1801" s="37">
        <v>0.89</v>
      </c>
      <c r="D1801" s="37">
        <v>1.64</v>
      </c>
      <c r="E1801" s="37">
        <v>1</v>
      </c>
      <c r="F1801" s="37">
        <v>0.92</v>
      </c>
      <c r="G1801" s="37">
        <v>0.79</v>
      </c>
      <c r="H1801" s="38" t="e">
        <v>#N/A</v>
      </c>
      <c r="I1801" s="39">
        <v>1</v>
      </c>
      <c r="J1801" s="9">
        <f>I1801</f>
        <v>1</v>
      </c>
      <c r="K1801" t="e">
        <f>VLOOKUP(A1801,MonthlyMetricFullData!A:D,2,FALSE)</f>
        <v>#N/A</v>
      </c>
      <c r="L1801" t="e">
        <f>IF(VLOOKUP(A1801,MonthlyMetricFullData!A:E,5,FALSE)&lt;30,"Adjunct","Professional")</f>
        <v>#N/A</v>
      </c>
      <c r="M1801" t="e">
        <f>VLOOKUP(A1801,MonthlyMetricFullData!A:D,3,FALSE)</f>
        <v>#N/A</v>
      </c>
    </row>
    <row r="1802" spans="1:13" x14ac:dyDescent="0.2">
      <c r="A1802" s="38" t="s">
        <v>375</v>
      </c>
      <c r="B1802" s="38" t="s">
        <v>25</v>
      </c>
      <c r="C1802" s="37">
        <v>1.41</v>
      </c>
      <c r="D1802" s="37">
        <v>1.97</v>
      </c>
      <c r="E1802" s="37">
        <v>0.98</v>
      </c>
      <c r="F1802" s="37">
        <v>0.97</v>
      </c>
      <c r="G1802" s="37">
        <v>0.89</v>
      </c>
      <c r="H1802" s="38">
        <v>2</v>
      </c>
      <c r="I1802" s="39" t="s">
        <v>52</v>
      </c>
      <c r="J1802" s="9">
        <v>0.75</v>
      </c>
      <c r="K1802" t="e">
        <f>VLOOKUP(A1802,MonthlyMetricFullData!A:D,2,FALSE)</f>
        <v>#N/A</v>
      </c>
      <c r="L1802" t="e">
        <f>IF(VLOOKUP(A1802,MonthlyMetricFullData!A:E,5,FALSE)&lt;30,"Adjunct","Professional")</f>
        <v>#N/A</v>
      </c>
      <c r="M1802" t="e">
        <f>VLOOKUP(A1802,MonthlyMetricFullData!A:D,3,FALSE)</f>
        <v>#N/A</v>
      </c>
    </row>
    <row r="1803" spans="1:13" x14ac:dyDescent="0.2">
      <c r="A1803" s="38" t="s">
        <v>375</v>
      </c>
      <c r="B1803" s="38" t="s">
        <v>26</v>
      </c>
      <c r="C1803" s="37">
        <v>0.73</v>
      </c>
      <c r="D1803" s="37">
        <v>0.91</v>
      </c>
      <c r="E1803" s="37">
        <v>1</v>
      </c>
      <c r="F1803" s="37">
        <v>1</v>
      </c>
      <c r="G1803" s="37">
        <v>0.88</v>
      </c>
      <c r="H1803" s="38">
        <v>4</v>
      </c>
      <c r="I1803" s="39" t="s">
        <v>27</v>
      </c>
      <c r="J1803" s="9">
        <v>1</v>
      </c>
      <c r="K1803" t="e">
        <f>VLOOKUP(A1803,MonthlyMetricFullData!A:D,2,FALSE)</f>
        <v>#N/A</v>
      </c>
      <c r="L1803" t="e">
        <f>IF(VLOOKUP(A1803,MonthlyMetricFullData!A:E,5,FALSE)&lt;30,"Adjunct","Professional")</f>
        <v>#N/A</v>
      </c>
      <c r="M1803" t="e">
        <f>VLOOKUP(A1803,MonthlyMetricFullData!A:D,3,FALSE)</f>
        <v>#N/A</v>
      </c>
    </row>
    <row r="1804" spans="1:13" x14ac:dyDescent="0.2">
      <c r="A1804" s="38" t="s">
        <v>376</v>
      </c>
      <c r="B1804" s="38" t="s">
        <v>14</v>
      </c>
      <c r="C1804" s="37">
        <v>0.80420000000000003</v>
      </c>
      <c r="D1804" s="37">
        <v>0.96050000000000002</v>
      </c>
      <c r="E1804" s="37">
        <v>0.96739130434782605</v>
      </c>
      <c r="F1804" s="37">
        <v>0.83582089552238803</v>
      </c>
      <c r="G1804" s="37">
        <v>0.42857142857142799</v>
      </c>
      <c r="H1804" s="38">
        <v>6</v>
      </c>
      <c r="I1804" s="39" t="s">
        <v>254</v>
      </c>
      <c r="J1804" s="9">
        <v>0.5</v>
      </c>
      <c r="K1804" t="e">
        <f>VLOOKUP(A1804,MonthlyMetricFullData!A:D,2,FALSE)</f>
        <v>#N/A</v>
      </c>
      <c r="L1804" t="e">
        <f>IF(VLOOKUP(A1804,MonthlyMetricFullData!A:E,5,FALSE)&lt;30,"Adjunct","Professional")</f>
        <v>#N/A</v>
      </c>
      <c r="M1804" t="e">
        <f>VLOOKUP(A1804,MonthlyMetricFullData!A:D,3,FALSE)</f>
        <v>#N/A</v>
      </c>
    </row>
    <row r="1805" spans="1:13" x14ac:dyDescent="0.2">
      <c r="A1805" s="38" t="s">
        <v>376</v>
      </c>
      <c r="B1805" s="38" t="s">
        <v>21</v>
      </c>
      <c r="C1805" s="37">
        <v>0.65</v>
      </c>
      <c r="D1805" s="37">
        <v>1.1000000000000001</v>
      </c>
      <c r="E1805" s="37">
        <v>0.9</v>
      </c>
      <c r="F1805" s="37">
        <v>1</v>
      </c>
      <c r="G1805" s="37">
        <v>1</v>
      </c>
      <c r="H1805" s="38">
        <v>1</v>
      </c>
      <c r="I1805" s="39">
        <v>0</v>
      </c>
      <c r="J1805" s="9">
        <f>I1805</f>
        <v>0</v>
      </c>
      <c r="K1805" t="e">
        <f>VLOOKUP(A1805,MonthlyMetricFullData!A:D,2,FALSE)</f>
        <v>#N/A</v>
      </c>
      <c r="L1805" t="e">
        <f>IF(VLOOKUP(A1805,MonthlyMetricFullData!A:E,5,FALSE)&lt;30,"Adjunct","Professional")</f>
        <v>#N/A</v>
      </c>
      <c r="M1805" t="e">
        <f>VLOOKUP(A1805,MonthlyMetricFullData!A:D,3,FALSE)</f>
        <v>#N/A</v>
      </c>
    </row>
    <row r="1806" spans="1:13" x14ac:dyDescent="0.2">
      <c r="A1806" s="38" t="s">
        <v>376</v>
      </c>
      <c r="B1806" s="38" t="s">
        <v>22</v>
      </c>
      <c r="C1806" s="37">
        <v>0.28000000000000003</v>
      </c>
      <c r="D1806" s="37">
        <v>1.1200000000000001</v>
      </c>
      <c r="E1806" s="37">
        <v>1</v>
      </c>
      <c r="F1806" s="37">
        <v>0.59</v>
      </c>
      <c r="G1806" s="37">
        <v>0.67</v>
      </c>
      <c r="H1806" s="38">
        <v>3</v>
      </c>
      <c r="I1806" s="39">
        <v>0</v>
      </c>
      <c r="J1806" s="9">
        <f>I1806</f>
        <v>0</v>
      </c>
      <c r="K1806" t="e">
        <f>VLOOKUP(A1806,MonthlyMetricFullData!A:D,2,FALSE)</f>
        <v>#N/A</v>
      </c>
      <c r="L1806" t="e">
        <f>IF(VLOOKUP(A1806,MonthlyMetricFullData!A:E,5,FALSE)&lt;30,"Adjunct","Professional")</f>
        <v>#N/A</v>
      </c>
      <c r="M1806" t="e">
        <f>VLOOKUP(A1806,MonthlyMetricFullData!A:D,3,FALSE)</f>
        <v>#N/A</v>
      </c>
    </row>
    <row r="1807" spans="1:13" x14ac:dyDescent="0.2">
      <c r="A1807" s="38" t="s">
        <v>376</v>
      </c>
      <c r="B1807" s="38" t="s">
        <v>24</v>
      </c>
      <c r="C1807" s="37">
        <v>0.76</v>
      </c>
      <c r="D1807" s="37">
        <v>1.1200000000000001</v>
      </c>
      <c r="E1807" s="37">
        <v>1</v>
      </c>
      <c r="F1807" s="37">
        <v>0.87</v>
      </c>
      <c r="G1807" s="37">
        <v>0.35</v>
      </c>
      <c r="H1807" s="38">
        <v>3</v>
      </c>
      <c r="I1807" s="39">
        <v>0</v>
      </c>
      <c r="J1807" s="9">
        <f>I1807</f>
        <v>0</v>
      </c>
      <c r="K1807" t="e">
        <f>VLOOKUP(A1807,MonthlyMetricFullData!A:D,2,FALSE)</f>
        <v>#N/A</v>
      </c>
      <c r="L1807" t="e">
        <f>IF(VLOOKUP(A1807,MonthlyMetricFullData!A:E,5,FALSE)&lt;30,"Adjunct","Professional")</f>
        <v>#N/A</v>
      </c>
      <c r="M1807" t="e">
        <f>VLOOKUP(A1807,MonthlyMetricFullData!A:D,3,FALSE)</f>
        <v>#N/A</v>
      </c>
    </row>
    <row r="1808" spans="1:13" x14ac:dyDescent="0.2">
      <c r="A1808" s="38" t="s">
        <v>376</v>
      </c>
      <c r="B1808" s="38" t="s">
        <v>25</v>
      </c>
      <c r="C1808" s="37">
        <v>0.78</v>
      </c>
      <c r="D1808" s="37">
        <v>1.02</v>
      </c>
      <c r="E1808" s="37">
        <v>0.99</v>
      </c>
      <c r="F1808" s="37">
        <v>0.56999999999999995</v>
      </c>
      <c r="G1808" s="37">
        <v>0.1</v>
      </c>
      <c r="H1808" s="38">
        <v>3</v>
      </c>
      <c r="I1808" s="39" t="s">
        <v>83</v>
      </c>
      <c r="J1808" s="9">
        <v>0</v>
      </c>
      <c r="K1808" t="e">
        <f>VLOOKUP(A1808,MonthlyMetricFullData!A:D,2,FALSE)</f>
        <v>#N/A</v>
      </c>
      <c r="L1808" t="e">
        <f>IF(VLOOKUP(A1808,MonthlyMetricFullData!A:E,5,FALSE)&lt;30,"Adjunct","Professional")</f>
        <v>#N/A</v>
      </c>
      <c r="M1808" t="e">
        <f>VLOOKUP(A1808,MonthlyMetricFullData!A:D,3,FALSE)</f>
        <v>#N/A</v>
      </c>
    </row>
    <row r="1809" spans="1:13" x14ac:dyDescent="0.2">
      <c r="A1809" s="38" t="s">
        <v>376</v>
      </c>
      <c r="B1809" s="38" t="s">
        <v>26</v>
      </c>
      <c r="C1809" s="37">
        <v>0.87</v>
      </c>
      <c r="D1809" s="37">
        <v>0.99</v>
      </c>
      <c r="E1809" s="37">
        <v>0.96</v>
      </c>
      <c r="F1809" s="37">
        <v>0.53</v>
      </c>
      <c r="G1809" s="37">
        <v>0.15</v>
      </c>
      <c r="H1809" s="38">
        <v>6</v>
      </c>
      <c r="I1809" s="39" t="s">
        <v>81</v>
      </c>
      <c r="J1809" s="9">
        <v>0</v>
      </c>
      <c r="K1809" t="e">
        <f>VLOOKUP(A1809,MonthlyMetricFullData!A:D,2,FALSE)</f>
        <v>#N/A</v>
      </c>
      <c r="L1809" t="e">
        <f>IF(VLOOKUP(A1809,MonthlyMetricFullData!A:E,5,FALSE)&lt;30,"Adjunct","Professional")</f>
        <v>#N/A</v>
      </c>
      <c r="M1809" t="e">
        <f>VLOOKUP(A1809,MonthlyMetricFullData!A:D,3,FALSE)</f>
        <v>#N/A</v>
      </c>
    </row>
    <row r="1810" spans="1:13" x14ac:dyDescent="0.2">
      <c r="A1810" s="38" t="s">
        <v>377</v>
      </c>
      <c r="B1810" s="38" t="s">
        <v>29</v>
      </c>
      <c r="C1810" s="37">
        <v>1.0291999999999999</v>
      </c>
      <c r="D1810" s="37">
        <v>1.7187999999999899</v>
      </c>
      <c r="E1810" s="37">
        <v>1</v>
      </c>
      <c r="F1810" s="37">
        <v>0.987179487179487</v>
      </c>
      <c r="G1810" s="37">
        <v>0.88888888888888795</v>
      </c>
      <c r="H1810" s="38">
        <v>3</v>
      </c>
      <c r="I1810" s="39" t="s">
        <v>130</v>
      </c>
      <c r="J1810" s="45">
        <v>0.56999999999999995</v>
      </c>
      <c r="K1810" t="str">
        <f>VLOOKUP(A1810,MonthlyMetricFullData!A:D,2,FALSE)</f>
        <v>Premium</v>
      </c>
      <c r="L1810" t="str">
        <f>IF(VLOOKUP(A1810,MonthlyMetricFullData!A:E,5,FALSE)&lt;30,"Adjunct","Professional")</f>
        <v>Professional</v>
      </c>
      <c r="M1810" t="str">
        <f>VLOOKUP(A1810,MonthlyMetricFullData!A:D,3,FALSE)</f>
        <v>Ian Plamondon</v>
      </c>
    </row>
    <row r="1811" spans="1:13" x14ac:dyDescent="0.2">
      <c r="A1811" s="38" t="s">
        <v>377</v>
      </c>
      <c r="B1811" s="38" t="s">
        <v>14</v>
      </c>
      <c r="C1811" s="37">
        <v>0.79169999999999996</v>
      </c>
      <c r="D1811" s="37">
        <v>1.4638</v>
      </c>
      <c r="E1811" s="37">
        <v>0.98850574712643602</v>
      </c>
      <c r="F1811" s="37">
        <v>1</v>
      </c>
      <c r="G1811" s="37">
        <v>0.84615384615384603</v>
      </c>
      <c r="H1811" s="38">
        <v>2</v>
      </c>
      <c r="I1811" s="39" t="s">
        <v>27</v>
      </c>
      <c r="J1811" s="9">
        <v>1</v>
      </c>
      <c r="K1811" t="str">
        <f>VLOOKUP(A1811,MonthlyMetricFullData!A:D,2,FALSE)</f>
        <v>Premium</v>
      </c>
      <c r="L1811" t="str">
        <f>IF(VLOOKUP(A1811,MonthlyMetricFullData!A:E,5,FALSE)&lt;30,"Adjunct","Professional")</f>
        <v>Professional</v>
      </c>
      <c r="M1811" t="str">
        <f>VLOOKUP(A1811,MonthlyMetricFullData!A:D,3,FALSE)</f>
        <v>Ian Plamondon</v>
      </c>
    </row>
    <row r="1812" spans="1:13" x14ac:dyDescent="0.2">
      <c r="A1812" s="38" t="s">
        <v>377</v>
      </c>
      <c r="B1812" s="38" t="s">
        <v>16</v>
      </c>
      <c r="C1812" s="37">
        <v>0.67</v>
      </c>
      <c r="D1812" s="37">
        <v>1.49</v>
      </c>
      <c r="E1812" s="37">
        <v>1</v>
      </c>
      <c r="F1812" s="37">
        <v>0.96</v>
      </c>
      <c r="G1812" s="37">
        <v>0.95</v>
      </c>
      <c r="H1812" s="38">
        <v>3</v>
      </c>
      <c r="I1812" s="40">
        <v>45660</v>
      </c>
      <c r="J1812" s="11">
        <f>1/3</f>
        <v>0.33333333333333331</v>
      </c>
      <c r="K1812" t="str">
        <f>VLOOKUP(A1812,MonthlyMetricFullData!A:D,2,FALSE)</f>
        <v>Premium</v>
      </c>
      <c r="L1812" t="str">
        <f>IF(VLOOKUP(A1812,MonthlyMetricFullData!A:E,5,FALSE)&lt;30,"Adjunct","Professional")</f>
        <v>Professional</v>
      </c>
      <c r="M1812" t="str">
        <f>VLOOKUP(A1812,MonthlyMetricFullData!A:D,3,FALSE)</f>
        <v>Ian Plamondon</v>
      </c>
    </row>
    <row r="1813" spans="1:13" x14ac:dyDescent="0.2">
      <c r="A1813" s="38" t="s">
        <v>377</v>
      </c>
      <c r="B1813" s="38" t="s">
        <v>31</v>
      </c>
      <c r="C1813" s="37">
        <v>0.63</v>
      </c>
      <c r="D1813" s="37">
        <v>1.41</v>
      </c>
      <c r="E1813" s="37">
        <v>1</v>
      </c>
      <c r="F1813" s="37">
        <v>0.96</v>
      </c>
      <c r="G1813" s="37">
        <v>0.86</v>
      </c>
      <c r="H1813" s="38">
        <v>2</v>
      </c>
      <c r="I1813" s="39" t="s">
        <v>83</v>
      </c>
      <c r="J1813" s="9">
        <v>0</v>
      </c>
      <c r="K1813" t="str">
        <f>VLOOKUP(A1813,MonthlyMetricFullData!A:D,2,FALSE)</f>
        <v>Premium</v>
      </c>
      <c r="L1813" t="str">
        <f>IF(VLOOKUP(A1813,MonthlyMetricFullData!A:E,5,FALSE)&lt;30,"Adjunct","Professional")</f>
        <v>Professional</v>
      </c>
      <c r="M1813" t="str">
        <f>VLOOKUP(A1813,MonthlyMetricFullData!A:D,3,FALSE)</f>
        <v>Ian Plamondon</v>
      </c>
    </row>
    <row r="1814" spans="1:13" x14ac:dyDescent="0.2">
      <c r="A1814" s="38" t="s">
        <v>377</v>
      </c>
      <c r="B1814" s="38" t="s">
        <v>32</v>
      </c>
      <c r="C1814" s="37">
        <v>0.67920000000000003</v>
      </c>
      <c r="D1814" s="37">
        <v>1.5263</v>
      </c>
      <c r="E1814" s="37">
        <v>1</v>
      </c>
      <c r="F1814" s="37">
        <v>0.98076923100000002</v>
      </c>
      <c r="G1814" s="37">
        <v>0.8125</v>
      </c>
      <c r="H1814" s="38">
        <v>1</v>
      </c>
      <c r="I1814" s="39">
        <v>0.8</v>
      </c>
      <c r="J1814" s="9">
        <f>I1814</f>
        <v>0.8</v>
      </c>
      <c r="K1814" t="str">
        <f>VLOOKUP(A1814,MonthlyMetricFullData!A:D,2,FALSE)</f>
        <v>Premium</v>
      </c>
      <c r="L1814" t="str">
        <f>IF(VLOOKUP(A1814,MonthlyMetricFullData!A:E,5,FALSE)&lt;30,"Adjunct","Professional")</f>
        <v>Professional</v>
      </c>
      <c r="M1814" t="str">
        <f>VLOOKUP(A1814,MonthlyMetricFullData!A:D,3,FALSE)</f>
        <v>Ian Plamondon</v>
      </c>
    </row>
    <row r="1815" spans="1:13" x14ac:dyDescent="0.2">
      <c r="A1815" s="38" t="s">
        <v>377</v>
      </c>
      <c r="B1815" s="38" t="s">
        <v>17</v>
      </c>
      <c r="C1815" s="37">
        <v>1.28</v>
      </c>
      <c r="D1815" s="37">
        <v>1.71</v>
      </c>
      <c r="E1815" s="37">
        <v>1</v>
      </c>
      <c r="F1815" s="37">
        <v>0.99</v>
      </c>
      <c r="G1815" s="37">
        <v>0.91</v>
      </c>
      <c r="H1815" s="38">
        <v>3</v>
      </c>
      <c r="I1815" s="47" t="s">
        <v>270</v>
      </c>
      <c r="J1815" s="11">
        <f>_xlfn.TEXTBEFORE(I1815,"/")/_xlfn.TEXTAFTER(I1815,"/")</f>
        <v>0.54545454545454541</v>
      </c>
      <c r="K1815" t="str">
        <f>VLOOKUP(A1815,MonthlyMetricFullData!A:D,2,FALSE)</f>
        <v>Premium</v>
      </c>
      <c r="L1815" t="str">
        <f>IF(VLOOKUP(A1815,MonthlyMetricFullData!A:E,5,FALSE)&lt;30,"Adjunct","Professional")</f>
        <v>Professional</v>
      </c>
      <c r="M1815" t="str">
        <f>VLOOKUP(A1815,MonthlyMetricFullData!A:D,3,FALSE)</f>
        <v>Ian Plamondon</v>
      </c>
    </row>
    <row r="1816" spans="1:13" x14ac:dyDescent="0.2">
      <c r="A1816" s="38" t="s">
        <v>377</v>
      </c>
      <c r="B1816" s="38" t="s">
        <v>19</v>
      </c>
      <c r="C1816" s="38">
        <v>1.0625</v>
      </c>
      <c r="D1816" s="38">
        <v>1.6957</v>
      </c>
      <c r="E1816" s="38">
        <v>1</v>
      </c>
      <c r="F1816" s="38">
        <v>0.85199999999999998</v>
      </c>
      <c r="G1816" s="38">
        <v>0.96428571428571397</v>
      </c>
      <c r="H1816" s="38">
        <v>1</v>
      </c>
      <c r="I1816" s="38" t="s">
        <v>48</v>
      </c>
      <c r="J1816" s="53">
        <v>1</v>
      </c>
      <c r="K1816" t="str">
        <f>VLOOKUP(A1816,MonthlyMetricFullData!A:D,2,FALSE)</f>
        <v>Premium</v>
      </c>
      <c r="L1816" t="str">
        <f>IF(VLOOKUP(A1816,MonthlyMetricFullData!A:E,5,FALSE)&lt;30,"Adjunct","Professional")</f>
        <v>Professional</v>
      </c>
      <c r="M1816" t="str">
        <f>VLOOKUP(A1816,MonthlyMetricFullData!A:D,3,FALSE)</f>
        <v>Ian Plamondon</v>
      </c>
    </row>
    <row r="1817" spans="1:13" x14ac:dyDescent="0.2">
      <c r="A1817" s="38" t="s">
        <v>377</v>
      </c>
      <c r="B1817" s="38" t="s">
        <v>21</v>
      </c>
      <c r="C1817" s="37">
        <v>1.03</v>
      </c>
      <c r="D1817" s="37">
        <v>1.42</v>
      </c>
      <c r="E1817" s="37">
        <v>1</v>
      </c>
      <c r="F1817" s="37">
        <v>0.99</v>
      </c>
      <c r="G1817" s="37">
        <v>0.8</v>
      </c>
      <c r="H1817" s="38">
        <v>0</v>
      </c>
      <c r="I1817" s="39" t="s">
        <v>225</v>
      </c>
      <c r="J1817" s="9">
        <v>0.25</v>
      </c>
      <c r="K1817" t="str">
        <f>VLOOKUP(A1817,MonthlyMetricFullData!A:D,2,FALSE)</f>
        <v>Premium</v>
      </c>
      <c r="L1817" t="str">
        <f>IF(VLOOKUP(A1817,MonthlyMetricFullData!A:E,5,FALSE)&lt;30,"Adjunct","Professional")</f>
        <v>Professional</v>
      </c>
      <c r="M1817" t="str">
        <f>VLOOKUP(A1817,MonthlyMetricFullData!A:D,3,FALSE)</f>
        <v>Ian Plamondon</v>
      </c>
    </row>
    <row r="1818" spans="1:13" x14ac:dyDescent="0.2">
      <c r="A1818" s="38" t="s">
        <v>377</v>
      </c>
      <c r="B1818" s="6" t="s">
        <v>22</v>
      </c>
      <c r="C1818" s="37">
        <v>0.87</v>
      </c>
      <c r="D1818" s="37">
        <v>1.35</v>
      </c>
      <c r="E1818" s="37">
        <v>0.99</v>
      </c>
      <c r="F1818" s="37">
        <v>0.79</v>
      </c>
      <c r="G1818" s="37">
        <v>0.5</v>
      </c>
      <c r="H1818" s="38">
        <v>3</v>
      </c>
      <c r="I1818" s="39" t="s">
        <v>23</v>
      </c>
      <c r="J1818" s="9">
        <v>0.67</v>
      </c>
      <c r="K1818" t="str">
        <f>VLOOKUP(A1818,MonthlyMetricFullData!A:D,2,FALSE)</f>
        <v>Premium</v>
      </c>
      <c r="L1818" t="str">
        <f>IF(VLOOKUP(A1818,MonthlyMetricFullData!A:E,5,FALSE)&lt;30,"Adjunct","Professional")</f>
        <v>Professional</v>
      </c>
      <c r="M1818" t="str">
        <f>VLOOKUP(A1818,MonthlyMetricFullData!A:D,3,FALSE)</f>
        <v>Ian Plamondon</v>
      </c>
    </row>
    <row r="1819" spans="1:13" x14ac:dyDescent="0.2">
      <c r="A1819" s="38" t="s">
        <v>377</v>
      </c>
      <c r="B1819" s="38" t="s">
        <v>24</v>
      </c>
      <c r="C1819" s="37">
        <v>0.96</v>
      </c>
      <c r="D1819" s="37">
        <v>1.33</v>
      </c>
      <c r="E1819" s="37">
        <v>1</v>
      </c>
      <c r="F1819" s="37">
        <v>1</v>
      </c>
      <c r="G1819" s="37">
        <v>0.63</v>
      </c>
      <c r="H1819" s="38">
        <v>3</v>
      </c>
      <c r="I1819" s="39">
        <v>1</v>
      </c>
      <c r="J1819" s="9">
        <f>I1819</f>
        <v>1</v>
      </c>
      <c r="K1819" t="str">
        <f>VLOOKUP(A1819,MonthlyMetricFullData!A:D,2,FALSE)</f>
        <v>Premium</v>
      </c>
      <c r="L1819" t="str">
        <f>IF(VLOOKUP(A1819,MonthlyMetricFullData!A:E,5,FALSE)&lt;30,"Adjunct","Professional")</f>
        <v>Professional</v>
      </c>
      <c r="M1819" t="str">
        <f>VLOOKUP(A1819,MonthlyMetricFullData!A:D,3,FALSE)</f>
        <v>Ian Plamondon</v>
      </c>
    </row>
    <row r="1820" spans="1:13" x14ac:dyDescent="0.2">
      <c r="A1820" s="38" t="s">
        <v>377</v>
      </c>
      <c r="B1820" s="38" t="s">
        <v>25</v>
      </c>
      <c r="C1820" s="37">
        <v>1.1100000000000001</v>
      </c>
      <c r="D1820" s="37">
        <v>1.39</v>
      </c>
      <c r="E1820" s="37">
        <v>0.98</v>
      </c>
      <c r="F1820" s="37">
        <v>0.83</v>
      </c>
      <c r="G1820" s="37">
        <v>0.88</v>
      </c>
      <c r="H1820" s="38">
        <v>2</v>
      </c>
      <c r="I1820" s="39" t="s">
        <v>36</v>
      </c>
      <c r="J1820" s="9">
        <v>0.33</v>
      </c>
      <c r="K1820" t="str">
        <f>VLOOKUP(A1820,MonthlyMetricFullData!A:D,2,FALSE)</f>
        <v>Premium</v>
      </c>
      <c r="L1820" t="str">
        <f>IF(VLOOKUP(A1820,MonthlyMetricFullData!A:E,5,FALSE)&lt;30,"Adjunct","Professional")</f>
        <v>Professional</v>
      </c>
      <c r="M1820" t="str">
        <f>VLOOKUP(A1820,MonthlyMetricFullData!A:D,3,FALSE)</f>
        <v>Ian Plamondon</v>
      </c>
    </row>
    <row r="1821" spans="1:13" x14ac:dyDescent="0.2">
      <c r="A1821" s="38" t="s">
        <v>377</v>
      </c>
      <c r="B1821" s="38" t="s">
        <v>26</v>
      </c>
      <c r="C1821" s="37">
        <v>0.84</v>
      </c>
      <c r="D1821" s="37">
        <v>1.46</v>
      </c>
      <c r="E1821" s="37">
        <v>1</v>
      </c>
      <c r="F1821" s="37">
        <v>0.99</v>
      </c>
      <c r="G1821" s="37">
        <v>0.85</v>
      </c>
      <c r="H1821" s="38">
        <v>1</v>
      </c>
      <c r="I1821" s="39" t="s">
        <v>111</v>
      </c>
      <c r="J1821" s="9">
        <v>0.8</v>
      </c>
      <c r="K1821" t="str">
        <f>VLOOKUP(A1821,MonthlyMetricFullData!A:D,2,FALSE)</f>
        <v>Premium</v>
      </c>
      <c r="L1821" t="str">
        <f>IF(VLOOKUP(A1821,MonthlyMetricFullData!A:E,5,FALSE)&lt;30,"Adjunct","Professional")</f>
        <v>Professional</v>
      </c>
      <c r="M1821" t="str">
        <f>VLOOKUP(A1821,MonthlyMetricFullData!A:D,3,FALSE)</f>
        <v>Ian Plamondon</v>
      </c>
    </row>
    <row r="1822" spans="1:13" x14ac:dyDescent="0.2">
      <c r="A1822" s="38" t="s">
        <v>378</v>
      </c>
      <c r="B1822" s="38" t="s">
        <v>29</v>
      </c>
      <c r="C1822" s="37">
        <v>0.5625</v>
      </c>
      <c r="D1822" s="37">
        <v>1.1054999999999999</v>
      </c>
      <c r="E1822" s="37">
        <v>0.95652173913043403</v>
      </c>
      <c r="F1822" s="37">
        <v>1</v>
      </c>
      <c r="G1822" s="37">
        <v>0</v>
      </c>
      <c r="H1822" s="38">
        <v>1</v>
      </c>
      <c r="I1822" s="39" t="s">
        <v>71</v>
      </c>
      <c r="J1822" s="45">
        <v>0</v>
      </c>
      <c r="K1822" t="str">
        <f>VLOOKUP(A1822,MonthlyMetricFullData!A:D,2,FALSE)</f>
        <v>Advanced</v>
      </c>
      <c r="L1822" t="str">
        <f>IF(VLOOKUP(A1822,MonthlyMetricFullData!A:E,5,FALSE)&lt;30,"Adjunct","Professional")</f>
        <v>Adjunct</v>
      </c>
      <c r="M1822" t="str">
        <f>VLOOKUP(A1822,MonthlyMetricFullData!A:D,3,FALSE)</f>
        <v>Kristin Haase-Alvey</v>
      </c>
    </row>
    <row r="1823" spans="1:13" x14ac:dyDescent="0.2">
      <c r="A1823" s="38" t="s">
        <v>378</v>
      </c>
      <c r="B1823" s="38" t="s">
        <v>32</v>
      </c>
      <c r="C1823" s="37">
        <v>0</v>
      </c>
      <c r="D1823" s="37">
        <v>0</v>
      </c>
      <c r="E1823" s="37">
        <v>0</v>
      </c>
      <c r="F1823" s="37">
        <v>0</v>
      </c>
      <c r="G1823" s="37">
        <v>0</v>
      </c>
      <c r="H1823" s="38">
        <v>0</v>
      </c>
      <c r="I1823" s="39" t="s">
        <v>18</v>
      </c>
      <c r="J1823" s="9">
        <v>0</v>
      </c>
      <c r="K1823" t="str">
        <f>VLOOKUP(A1823,MonthlyMetricFullData!A:D,2,FALSE)</f>
        <v>Advanced</v>
      </c>
      <c r="L1823" t="str">
        <f>IF(VLOOKUP(A1823,MonthlyMetricFullData!A:E,5,FALSE)&lt;30,"Adjunct","Professional")</f>
        <v>Adjunct</v>
      </c>
      <c r="M1823" t="str">
        <f>VLOOKUP(A1823,MonthlyMetricFullData!A:D,3,FALSE)</f>
        <v>Kristin Haase-Alvey</v>
      </c>
    </row>
    <row r="1824" spans="1:13" x14ac:dyDescent="0.2">
      <c r="A1824" s="38" t="s">
        <v>378</v>
      </c>
      <c r="B1824" s="38" t="s">
        <v>17</v>
      </c>
      <c r="C1824" s="37">
        <v>0.98</v>
      </c>
      <c r="D1824" s="37">
        <v>1.07</v>
      </c>
      <c r="E1824" s="37">
        <v>1</v>
      </c>
      <c r="F1824" s="37">
        <v>1</v>
      </c>
      <c r="G1824" s="37">
        <v>0</v>
      </c>
      <c r="H1824" s="38">
        <v>4</v>
      </c>
      <c r="I1824" s="47" t="s">
        <v>103</v>
      </c>
      <c r="J1824" s="11">
        <v>0.2</v>
      </c>
      <c r="K1824" t="str">
        <f>VLOOKUP(A1824,MonthlyMetricFullData!A:D,2,FALSE)</f>
        <v>Advanced</v>
      </c>
      <c r="L1824" t="str">
        <f>IF(VLOOKUP(A1824,MonthlyMetricFullData!A:E,5,FALSE)&lt;30,"Adjunct","Professional")</f>
        <v>Adjunct</v>
      </c>
      <c r="M1824" t="str">
        <f>VLOOKUP(A1824,MonthlyMetricFullData!A:D,3,FALSE)</f>
        <v>Kristin Haase-Alvey</v>
      </c>
    </row>
    <row r="1825" spans="1:13" x14ac:dyDescent="0.2">
      <c r="A1825" s="38" t="s">
        <v>378</v>
      </c>
      <c r="B1825" s="38" t="s">
        <v>19</v>
      </c>
      <c r="C1825" s="38">
        <v>0.9375</v>
      </c>
      <c r="D1825" s="38">
        <v>0.92969999999999997</v>
      </c>
      <c r="E1825" s="38">
        <v>0.97674418604651103</v>
      </c>
      <c r="F1825" s="38">
        <v>0.97199999999999998</v>
      </c>
      <c r="G1825" s="38">
        <v>0.57142857142857095</v>
      </c>
      <c r="H1825" s="38">
        <v>4</v>
      </c>
      <c r="I1825" s="38" t="s">
        <v>60</v>
      </c>
      <c r="J1825" s="53">
        <v>0</v>
      </c>
      <c r="K1825" t="str">
        <f>VLOOKUP(A1825,MonthlyMetricFullData!A:D,2,FALSE)</f>
        <v>Advanced</v>
      </c>
      <c r="L1825" t="str">
        <f>IF(VLOOKUP(A1825,MonthlyMetricFullData!A:E,5,FALSE)&lt;30,"Adjunct","Professional")</f>
        <v>Adjunct</v>
      </c>
      <c r="M1825" t="str">
        <f>VLOOKUP(A1825,MonthlyMetricFullData!A:D,3,FALSE)</f>
        <v>Kristin Haase-Alvey</v>
      </c>
    </row>
    <row r="1826" spans="1:13" x14ac:dyDescent="0.2">
      <c r="A1826" s="38" t="s">
        <v>379</v>
      </c>
      <c r="B1826" s="38" t="s">
        <v>29</v>
      </c>
      <c r="C1826" s="37">
        <v>0.56429999999999902</v>
      </c>
      <c r="D1826" s="37">
        <v>1.1961999999999999</v>
      </c>
      <c r="E1826" s="37">
        <v>1</v>
      </c>
      <c r="F1826" s="37">
        <v>0.96153846153846101</v>
      </c>
      <c r="G1826" s="37">
        <v>0.88888888888888795</v>
      </c>
      <c r="H1826" s="38">
        <v>0</v>
      </c>
      <c r="I1826" s="39" t="s">
        <v>155</v>
      </c>
      <c r="J1826" s="45">
        <v>0</v>
      </c>
      <c r="K1826" t="str">
        <f>VLOOKUP(A1826,MonthlyMetricFullData!A:D,2,FALSE)</f>
        <v>Distinguished</v>
      </c>
      <c r="L1826" t="str">
        <f>IF(VLOOKUP(A1826,MonthlyMetricFullData!A:E,5,FALSE)&lt;30,"Adjunct","Professional")</f>
        <v>Professional</v>
      </c>
      <c r="M1826" t="str">
        <f>VLOOKUP(A1826,MonthlyMetricFullData!A:D,3,FALSE)</f>
        <v>Geoff St. Marie</v>
      </c>
    </row>
    <row r="1827" spans="1:13" x14ac:dyDescent="0.2">
      <c r="A1827" s="38" t="s">
        <v>379</v>
      </c>
      <c r="B1827" s="6" t="s">
        <v>14</v>
      </c>
      <c r="C1827" s="37">
        <v>0.4929</v>
      </c>
      <c r="D1827" s="37">
        <v>1.3313999999999999</v>
      </c>
      <c r="E1827" s="37">
        <v>1</v>
      </c>
      <c r="F1827" s="37">
        <v>0.95833333333333304</v>
      </c>
      <c r="G1827" s="37">
        <v>0.875</v>
      </c>
      <c r="H1827" s="38">
        <v>3</v>
      </c>
      <c r="I1827" s="39" t="s">
        <v>33</v>
      </c>
      <c r="J1827" s="9">
        <v>0</v>
      </c>
      <c r="K1827" t="str">
        <f>VLOOKUP(A1827,MonthlyMetricFullData!A:D,2,FALSE)</f>
        <v>Distinguished</v>
      </c>
      <c r="L1827" t="str">
        <f>IF(VLOOKUP(A1827,MonthlyMetricFullData!A:E,5,FALSE)&lt;30,"Adjunct","Professional")</f>
        <v>Professional</v>
      </c>
      <c r="M1827" t="str">
        <f>VLOOKUP(A1827,MonthlyMetricFullData!A:D,3,FALSE)</f>
        <v>Geoff St. Marie</v>
      </c>
    </row>
    <row r="1828" spans="1:13" x14ac:dyDescent="0.2">
      <c r="A1828" s="38" t="s">
        <v>379</v>
      </c>
      <c r="B1828" s="38" t="s">
        <v>16</v>
      </c>
      <c r="C1828" s="37">
        <v>0.72</v>
      </c>
      <c r="D1828" s="37">
        <v>1.29</v>
      </c>
      <c r="E1828" s="37">
        <v>0.99</v>
      </c>
      <c r="F1828" s="37">
        <v>0.96</v>
      </c>
      <c r="G1828" s="37">
        <v>0.76</v>
      </c>
      <c r="H1828" s="38">
        <v>0</v>
      </c>
      <c r="I1828" s="40" t="s">
        <v>83</v>
      </c>
      <c r="J1828" s="9">
        <v>0</v>
      </c>
      <c r="K1828" t="str">
        <f>VLOOKUP(A1828,MonthlyMetricFullData!A:D,2,FALSE)</f>
        <v>Distinguished</v>
      </c>
      <c r="L1828" t="str">
        <f>IF(VLOOKUP(A1828,MonthlyMetricFullData!A:E,5,FALSE)&lt;30,"Adjunct","Professional")</f>
        <v>Professional</v>
      </c>
      <c r="M1828" t="str">
        <f>VLOOKUP(A1828,MonthlyMetricFullData!A:D,3,FALSE)</f>
        <v>Geoff St. Marie</v>
      </c>
    </row>
    <row r="1829" spans="1:13" x14ac:dyDescent="0.2">
      <c r="A1829" s="38" t="s">
        <v>379</v>
      </c>
      <c r="B1829" s="38" t="s">
        <v>31</v>
      </c>
      <c r="C1829" s="37">
        <v>0.3</v>
      </c>
      <c r="D1829" s="37">
        <v>1.06</v>
      </c>
      <c r="E1829" s="37">
        <v>0.95</v>
      </c>
      <c r="F1829" s="37">
        <v>1</v>
      </c>
      <c r="G1829" s="37">
        <v>0.94</v>
      </c>
      <c r="H1829" s="38">
        <v>0</v>
      </c>
      <c r="I1829" s="39" t="s">
        <v>33</v>
      </c>
      <c r="J1829" s="9">
        <v>0</v>
      </c>
      <c r="K1829" t="str">
        <f>VLOOKUP(A1829,MonthlyMetricFullData!A:D,2,FALSE)</f>
        <v>Distinguished</v>
      </c>
      <c r="L1829" t="str">
        <f>IF(VLOOKUP(A1829,MonthlyMetricFullData!A:E,5,FALSE)&lt;30,"Adjunct","Professional")</f>
        <v>Professional</v>
      </c>
      <c r="M1829" t="str">
        <f>VLOOKUP(A1829,MonthlyMetricFullData!A:D,3,FALSE)</f>
        <v>Geoff St. Marie</v>
      </c>
    </row>
    <row r="1830" spans="1:13" x14ac:dyDescent="0.2">
      <c r="A1830" s="38" t="s">
        <v>379</v>
      </c>
      <c r="B1830" s="38" t="s">
        <v>32</v>
      </c>
      <c r="C1830" s="37">
        <v>0.2036</v>
      </c>
      <c r="D1830" s="37">
        <v>1.0276000000000001</v>
      </c>
      <c r="E1830" s="37">
        <v>1</v>
      </c>
      <c r="F1830" s="37">
        <v>0.94444444400000005</v>
      </c>
      <c r="G1830" s="37">
        <v>0.8</v>
      </c>
      <c r="H1830" s="38">
        <v>0</v>
      </c>
      <c r="I1830" s="39" t="s">
        <v>60</v>
      </c>
      <c r="J1830" s="9">
        <v>0</v>
      </c>
      <c r="K1830" t="str">
        <f>VLOOKUP(A1830,MonthlyMetricFullData!A:D,2,FALSE)</f>
        <v>Distinguished</v>
      </c>
      <c r="L1830" t="str">
        <f>IF(VLOOKUP(A1830,MonthlyMetricFullData!A:E,5,FALSE)&lt;30,"Adjunct","Professional")</f>
        <v>Professional</v>
      </c>
      <c r="M1830" t="str">
        <f>VLOOKUP(A1830,MonthlyMetricFullData!A:D,3,FALSE)</f>
        <v>Geoff St. Marie</v>
      </c>
    </row>
    <row r="1831" spans="1:13" x14ac:dyDescent="0.2">
      <c r="A1831" s="38" t="s">
        <v>379</v>
      </c>
      <c r="B1831" s="38" t="s">
        <v>17</v>
      </c>
      <c r="C1831" s="37">
        <v>0.79</v>
      </c>
      <c r="D1831" s="37">
        <v>1.25</v>
      </c>
      <c r="E1831" s="37">
        <v>0.99</v>
      </c>
      <c r="F1831" s="37">
        <v>0.99</v>
      </c>
      <c r="G1831" s="37">
        <v>0.7</v>
      </c>
      <c r="H1831" s="38">
        <v>0</v>
      </c>
      <c r="I1831" s="47" t="s">
        <v>103</v>
      </c>
      <c r="J1831" s="11">
        <v>0.2</v>
      </c>
      <c r="K1831" t="str">
        <f>VLOOKUP(A1831,MonthlyMetricFullData!A:D,2,FALSE)</f>
        <v>Distinguished</v>
      </c>
      <c r="L1831" t="str">
        <f>IF(VLOOKUP(A1831,MonthlyMetricFullData!A:E,5,FALSE)&lt;30,"Adjunct","Professional")</f>
        <v>Professional</v>
      </c>
      <c r="M1831" t="str">
        <f>VLOOKUP(A1831,MonthlyMetricFullData!A:D,3,FALSE)</f>
        <v>Geoff St. Marie</v>
      </c>
    </row>
    <row r="1832" spans="1:13" x14ac:dyDescent="0.2">
      <c r="A1832" s="38" t="s">
        <v>379</v>
      </c>
      <c r="B1832" s="38" t="s">
        <v>19</v>
      </c>
      <c r="C1832" s="38">
        <v>0.51429999999999898</v>
      </c>
      <c r="D1832" s="38">
        <v>1.3227</v>
      </c>
      <c r="E1832" s="38">
        <v>1</v>
      </c>
      <c r="F1832" s="38">
        <v>0.79500000000000004</v>
      </c>
      <c r="G1832" s="38">
        <v>0.75</v>
      </c>
      <c r="H1832" s="38">
        <v>1</v>
      </c>
      <c r="I1832" s="38" t="s">
        <v>63</v>
      </c>
      <c r="J1832" s="53">
        <v>1</v>
      </c>
      <c r="K1832" t="str">
        <f>VLOOKUP(A1832,MonthlyMetricFullData!A:D,2,FALSE)</f>
        <v>Distinguished</v>
      </c>
      <c r="L1832" t="str">
        <f>IF(VLOOKUP(A1832,MonthlyMetricFullData!A:E,5,FALSE)&lt;30,"Adjunct","Professional")</f>
        <v>Professional</v>
      </c>
      <c r="M1832" t="str">
        <f>VLOOKUP(A1832,MonthlyMetricFullData!A:D,3,FALSE)</f>
        <v>Geoff St. Marie</v>
      </c>
    </row>
    <row r="1833" spans="1:13" x14ac:dyDescent="0.2">
      <c r="A1833" s="38" t="s">
        <v>379</v>
      </c>
      <c r="B1833" s="38" t="s">
        <v>21</v>
      </c>
      <c r="C1833" s="37">
        <v>0.74</v>
      </c>
      <c r="D1833" s="37">
        <v>1.1000000000000001</v>
      </c>
      <c r="E1833" s="37">
        <v>1</v>
      </c>
      <c r="F1833" s="37">
        <v>0.99</v>
      </c>
      <c r="G1833" s="37">
        <v>0.7</v>
      </c>
      <c r="H1833" s="38">
        <v>6</v>
      </c>
      <c r="I1833" s="39">
        <v>0</v>
      </c>
      <c r="J1833" s="9">
        <f>I1833</f>
        <v>0</v>
      </c>
      <c r="K1833" t="str">
        <f>VLOOKUP(A1833,MonthlyMetricFullData!A:D,2,FALSE)</f>
        <v>Distinguished</v>
      </c>
      <c r="L1833" t="str">
        <f>IF(VLOOKUP(A1833,MonthlyMetricFullData!A:E,5,FALSE)&lt;30,"Adjunct","Professional")</f>
        <v>Professional</v>
      </c>
      <c r="M1833" t="str">
        <f>VLOOKUP(A1833,MonthlyMetricFullData!A:D,3,FALSE)</f>
        <v>Geoff St. Marie</v>
      </c>
    </row>
    <row r="1834" spans="1:13" x14ac:dyDescent="0.2">
      <c r="A1834" s="38" t="s">
        <v>379</v>
      </c>
      <c r="B1834" s="38" t="s">
        <v>22</v>
      </c>
      <c r="C1834" s="37">
        <v>0.68</v>
      </c>
      <c r="D1834" s="37">
        <v>1.1599999999999999</v>
      </c>
      <c r="E1834" s="37">
        <v>0.99</v>
      </c>
      <c r="F1834" s="37">
        <v>0.96</v>
      </c>
      <c r="G1834" s="37">
        <v>0.9</v>
      </c>
      <c r="H1834" s="38">
        <v>4</v>
      </c>
      <c r="I1834" s="39">
        <v>0</v>
      </c>
      <c r="J1834" s="9">
        <f>I1834</f>
        <v>0</v>
      </c>
      <c r="K1834" t="str">
        <f>VLOOKUP(A1834,MonthlyMetricFullData!A:D,2,FALSE)</f>
        <v>Distinguished</v>
      </c>
      <c r="L1834" t="str">
        <f>IF(VLOOKUP(A1834,MonthlyMetricFullData!A:E,5,FALSE)&lt;30,"Adjunct","Professional")</f>
        <v>Professional</v>
      </c>
      <c r="M1834" t="str">
        <f>VLOOKUP(A1834,MonthlyMetricFullData!A:D,3,FALSE)</f>
        <v>Geoff St. Marie</v>
      </c>
    </row>
    <row r="1835" spans="1:13" x14ac:dyDescent="0.2">
      <c r="A1835" s="38" t="s">
        <v>379</v>
      </c>
      <c r="B1835" s="38" t="s">
        <v>24</v>
      </c>
      <c r="C1835" s="37">
        <v>0.67</v>
      </c>
      <c r="D1835" s="37">
        <v>1.1299999999999999</v>
      </c>
      <c r="E1835" s="37">
        <v>0.99</v>
      </c>
      <c r="F1835" s="37">
        <v>0.78</v>
      </c>
      <c r="G1835" s="37">
        <v>0.71</v>
      </c>
      <c r="H1835" s="38">
        <v>5</v>
      </c>
      <c r="I1835" s="39">
        <v>0</v>
      </c>
      <c r="J1835" s="9">
        <f>I1835</f>
        <v>0</v>
      </c>
      <c r="K1835" t="str">
        <f>VLOOKUP(A1835,MonthlyMetricFullData!A:D,2,FALSE)</f>
        <v>Distinguished</v>
      </c>
      <c r="L1835" t="str">
        <f>IF(VLOOKUP(A1835,MonthlyMetricFullData!A:E,5,FALSE)&lt;30,"Adjunct","Professional")</f>
        <v>Professional</v>
      </c>
      <c r="M1835" t="str">
        <f>VLOOKUP(A1835,MonthlyMetricFullData!A:D,3,FALSE)</f>
        <v>Geoff St. Marie</v>
      </c>
    </row>
    <row r="1836" spans="1:13" x14ac:dyDescent="0.2">
      <c r="A1836" s="38" t="s">
        <v>379</v>
      </c>
      <c r="B1836" s="38" t="s">
        <v>25</v>
      </c>
      <c r="C1836" s="37">
        <v>0.56000000000000005</v>
      </c>
      <c r="D1836" s="37">
        <v>1.24</v>
      </c>
      <c r="E1836" s="37">
        <v>1</v>
      </c>
      <c r="F1836" s="37">
        <v>0.93</v>
      </c>
      <c r="G1836" s="37">
        <v>0.5</v>
      </c>
      <c r="H1836" s="38">
        <v>0</v>
      </c>
      <c r="I1836" s="39" t="s">
        <v>71</v>
      </c>
      <c r="J1836" s="9">
        <v>0</v>
      </c>
      <c r="K1836" t="str">
        <f>VLOOKUP(A1836,MonthlyMetricFullData!A:D,2,FALSE)</f>
        <v>Distinguished</v>
      </c>
      <c r="L1836" t="str">
        <f>IF(VLOOKUP(A1836,MonthlyMetricFullData!A:E,5,FALSE)&lt;30,"Adjunct","Professional")</f>
        <v>Professional</v>
      </c>
      <c r="M1836" t="str">
        <f>VLOOKUP(A1836,MonthlyMetricFullData!A:D,3,FALSE)</f>
        <v>Geoff St. Marie</v>
      </c>
    </row>
    <row r="1837" spans="1:13" x14ac:dyDescent="0.2">
      <c r="A1837" s="38" t="s">
        <v>379</v>
      </c>
      <c r="B1837" s="6" t="s">
        <v>26</v>
      </c>
      <c r="C1837" s="37">
        <v>0.55000000000000004</v>
      </c>
      <c r="D1837" s="37">
        <v>1.3</v>
      </c>
      <c r="E1837" s="37">
        <v>1</v>
      </c>
      <c r="F1837" s="37">
        <v>0.98</v>
      </c>
      <c r="G1837" s="37">
        <v>0.67</v>
      </c>
      <c r="H1837" s="38">
        <v>1</v>
      </c>
      <c r="I1837" s="39" t="s">
        <v>233</v>
      </c>
      <c r="J1837" s="9">
        <v>0</v>
      </c>
      <c r="K1837" t="str">
        <f>VLOOKUP(A1837,MonthlyMetricFullData!A:D,2,FALSE)</f>
        <v>Distinguished</v>
      </c>
      <c r="L1837" t="str">
        <f>IF(VLOOKUP(A1837,MonthlyMetricFullData!A:E,5,FALSE)&lt;30,"Adjunct","Professional")</f>
        <v>Professional</v>
      </c>
      <c r="M1837" t="str">
        <f>VLOOKUP(A1837,MonthlyMetricFullData!A:D,3,FALSE)</f>
        <v>Geoff St. Marie</v>
      </c>
    </row>
    <row r="1838" spans="1:13" x14ac:dyDescent="0.2">
      <c r="A1838" s="38" t="s">
        <v>380</v>
      </c>
      <c r="B1838" s="38" t="s">
        <v>31</v>
      </c>
      <c r="C1838" s="37">
        <v>0</v>
      </c>
      <c r="D1838" s="37">
        <v>0.66</v>
      </c>
      <c r="E1838" s="37">
        <v>0</v>
      </c>
      <c r="F1838" s="37">
        <v>0</v>
      </c>
      <c r="G1838" s="37">
        <v>0</v>
      </c>
      <c r="H1838" s="38">
        <v>0</v>
      </c>
      <c r="I1838" s="39"/>
      <c r="J1838" s="9"/>
      <c r="K1838" t="e">
        <f>VLOOKUP(A1838,MonthlyMetricFullData!A:D,2,FALSE)</f>
        <v>#N/A</v>
      </c>
      <c r="L1838" t="e">
        <f>IF(VLOOKUP(A1838,MonthlyMetricFullData!A:E,5,FALSE)&lt;30,"Adjunct","Professional")</f>
        <v>#N/A</v>
      </c>
      <c r="M1838" t="e">
        <f>VLOOKUP(A1838,MonthlyMetricFullData!A:D,3,FALSE)</f>
        <v>#N/A</v>
      </c>
    </row>
    <row r="1839" spans="1:13" x14ac:dyDescent="0.2">
      <c r="A1839" s="38" t="s">
        <v>380</v>
      </c>
      <c r="B1839" s="38" t="s">
        <v>32</v>
      </c>
      <c r="C1839" s="37">
        <v>0.84379999999999999</v>
      </c>
      <c r="D1839" s="37">
        <v>1.1563000000000001</v>
      </c>
      <c r="E1839" s="37">
        <v>1</v>
      </c>
      <c r="F1839" s="37">
        <v>0.2</v>
      </c>
      <c r="G1839" s="37">
        <v>0</v>
      </c>
      <c r="H1839" s="38">
        <v>2</v>
      </c>
      <c r="I1839" s="39">
        <v>0.14285714285714285</v>
      </c>
      <c r="J1839" s="9">
        <f>I1839</f>
        <v>0.14285714285714285</v>
      </c>
      <c r="K1839" t="e">
        <f>VLOOKUP(A1839,MonthlyMetricFullData!A:D,2,FALSE)</f>
        <v>#N/A</v>
      </c>
      <c r="L1839" t="e">
        <f>IF(VLOOKUP(A1839,MonthlyMetricFullData!A:E,5,FALSE)&lt;30,"Adjunct","Professional")</f>
        <v>#N/A</v>
      </c>
      <c r="M1839" t="e">
        <f>VLOOKUP(A1839,MonthlyMetricFullData!A:D,3,FALSE)</f>
        <v>#N/A</v>
      </c>
    </row>
    <row r="1840" spans="1:13" x14ac:dyDescent="0.2">
      <c r="A1840" s="38" t="s">
        <v>381</v>
      </c>
      <c r="B1840" s="38" t="s">
        <v>26</v>
      </c>
      <c r="C1840" s="37">
        <v>0</v>
      </c>
      <c r="D1840" s="37">
        <v>0.12</v>
      </c>
      <c r="E1840" s="37">
        <v>0</v>
      </c>
      <c r="F1840" s="37">
        <v>0</v>
      </c>
      <c r="G1840" s="37">
        <v>0</v>
      </c>
      <c r="H1840" s="38">
        <v>0</v>
      </c>
      <c r="I1840" s="52"/>
      <c r="J1840" s="6"/>
      <c r="K1840" t="e">
        <f>VLOOKUP(A1840,MonthlyMetricFullData!A:D,2,FALSE)</f>
        <v>#N/A</v>
      </c>
      <c r="L1840" t="e">
        <f>IF(VLOOKUP(A1840,MonthlyMetricFullData!A:E,5,FALSE)&lt;30,"Adjunct","Professional")</f>
        <v>#N/A</v>
      </c>
      <c r="M1840" t="e">
        <f>VLOOKUP(A1840,MonthlyMetricFullData!A:D,3,FALSE)</f>
        <v>#N/A</v>
      </c>
    </row>
    <row r="1841" spans="1:13" x14ac:dyDescent="0.2">
      <c r="A1841" s="38" t="s">
        <v>382</v>
      </c>
      <c r="B1841" s="38" t="s">
        <v>29</v>
      </c>
      <c r="C1841" s="37">
        <v>1.25</v>
      </c>
      <c r="D1841" s="37">
        <v>1.1216999999999999</v>
      </c>
      <c r="E1841" s="37">
        <v>1</v>
      </c>
      <c r="F1841" s="37">
        <v>0.91071428571428503</v>
      </c>
      <c r="G1841" s="37">
        <v>0.86206896551724099</v>
      </c>
      <c r="H1841" s="38">
        <v>15</v>
      </c>
      <c r="I1841" s="39" t="s">
        <v>15</v>
      </c>
      <c r="J1841" s="45">
        <v>0.5</v>
      </c>
      <c r="K1841" t="str">
        <f>VLOOKUP(A1841,MonthlyMetricFullData!A:D,2,FALSE)</f>
        <v>Distinguished</v>
      </c>
      <c r="L1841" t="str">
        <f>IF(VLOOKUP(A1841,MonthlyMetricFullData!A:E,5,FALSE)&lt;30,"Adjunct","Professional")</f>
        <v>Professional</v>
      </c>
      <c r="M1841" t="str">
        <f>VLOOKUP(A1841,MonthlyMetricFullData!A:D,3,FALSE)</f>
        <v>Ela Cross</v>
      </c>
    </row>
    <row r="1842" spans="1:13" x14ac:dyDescent="0.2">
      <c r="A1842" s="38" t="s">
        <v>382</v>
      </c>
      <c r="B1842" s="38" t="s">
        <v>14</v>
      </c>
      <c r="C1842" s="37">
        <v>1</v>
      </c>
      <c r="D1842" s="37">
        <v>1.1134999999999999</v>
      </c>
      <c r="E1842" s="37">
        <v>1</v>
      </c>
      <c r="F1842" s="37">
        <v>0.956989247311827</v>
      </c>
      <c r="G1842" s="37">
        <v>0.69565217391304301</v>
      </c>
      <c r="H1842" s="38">
        <v>19</v>
      </c>
      <c r="I1842" s="39" t="s">
        <v>111</v>
      </c>
      <c r="J1842" s="9">
        <v>0.8</v>
      </c>
      <c r="K1842" t="str">
        <f>VLOOKUP(A1842,MonthlyMetricFullData!A:D,2,FALSE)</f>
        <v>Distinguished</v>
      </c>
      <c r="L1842" t="str">
        <f>IF(VLOOKUP(A1842,MonthlyMetricFullData!A:E,5,FALSE)&lt;30,"Adjunct","Professional")</f>
        <v>Professional</v>
      </c>
      <c r="M1842" t="str">
        <f>VLOOKUP(A1842,MonthlyMetricFullData!A:D,3,FALSE)</f>
        <v>Ela Cross</v>
      </c>
    </row>
    <row r="1843" spans="1:13" x14ac:dyDescent="0.2">
      <c r="A1843" s="38" t="s">
        <v>382</v>
      </c>
      <c r="B1843" s="38" t="s">
        <v>16</v>
      </c>
      <c r="C1843" s="37">
        <v>1.1399999999999999</v>
      </c>
      <c r="D1843" s="37">
        <v>0.97</v>
      </c>
      <c r="E1843" s="37">
        <v>1</v>
      </c>
      <c r="F1843" s="37">
        <v>0.93</v>
      </c>
      <c r="G1843" s="37">
        <v>0.91</v>
      </c>
      <c r="H1843" s="38">
        <v>16</v>
      </c>
      <c r="I1843" s="40">
        <v>45692</v>
      </c>
      <c r="J1843" s="11">
        <v>0.5</v>
      </c>
      <c r="K1843" t="str">
        <f>VLOOKUP(A1843,MonthlyMetricFullData!A:D,2,FALSE)</f>
        <v>Distinguished</v>
      </c>
      <c r="L1843" t="str">
        <f>IF(VLOOKUP(A1843,MonthlyMetricFullData!A:E,5,FALSE)&lt;30,"Adjunct","Professional")</f>
        <v>Professional</v>
      </c>
      <c r="M1843" t="str">
        <f>VLOOKUP(A1843,MonthlyMetricFullData!A:D,3,FALSE)</f>
        <v>Ela Cross</v>
      </c>
    </row>
    <row r="1844" spans="1:13" x14ac:dyDescent="0.2">
      <c r="A1844" s="38" t="s">
        <v>382</v>
      </c>
      <c r="B1844" s="38" t="s">
        <v>31</v>
      </c>
      <c r="C1844" s="37">
        <v>0.79</v>
      </c>
      <c r="D1844" s="37">
        <v>0.89</v>
      </c>
      <c r="E1844" s="37">
        <v>0.98</v>
      </c>
      <c r="F1844" s="37">
        <v>0.69</v>
      </c>
      <c r="G1844" s="37">
        <v>0.96</v>
      </c>
      <c r="H1844" s="38">
        <v>10</v>
      </c>
      <c r="I1844" s="39"/>
      <c r="J1844" s="9"/>
      <c r="K1844" t="str">
        <f>VLOOKUP(A1844,MonthlyMetricFullData!A:D,2,FALSE)</f>
        <v>Distinguished</v>
      </c>
      <c r="L1844" t="str">
        <f>IF(VLOOKUP(A1844,MonthlyMetricFullData!A:E,5,FALSE)&lt;30,"Adjunct","Professional")</f>
        <v>Professional</v>
      </c>
      <c r="M1844" t="str">
        <f>VLOOKUP(A1844,MonthlyMetricFullData!A:D,3,FALSE)</f>
        <v>Ela Cross</v>
      </c>
    </row>
    <row r="1845" spans="1:13" x14ac:dyDescent="0.2">
      <c r="A1845" s="38" t="s">
        <v>382</v>
      </c>
      <c r="B1845" s="38" t="s">
        <v>32</v>
      </c>
      <c r="C1845" s="37">
        <v>0.87080000000000002</v>
      </c>
      <c r="D1845" s="37">
        <v>1.0591999999999999</v>
      </c>
      <c r="E1845" s="37">
        <v>1</v>
      </c>
      <c r="F1845" s="37">
        <v>0.94444444400000005</v>
      </c>
      <c r="G1845" s="37">
        <v>0.92592592600000001</v>
      </c>
      <c r="H1845" s="38">
        <v>18</v>
      </c>
      <c r="I1845" s="39">
        <v>1</v>
      </c>
      <c r="J1845" s="9">
        <f>I1845</f>
        <v>1</v>
      </c>
      <c r="K1845" t="str">
        <f>VLOOKUP(A1845,MonthlyMetricFullData!A:D,2,FALSE)</f>
        <v>Distinguished</v>
      </c>
      <c r="L1845" t="str">
        <f>IF(VLOOKUP(A1845,MonthlyMetricFullData!A:E,5,FALSE)&lt;30,"Adjunct","Professional")</f>
        <v>Professional</v>
      </c>
      <c r="M1845" t="str">
        <f>VLOOKUP(A1845,MonthlyMetricFullData!A:D,3,FALSE)</f>
        <v>Ela Cross</v>
      </c>
    </row>
    <row r="1846" spans="1:13" x14ac:dyDescent="0.2">
      <c r="A1846" s="38" t="s">
        <v>382</v>
      </c>
      <c r="B1846" s="38" t="s">
        <v>17</v>
      </c>
      <c r="C1846" s="37">
        <v>1.02</v>
      </c>
      <c r="D1846" s="37">
        <v>0.98</v>
      </c>
      <c r="E1846" s="37">
        <v>1</v>
      </c>
      <c r="F1846" s="37">
        <v>0.96</v>
      </c>
      <c r="G1846" s="37">
        <v>0.91</v>
      </c>
      <c r="H1846" s="38">
        <v>17</v>
      </c>
      <c r="I1846" s="47" t="s">
        <v>63</v>
      </c>
      <c r="J1846" s="11">
        <v>1</v>
      </c>
      <c r="K1846" t="str">
        <f>VLOOKUP(A1846,MonthlyMetricFullData!A:D,2,FALSE)</f>
        <v>Distinguished</v>
      </c>
      <c r="L1846" t="str">
        <f>IF(VLOOKUP(A1846,MonthlyMetricFullData!A:E,5,FALSE)&lt;30,"Adjunct","Professional")</f>
        <v>Professional</v>
      </c>
      <c r="M1846" t="str">
        <f>VLOOKUP(A1846,MonthlyMetricFullData!A:D,3,FALSE)</f>
        <v>Ela Cross</v>
      </c>
    </row>
    <row r="1847" spans="1:13" x14ac:dyDescent="0.2">
      <c r="A1847" s="38" t="s">
        <v>382</v>
      </c>
      <c r="B1847" s="38" t="s">
        <v>19</v>
      </c>
      <c r="C1847" s="38">
        <v>1.1499999999999999</v>
      </c>
      <c r="D1847" s="38">
        <v>0.98679999999999901</v>
      </c>
      <c r="E1847" s="38">
        <v>1</v>
      </c>
      <c r="F1847" s="38">
        <v>0.94599999999999995</v>
      </c>
      <c r="G1847" s="38">
        <v>0.75</v>
      </c>
      <c r="H1847" s="38">
        <v>20</v>
      </c>
      <c r="I1847" s="38" t="s">
        <v>27</v>
      </c>
      <c r="J1847" s="53">
        <v>1</v>
      </c>
      <c r="K1847" t="str">
        <f>VLOOKUP(A1847,MonthlyMetricFullData!A:D,2,FALSE)</f>
        <v>Distinguished</v>
      </c>
      <c r="L1847" t="str">
        <f>IF(VLOOKUP(A1847,MonthlyMetricFullData!A:E,5,FALSE)&lt;30,"Adjunct","Professional")</f>
        <v>Professional</v>
      </c>
      <c r="M1847" t="str">
        <f>VLOOKUP(A1847,MonthlyMetricFullData!A:D,3,FALSE)</f>
        <v>Ela Cross</v>
      </c>
    </row>
    <row r="1848" spans="1:13" x14ac:dyDescent="0.2">
      <c r="A1848" s="38" t="s">
        <v>382</v>
      </c>
      <c r="B1848" s="6" t="s">
        <v>21</v>
      </c>
      <c r="C1848" s="37">
        <v>0</v>
      </c>
      <c r="D1848" s="37">
        <v>0.17</v>
      </c>
      <c r="E1848" s="37">
        <v>0</v>
      </c>
      <c r="F1848" s="37">
        <v>0</v>
      </c>
      <c r="G1848" s="37" t="e">
        <v>#N/A</v>
      </c>
      <c r="H1848" s="38" t="e">
        <v>#N/A</v>
      </c>
      <c r="I1848" s="38"/>
      <c r="J1848" s="6"/>
      <c r="K1848" t="str">
        <f>VLOOKUP(A1848,MonthlyMetricFullData!A:D,2,FALSE)</f>
        <v>Distinguished</v>
      </c>
      <c r="L1848" t="str">
        <f>IF(VLOOKUP(A1848,MonthlyMetricFullData!A:E,5,FALSE)&lt;30,"Adjunct","Professional")</f>
        <v>Professional</v>
      </c>
      <c r="M1848" t="str">
        <f>VLOOKUP(A1848,MonthlyMetricFullData!A:D,3,FALSE)</f>
        <v>Ela Cross</v>
      </c>
    </row>
    <row r="1849" spans="1:13" x14ac:dyDescent="0.2">
      <c r="A1849" s="38" t="s">
        <v>382</v>
      </c>
      <c r="B1849" s="38" t="s">
        <v>22</v>
      </c>
      <c r="C1849" s="37">
        <v>0.17</v>
      </c>
      <c r="D1849" s="37">
        <v>0.93</v>
      </c>
      <c r="E1849" s="37">
        <v>1</v>
      </c>
      <c r="F1849" s="37">
        <v>1</v>
      </c>
      <c r="G1849" s="37">
        <v>1</v>
      </c>
      <c r="H1849" s="38" t="e">
        <v>#N/A</v>
      </c>
      <c r="I1849" s="39" t="s">
        <v>47</v>
      </c>
      <c r="J1849" s="9">
        <v>0.75</v>
      </c>
      <c r="K1849" t="str">
        <f>VLOOKUP(A1849,MonthlyMetricFullData!A:D,2,FALSE)</f>
        <v>Distinguished</v>
      </c>
      <c r="L1849" t="str">
        <f>IF(VLOOKUP(A1849,MonthlyMetricFullData!A:E,5,FALSE)&lt;30,"Adjunct","Professional")</f>
        <v>Professional</v>
      </c>
      <c r="M1849" t="str">
        <f>VLOOKUP(A1849,MonthlyMetricFullData!A:D,3,FALSE)</f>
        <v>Ela Cross</v>
      </c>
    </row>
    <row r="1850" spans="1:13" x14ac:dyDescent="0.2">
      <c r="A1850" s="38" t="s">
        <v>382</v>
      </c>
      <c r="B1850" s="38" t="s">
        <v>24</v>
      </c>
      <c r="C1850" s="37">
        <v>0.84</v>
      </c>
      <c r="D1850" s="37">
        <v>1.17</v>
      </c>
      <c r="E1850" s="37">
        <v>1</v>
      </c>
      <c r="F1850" s="37">
        <v>0.89</v>
      </c>
      <c r="G1850" s="37">
        <v>0.73</v>
      </c>
      <c r="H1850" s="38">
        <v>3</v>
      </c>
      <c r="I1850" s="39">
        <v>1</v>
      </c>
      <c r="J1850" s="9">
        <f>I1850</f>
        <v>1</v>
      </c>
      <c r="K1850" t="str">
        <f>VLOOKUP(A1850,MonthlyMetricFullData!A:D,2,FALSE)</f>
        <v>Distinguished</v>
      </c>
      <c r="L1850" t="str">
        <f>IF(VLOOKUP(A1850,MonthlyMetricFullData!A:E,5,FALSE)&lt;30,"Adjunct","Professional")</f>
        <v>Professional</v>
      </c>
      <c r="M1850" t="str">
        <f>VLOOKUP(A1850,MonthlyMetricFullData!A:D,3,FALSE)</f>
        <v>Ela Cross</v>
      </c>
    </row>
    <row r="1851" spans="1:13" x14ac:dyDescent="0.2">
      <c r="A1851" s="38" t="s">
        <v>382</v>
      </c>
      <c r="B1851" s="38" t="s">
        <v>25</v>
      </c>
      <c r="C1851" s="37">
        <v>0.95</v>
      </c>
      <c r="D1851" s="37">
        <v>1.19</v>
      </c>
      <c r="E1851" s="37">
        <v>1</v>
      </c>
      <c r="F1851" s="37">
        <v>0.84</v>
      </c>
      <c r="G1851" s="37">
        <v>0.85</v>
      </c>
      <c r="H1851" s="38">
        <v>6</v>
      </c>
      <c r="I1851" s="39" t="s">
        <v>63</v>
      </c>
      <c r="J1851" s="9">
        <v>1</v>
      </c>
      <c r="K1851" t="str">
        <f>VLOOKUP(A1851,MonthlyMetricFullData!A:D,2,FALSE)</f>
        <v>Distinguished</v>
      </c>
      <c r="L1851" t="str">
        <f>IF(VLOOKUP(A1851,MonthlyMetricFullData!A:E,5,FALSE)&lt;30,"Adjunct","Professional")</f>
        <v>Professional</v>
      </c>
      <c r="M1851" t="str">
        <f>VLOOKUP(A1851,MonthlyMetricFullData!A:D,3,FALSE)</f>
        <v>Ela Cross</v>
      </c>
    </row>
    <row r="1852" spans="1:13" x14ac:dyDescent="0.2">
      <c r="A1852" s="38" t="s">
        <v>382</v>
      </c>
      <c r="B1852" s="38" t="s">
        <v>26</v>
      </c>
      <c r="C1852" s="37">
        <v>1.01</v>
      </c>
      <c r="D1852" s="37">
        <v>1.1100000000000001</v>
      </c>
      <c r="E1852" s="37">
        <v>0.99</v>
      </c>
      <c r="F1852" s="37">
        <v>0.88</v>
      </c>
      <c r="G1852" s="37">
        <v>0.81</v>
      </c>
      <c r="H1852" s="38">
        <v>8</v>
      </c>
      <c r="I1852" s="39" t="s">
        <v>37</v>
      </c>
      <c r="J1852" s="9">
        <v>0.67</v>
      </c>
      <c r="K1852" t="str">
        <f>VLOOKUP(A1852,MonthlyMetricFullData!A:D,2,FALSE)</f>
        <v>Distinguished</v>
      </c>
      <c r="L1852" t="str">
        <f>IF(VLOOKUP(A1852,MonthlyMetricFullData!A:E,5,FALSE)&lt;30,"Adjunct","Professional")</f>
        <v>Professional</v>
      </c>
      <c r="M1852" t="str">
        <f>VLOOKUP(A1852,MonthlyMetricFullData!A:D,3,FALSE)</f>
        <v>Ela Cross</v>
      </c>
    </row>
    <row r="1853" spans="1:13" x14ac:dyDescent="0.2">
      <c r="A1853" s="38" t="s">
        <v>383</v>
      </c>
      <c r="B1853" s="38" t="s">
        <v>32</v>
      </c>
      <c r="C1853" s="37">
        <v>0</v>
      </c>
      <c r="D1853" s="37">
        <v>0</v>
      </c>
      <c r="E1853" s="37">
        <v>0</v>
      </c>
      <c r="F1853" s="37">
        <v>0</v>
      </c>
      <c r="G1853" s="37">
        <v>0</v>
      </c>
      <c r="H1853" s="38">
        <v>0</v>
      </c>
      <c r="I1853" s="39" t="s">
        <v>18</v>
      </c>
      <c r="J1853" s="9">
        <v>0</v>
      </c>
      <c r="K1853" t="e">
        <f>VLOOKUP(A1853,MonthlyMetricFullData!A:D,2,FALSE)</f>
        <v>#N/A</v>
      </c>
      <c r="L1853" t="e">
        <f>IF(VLOOKUP(A1853,MonthlyMetricFullData!A:E,5,FALSE)&lt;30,"Adjunct","Professional")</f>
        <v>#N/A</v>
      </c>
      <c r="M1853" t="e">
        <f>VLOOKUP(A1853,MonthlyMetricFullData!A:D,3,FALSE)</f>
        <v>#N/A</v>
      </c>
    </row>
    <row r="1854" spans="1:13" x14ac:dyDescent="0.2">
      <c r="A1854" s="38" t="s">
        <v>384</v>
      </c>
      <c r="B1854" s="38" t="s">
        <v>29</v>
      </c>
      <c r="C1854" s="37">
        <v>1.0291999999999999</v>
      </c>
      <c r="D1854" s="37">
        <v>1.1990000000000001</v>
      </c>
      <c r="E1854" s="37">
        <v>1</v>
      </c>
      <c r="F1854" s="37">
        <v>0.97058823529411697</v>
      </c>
      <c r="G1854" s="37">
        <v>0.70588235294117596</v>
      </c>
      <c r="H1854" s="38">
        <v>0</v>
      </c>
      <c r="I1854" s="39" t="s">
        <v>34</v>
      </c>
      <c r="J1854" s="45">
        <v>0.5</v>
      </c>
      <c r="K1854" t="str">
        <f>VLOOKUP(A1854,MonthlyMetricFullData!A:D,2,FALSE)</f>
        <v>Distinguished</v>
      </c>
      <c r="L1854" t="str">
        <f>IF(VLOOKUP(A1854,MonthlyMetricFullData!A:E,5,FALSE)&lt;30,"Adjunct","Professional")</f>
        <v>Professional</v>
      </c>
      <c r="M1854" t="str">
        <f>VLOOKUP(A1854,MonthlyMetricFullData!A:D,3,FALSE)</f>
        <v>Kristin Haase-Alvey</v>
      </c>
    </row>
    <row r="1855" spans="1:13" x14ac:dyDescent="0.2">
      <c r="A1855" s="38" t="s">
        <v>384</v>
      </c>
      <c r="B1855" s="38" t="s">
        <v>14</v>
      </c>
      <c r="C1855" s="37">
        <v>0.79579999999999995</v>
      </c>
      <c r="D1855" s="37">
        <v>1.04609999999999</v>
      </c>
      <c r="E1855" s="37">
        <v>1</v>
      </c>
      <c r="F1855" s="37">
        <v>1</v>
      </c>
      <c r="G1855" s="37">
        <v>0.91666666666666596</v>
      </c>
      <c r="H1855" s="38">
        <v>3</v>
      </c>
      <c r="I1855" s="39" t="s">
        <v>63</v>
      </c>
      <c r="J1855" s="9">
        <v>1</v>
      </c>
      <c r="K1855" t="str">
        <f>VLOOKUP(A1855,MonthlyMetricFullData!A:D,2,FALSE)</f>
        <v>Distinguished</v>
      </c>
      <c r="L1855" t="str">
        <f>IF(VLOOKUP(A1855,MonthlyMetricFullData!A:E,5,FALSE)&lt;30,"Adjunct","Professional")</f>
        <v>Professional</v>
      </c>
      <c r="M1855" t="str">
        <f>VLOOKUP(A1855,MonthlyMetricFullData!A:D,3,FALSE)</f>
        <v>Kristin Haase-Alvey</v>
      </c>
    </row>
    <row r="1856" spans="1:13" x14ac:dyDescent="0.2">
      <c r="A1856" s="38" t="s">
        <v>384</v>
      </c>
      <c r="B1856" s="38" t="s">
        <v>16</v>
      </c>
      <c r="C1856" s="37">
        <v>0.81</v>
      </c>
      <c r="D1856" s="37">
        <v>1.1499999999999999</v>
      </c>
      <c r="E1856" s="37">
        <v>0.99</v>
      </c>
      <c r="F1856" s="37">
        <v>0.98</v>
      </c>
      <c r="G1856" s="37">
        <v>0.9</v>
      </c>
      <c r="H1856" s="38">
        <v>2</v>
      </c>
      <c r="I1856" s="40"/>
      <c r="J1856" s="6"/>
      <c r="K1856" t="str">
        <f>VLOOKUP(A1856,MonthlyMetricFullData!A:D,2,FALSE)</f>
        <v>Distinguished</v>
      </c>
      <c r="L1856" t="str">
        <f>IF(VLOOKUP(A1856,MonthlyMetricFullData!A:E,5,FALSE)&lt;30,"Adjunct","Professional")</f>
        <v>Professional</v>
      </c>
      <c r="M1856" t="str">
        <f>VLOOKUP(A1856,MonthlyMetricFullData!A:D,3,FALSE)</f>
        <v>Kristin Haase-Alvey</v>
      </c>
    </row>
    <row r="1857" spans="1:13" x14ac:dyDescent="0.2">
      <c r="A1857" s="38" t="s">
        <v>384</v>
      </c>
      <c r="B1857" s="38" t="s">
        <v>31</v>
      </c>
      <c r="C1857" s="37">
        <v>0.53</v>
      </c>
      <c r="D1857" s="37">
        <v>0.87</v>
      </c>
      <c r="E1857" s="37">
        <v>1</v>
      </c>
      <c r="F1857" s="37">
        <v>0.97</v>
      </c>
      <c r="G1857" s="37">
        <v>0.95</v>
      </c>
      <c r="H1857" s="38">
        <v>5</v>
      </c>
      <c r="I1857" s="39"/>
      <c r="J1857" s="9"/>
      <c r="K1857" t="str">
        <f>VLOOKUP(A1857,MonthlyMetricFullData!A:D,2,FALSE)</f>
        <v>Distinguished</v>
      </c>
      <c r="L1857" t="str">
        <f>IF(VLOOKUP(A1857,MonthlyMetricFullData!A:E,5,FALSE)&lt;30,"Adjunct","Professional")</f>
        <v>Professional</v>
      </c>
      <c r="M1857" t="str">
        <f>VLOOKUP(A1857,MonthlyMetricFullData!A:D,3,FALSE)</f>
        <v>Kristin Haase-Alvey</v>
      </c>
    </row>
    <row r="1858" spans="1:13" x14ac:dyDescent="0.2">
      <c r="A1858" s="38" t="s">
        <v>384</v>
      </c>
      <c r="B1858" s="38" t="s">
        <v>32</v>
      </c>
      <c r="C1858" s="37">
        <v>0.57920000000000005</v>
      </c>
      <c r="D1858" s="37">
        <v>0.92110000000000003</v>
      </c>
      <c r="E1858" s="37">
        <v>1</v>
      </c>
      <c r="F1858" s="37">
        <v>1</v>
      </c>
      <c r="G1858" s="37">
        <v>0.86666666699999995</v>
      </c>
      <c r="H1858" s="38">
        <v>1</v>
      </c>
      <c r="I1858" s="39">
        <v>0.5</v>
      </c>
      <c r="J1858" s="9">
        <f>I1858</f>
        <v>0.5</v>
      </c>
      <c r="K1858" t="str">
        <f>VLOOKUP(A1858,MonthlyMetricFullData!A:D,2,FALSE)</f>
        <v>Distinguished</v>
      </c>
      <c r="L1858" t="str">
        <f>IF(VLOOKUP(A1858,MonthlyMetricFullData!A:E,5,FALSE)&lt;30,"Adjunct","Professional")</f>
        <v>Professional</v>
      </c>
      <c r="M1858" t="str">
        <f>VLOOKUP(A1858,MonthlyMetricFullData!A:D,3,FALSE)</f>
        <v>Kristin Haase-Alvey</v>
      </c>
    </row>
    <row r="1859" spans="1:13" x14ac:dyDescent="0.2">
      <c r="A1859" s="38" t="s">
        <v>384</v>
      </c>
      <c r="B1859" s="38" t="s">
        <v>17</v>
      </c>
      <c r="C1859" s="37">
        <v>1.1499999999999999</v>
      </c>
      <c r="D1859" s="37">
        <v>1.29</v>
      </c>
      <c r="E1859" s="37">
        <v>0.99</v>
      </c>
      <c r="F1859" s="37">
        <v>0.99</v>
      </c>
      <c r="G1859" s="37">
        <v>1</v>
      </c>
      <c r="H1859" s="38">
        <v>5</v>
      </c>
      <c r="I1859" s="47" t="s">
        <v>63</v>
      </c>
      <c r="J1859" s="11">
        <v>1</v>
      </c>
      <c r="K1859" t="str">
        <f>VLOOKUP(A1859,MonthlyMetricFullData!A:D,2,FALSE)</f>
        <v>Distinguished</v>
      </c>
      <c r="L1859" t="str">
        <f>IF(VLOOKUP(A1859,MonthlyMetricFullData!A:E,5,FALSE)&lt;30,"Adjunct","Professional")</f>
        <v>Professional</v>
      </c>
      <c r="M1859" t="str">
        <f>VLOOKUP(A1859,MonthlyMetricFullData!A:D,3,FALSE)</f>
        <v>Kristin Haase-Alvey</v>
      </c>
    </row>
    <row r="1860" spans="1:13" x14ac:dyDescent="0.2">
      <c r="A1860" s="38" t="s">
        <v>384</v>
      </c>
      <c r="B1860" s="38" t="s">
        <v>19</v>
      </c>
      <c r="C1860" s="38">
        <v>1.0083</v>
      </c>
      <c r="D1860" s="38">
        <v>1.2352000000000001</v>
      </c>
      <c r="E1860" s="38">
        <v>1</v>
      </c>
      <c r="F1860" s="38">
        <v>0.71</v>
      </c>
      <c r="G1860" s="38">
        <v>0.91666666666666596</v>
      </c>
      <c r="H1860" s="38">
        <v>8</v>
      </c>
      <c r="I1860" s="38" t="s">
        <v>52</v>
      </c>
      <c r="J1860" s="53">
        <v>0.75</v>
      </c>
      <c r="K1860" t="str">
        <f>VLOOKUP(A1860,MonthlyMetricFullData!A:D,2,FALSE)</f>
        <v>Distinguished</v>
      </c>
      <c r="L1860" t="str">
        <f>IF(VLOOKUP(A1860,MonthlyMetricFullData!A:E,5,FALSE)&lt;30,"Adjunct","Professional")</f>
        <v>Professional</v>
      </c>
      <c r="M1860" t="str">
        <f>VLOOKUP(A1860,MonthlyMetricFullData!A:D,3,FALSE)</f>
        <v>Kristin Haase-Alvey</v>
      </c>
    </row>
    <row r="1861" spans="1:13" x14ac:dyDescent="0.2">
      <c r="A1861" s="38" t="s">
        <v>384</v>
      </c>
      <c r="B1861" s="6" t="s">
        <v>21</v>
      </c>
      <c r="C1861" s="37">
        <v>0.98</v>
      </c>
      <c r="D1861" s="37">
        <v>1.2</v>
      </c>
      <c r="E1861" s="37">
        <v>1</v>
      </c>
      <c r="F1861" s="37">
        <v>0.95</v>
      </c>
      <c r="G1861" s="37">
        <v>0.9</v>
      </c>
      <c r="H1861" s="38">
        <v>2</v>
      </c>
      <c r="I1861" s="39">
        <v>1</v>
      </c>
      <c r="J1861" s="9">
        <f>I1861</f>
        <v>1</v>
      </c>
      <c r="K1861" t="str">
        <f>VLOOKUP(A1861,MonthlyMetricFullData!A:D,2,FALSE)</f>
        <v>Distinguished</v>
      </c>
      <c r="L1861" t="str">
        <f>IF(VLOOKUP(A1861,MonthlyMetricFullData!A:E,5,FALSE)&lt;30,"Adjunct","Professional")</f>
        <v>Professional</v>
      </c>
      <c r="M1861" t="str">
        <f>VLOOKUP(A1861,MonthlyMetricFullData!A:D,3,FALSE)</f>
        <v>Kristin Haase-Alvey</v>
      </c>
    </row>
    <row r="1862" spans="1:13" x14ac:dyDescent="0.2">
      <c r="A1862" s="38" t="s">
        <v>384</v>
      </c>
      <c r="B1862" s="38" t="s">
        <v>22</v>
      </c>
      <c r="C1862" s="37">
        <v>0.7</v>
      </c>
      <c r="D1862" s="37">
        <v>1.03</v>
      </c>
      <c r="E1862" s="37">
        <v>0.98</v>
      </c>
      <c r="F1862" s="37">
        <v>0.77</v>
      </c>
      <c r="G1862" s="37">
        <v>0.67</v>
      </c>
      <c r="H1862" s="38" t="e">
        <v>#N/A</v>
      </c>
      <c r="I1862" s="39" t="s">
        <v>47</v>
      </c>
      <c r="J1862" s="9">
        <v>0.75</v>
      </c>
      <c r="K1862" t="str">
        <f>VLOOKUP(A1862,MonthlyMetricFullData!A:D,2,FALSE)</f>
        <v>Distinguished</v>
      </c>
      <c r="L1862" t="str">
        <f>IF(VLOOKUP(A1862,MonthlyMetricFullData!A:E,5,FALSE)&lt;30,"Adjunct","Professional")</f>
        <v>Professional</v>
      </c>
      <c r="M1862" t="str">
        <f>VLOOKUP(A1862,MonthlyMetricFullData!A:D,3,FALSE)</f>
        <v>Kristin Haase-Alvey</v>
      </c>
    </row>
    <row r="1863" spans="1:13" x14ac:dyDescent="0.2">
      <c r="A1863" s="38" t="s">
        <v>384</v>
      </c>
      <c r="B1863" s="38" t="s">
        <v>24</v>
      </c>
      <c r="C1863" s="37">
        <v>0.83</v>
      </c>
      <c r="D1863" s="37">
        <v>1.1100000000000001</v>
      </c>
      <c r="E1863" s="37">
        <v>1</v>
      </c>
      <c r="F1863" s="37">
        <v>1</v>
      </c>
      <c r="G1863" s="37">
        <v>0.53</v>
      </c>
      <c r="H1863" s="38">
        <v>9</v>
      </c>
      <c r="I1863" s="39">
        <v>1</v>
      </c>
      <c r="J1863" s="9">
        <f>I1863</f>
        <v>1</v>
      </c>
      <c r="K1863" t="str">
        <f>VLOOKUP(A1863,MonthlyMetricFullData!A:D,2,FALSE)</f>
        <v>Distinguished</v>
      </c>
      <c r="L1863" t="str">
        <f>IF(VLOOKUP(A1863,MonthlyMetricFullData!A:E,5,FALSE)&lt;30,"Adjunct","Professional")</f>
        <v>Professional</v>
      </c>
      <c r="M1863" t="str">
        <f>VLOOKUP(A1863,MonthlyMetricFullData!A:D,3,FALSE)</f>
        <v>Kristin Haase-Alvey</v>
      </c>
    </row>
    <row r="1864" spans="1:13" x14ac:dyDescent="0.2">
      <c r="A1864" s="38" t="s">
        <v>384</v>
      </c>
      <c r="B1864" s="38" t="s">
        <v>25</v>
      </c>
      <c r="C1864" s="37">
        <v>0.89</v>
      </c>
      <c r="D1864" s="37">
        <v>1.1000000000000001</v>
      </c>
      <c r="E1864" s="37">
        <v>0.99</v>
      </c>
      <c r="F1864" s="37">
        <v>0.91</v>
      </c>
      <c r="G1864" s="37">
        <v>0.76</v>
      </c>
      <c r="H1864" s="38">
        <v>7</v>
      </c>
      <c r="I1864" s="39" t="s">
        <v>34</v>
      </c>
      <c r="J1864" s="9">
        <v>0.5</v>
      </c>
      <c r="K1864" t="str">
        <f>VLOOKUP(A1864,MonthlyMetricFullData!A:D,2,FALSE)</f>
        <v>Distinguished</v>
      </c>
      <c r="L1864" t="str">
        <f>IF(VLOOKUP(A1864,MonthlyMetricFullData!A:E,5,FALSE)&lt;30,"Adjunct","Professional")</f>
        <v>Professional</v>
      </c>
      <c r="M1864" t="str">
        <f>VLOOKUP(A1864,MonthlyMetricFullData!A:D,3,FALSE)</f>
        <v>Kristin Haase-Alvey</v>
      </c>
    </row>
    <row r="1865" spans="1:13" x14ac:dyDescent="0.2">
      <c r="A1865" s="38" t="s">
        <v>384</v>
      </c>
      <c r="B1865" s="38" t="s">
        <v>26</v>
      </c>
      <c r="C1865" s="37">
        <v>0.78</v>
      </c>
      <c r="D1865" s="37">
        <v>1.1299999999999999</v>
      </c>
      <c r="E1865" s="37">
        <v>0.98</v>
      </c>
      <c r="F1865" s="37">
        <v>0.97</v>
      </c>
      <c r="G1865" s="37">
        <v>0.95</v>
      </c>
      <c r="H1865" s="38">
        <v>3</v>
      </c>
      <c r="I1865" s="39" t="s">
        <v>27</v>
      </c>
      <c r="J1865" s="9">
        <v>1</v>
      </c>
      <c r="K1865" t="str">
        <f>VLOOKUP(A1865,MonthlyMetricFullData!A:D,2,FALSE)</f>
        <v>Distinguished</v>
      </c>
      <c r="L1865" t="str">
        <f>IF(VLOOKUP(A1865,MonthlyMetricFullData!A:E,5,FALSE)&lt;30,"Adjunct","Professional")</f>
        <v>Professional</v>
      </c>
      <c r="M1865" t="str">
        <f>VLOOKUP(A1865,MonthlyMetricFullData!A:D,3,FALSE)</f>
        <v>Kristin Haase-Alvey</v>
      </c>
    </row>
    <row r="1866" spans="1:13" x14ac:dyDescent="0.2">
      <c r="A1866" s="38" t="s">
        <v>385</v>
      </c>
      <c r="B1866" s="38" t="s">
        <v>29</v>
      </c>
      <c r="C1866" s="37">
        <v>1.0667</v>
      </c>
      <c r="D1866" s="37">
        <v>0.99670000000000003</v>
      </c>
      <c r="E1866" s="37">
        <v>0.99137931034482696</v>
      </c>
      <c r="F1866" s="37">
        <v>0.96470588235294097</v>
      </c>
      <c r="G1866" s="37">
        <v>0.35</v>
      </c>
      <c r="H1866" s="38">
        <v>1</v>
      </c>
      <c r="I1866" s="38" t="s">
        <v>53</v>
      </c>
      <c r="J1866" s="45">
        <v>0.83</v>
      </c>
      <c r="K1866" t="str">
        <f>VLOOKUP(A1866,MonthlyMetricFullData!A:D,2,FALSE)</f>
        <v>Distinguished</v>
      </c>
      <c r="L1866" t="str">
        <f>IF(VLOOKUP(A1866,MonthlyMetricFullData!A:E,5,FALSE)&lt;30,"Adjunct","Professional")</f>
        <v>Professional</v>
      </c>
      <c r="M1866" t="str">
        <f>VLOOKUP(A1866,MonthlyMetricFullData!A:D,3,FALSE)</f>
        <v>Ela Cross</v>
      </c>
    </row>
    <row r="1867" spans="1:13" x14ac:dyDescent="0.2">
      <c r="A1867" s="38" t="s">
        <v>385</v>
      </c>
      <c r="B1867" s="38" t="s">
        <v>14</v>
      </c>
      <c r="C1867" s="37">
        <v>0</v>
      </c>
      <c r="D1867" s="37">
        <v>0.44739999999999902</v>
      </c>
      <c r="E1867" s="37">
        <v>0</v>
      </c>
      <c r="F1867" s="37">
        <v>0</v>
      </c>
      <c r="G1867" s="37">
        <v>0</v>
      </c>
      <c r="H1867" s="38">
        <v>0</v>
      </c>
      <c r="I1867" s="39"/>
      <c r="J1867" s="9"/>
      <c r="K1867" t="str">
        <f>VLOOKUP(A1867,MonthlyMetricFullData!A:D,2,FALSE)</f>
        <v>Distinguished</v>
      </c>
      <c r="L1867" t="str">
        <f>IF(VLOOKUP(A1867,MonthlyMetricFullData!A:E,5,FALSE)&lt;30,"Adjunct","Professional")</f>
        <v>Professional</v>
      </c>
      <c r="M1867" t="str">
        <f>VLOOKUP(A1867,MonthlyMetricFullData!A:D,3,FALSE)</f>
        <v>Ela Cross</v>
      </c>
    </row>
    <row r="1868" spans="1:13" x14ac:dyDescent="0.2">
      <c r="A1868" s="38" t="s">
        <v>385</v>
      </c>
      <c r="B1868" s="38" t="s">
        <v>16</v>
      </c>
      <c r="C1868" s="37">
        <v>0.4</v>
      </c>
      <c r="D1868" s="37">
        <v>0.83</v>
      </c>
      <c r="E1868" s="37">
        <v>0.98</v>
      </c>
      <c r="F1868" s="37">
        <v>0.96</v>
      </c>
      <c r="G1868" s="37">
        <v>0</v>
      </c>
      <c r="H1868" s="38">
        <v>0</v>
      </c>
      <c r="I1868" s="40">
        <v>45974</v>
      </c>
      <c r="J1868" s="11">
        <v>0.85</v>
      </c>
      <c r="K1868" t="str">
        <f>VLOOKUP(A1868,MonthlyMetricFullData!A:D,2,FALSE)</f>
        <v>Distinguished</v>
      </c>
      <c r="L1868" t="str">
        <f>IF(VLOOKUP(A1868,MonthlyMetricFullData!A:E,5,FALSE)&lt;30,"Adjunct","Professional")</f>
        <v>Professional</v>
      </c>
      <c r="M1868" t="str">
        <f>VLOOKUP(A1868,MonthlyMetricFullData!A:D,3,FALSE)</f>
        <v>Ela Cross</v>
      </c>
    </row>
    <row r="1869" spans="1:13" x14ac:dyDescent="0.2">
      <c r="A1869" s="38" t="s">
        <v>385</v>
      </c>
      <c r="B1869" s="38" t="s">
        <v>31</v>
      </c>
      <c r="C1869" s="37">
        <v>0.85</v>
      </c>
      <c r="D1869" s="37">
        <v>1.05</v>
      </c>
      <c r="E1869" s="37">
        <v>0.97</v>
      </c>
      <c r="F1869" s="37">
        <v>0.85</v>
      </c>
      <c r="G1869" s="37">
        <v>0.64</v>
      </c>
      <c r="H1869" s="38">
        <v>5</v>
      </c>
      <c r="I1869" s="39">
        <v>0.5</v>
      </c>
      <c r="J1869" s="9">
        <v>0.5</v>
      </c>
      <c r="K1869" t="str">
        <f>VLOOKUP(A1869,MonthlyMetricFullData!A:D,2,FALSE)</f>
        <v>Distinguished</v>
      </c>
      <c r="L1869" t="str">
        <f>IF(VLOOKUP(A1869,MonthlyMetricFullData!A:E,5,FALSE)&lt;30,"Adjunct","Professional")</f>
        <v>Professional</v>
      </c>
      <c r="M1869" t="str">
        <f>VLOOKUP(A1869,MonthlyMetricFullData!A:D,3,FALSE)</f>
        <v>Ela Cross</v>
      </c>
    </row>
    <row r="1870" spans="1:13" x14ac:dyDescent="0.2">
      <c r="A1870" s="38" t="s">
        <v>385</v>
      </c>
      <c r="B1870" s="38" t="s">
        <v>32</v>
      </c>
      <c r="C1870" s="37">
        <v>0.82079999999999997</v>
      </c>
      <c r="D1870" s="37">
        <v>1.0543</v>
      </c>
      <c r="E1870" s="37">
        <v>1</v>
      </c>
      <c r="F1870" s="37">
        <v>1</v>
      </c>
      <c r="G1870" s="37">
        <v>0.35714285699999998</v>
      </c>
      <c r="H1870" s="38">
        <v>0</v>
      </c>
      <c r="I1870" s="39">
        <v>1</v>
      </c>
      <c r="J1870" s="9">
        <f>I1870</f>
        <v>1</v>
      </c>
      <c r="K1870" t="str">
        <f>VLOOKUP(A1870,MonthlyMetricFullData!A:D,2,FALSE)</f>
        <v>Distinguished</v>
      </c>
      <c r="L1870" t="str">
        <f>IF(VLOOKUP(A1870,MonthlyMetricFullData!A:E,5,FALSE)&lt;30,"Adjunct","Professional")</f>
        <v>Professional</v>
      </c>
      <c r="M1870" t="str">
        <f>VLOOKUP(A1870,MonthlyMetricFullData!A:D,3,FALSE)</f>
        <v>Ela Cross</v>
      </c>
    </row>
    <row r="1871" spans="1:13" x14ac:dyDescent="0.2">
      <c r="A1871" s="38" t="s">
        <v>385</v>
      </c>
      <c r="B1871" s="6" t="s">
        <v>17</v>
      </c>
      <c r="C1871" s="37">
        <v>1.04</v>
      </c>
      <c r="D1871" s="37">
        <v>1.05</v>
      </c>
      <c r="E1871" s="37">
        <v>1</v>
      </c>
      <c r="F1871" s="37">
        <v>0.94</v>
      </c>
      <c r="G1871" s="37">
        <v>0.59</v>
      </c>
      <c r="H1871" s="38">
        <v>2</v>
      </c>
      <c r="I1871" s="47" t="s">
        <v>33</v>
      </c>
      <c r="J1871" s="11">
        <v>0</v>
      </c>
      <c r="K1871" t="str">
        <f>VLOOKUP(A1871,MonthlyMetricFullData!A:D,2,FALSE)</f>
        <v>Distinguished</v>
      </c>
      <c r="L1871" t="str">
        <f>IF(VLOOKUP(A1871,MonthlyMetricFullData!A:E,5,FALSE)&lt;30,"Adjunct","Professional")</f>
        <v>Professional</v>
      </c>
      <c r="M1871" t="str">
        <f>VLOOKUP(A1871,MonthlyMetricFullData!A:D,3,FALSE)</f>
        <v>Ela Cross</v>
      </c>
    </row>
    <row r="1872" spans="1:13" x14ac:dyDescent="0.2">
      <c r="A1872" s="38" t="s">
        <v>385</v>
      </c>
      <c r="B1872" s="38" t="s">
        <v>19</v>
      </c>
      <c r="C1872" s="38">
        <v>1.0417000000000001</v>
      </c>
      <c r="D1872" s="38">
        <v>0.981899999999999</v>
      </c>
      <c r="E1872" s="38">
        <v>1</v>
      </c>
      <c r="F1872" s="38">
        <v>0.78800000000000003</v>
      </c>
      <c r="G1872" s="38">
        <v>0.38888888888888801</v>
      </c>
      <c r="H1872" s="38">
        <v>10</v>
      </c>
      <c r="I1872" s="38" t="s">
        <v>46</v>
      </c>
      <c r="J1872" s="53">
        <v>1</v>
      </c>
      <c r="K1872" t="str">
        <f>VLOOKUP(A1872,MonthlyMetricFullData!A:D,2,FALSE)</f>
        <v>Distinguished</v>
      </c>
      <c r="L1872" t="str">
        <f>IF(VLOOKUP(A1872,MonthlyMetricFullData!A:E,5,FALSE)&lt;30,"Adjunct","Professional")</f>
        <v>Professional</v>
      </c>
      <c r="M1872" t="str">
        <f>VLOOKUP(A1872,MonthlyMetricFullData!A:D,3,FALSE)</f>
        <v>Ela Cross</v>
      </c>
    </row>
    <row r="1873" spans="1:13" x14ac:dyDescent="0.2">
      <c r="A1873" s="38" t="s">
        <v>386</v>
      </c>
      <c r="B1873" s="38" t="s">
        <v>29</v>
      </c>
      <c r="C1873" s="37">
        <v>1.2428999999999999</v>
      </c>
      <c r="D1873" s="37">
        <v>1.2398</v>
      </c>
      <c r="E1873" s="37">
        <v>0.99492385786801996</v>
      </c>
      <c r="F1873" s="37">
        <v>0.99074074074074003</v>
      </c>
      <c r="G1873" s="37">
        <v>0.8</v>
      </c>
      <c r="H1873" s="38">
        <v>13</v>
      </c>
      <c r="I1873" s="39" t="s">
        <v>71</v>
      </c>
      <c r="J1873" s="45">
        <v>0</v>
      </c>
      <c r="K1873" t="str">
        <f>VLOOKUP(A1873,MonthlyMetricFullData!A:D,2,FALSE)</f>
        <v>Distinguished</v>
      </c>
      <c r="L1873" t="str">
        <f>IF(VLOOKUP(A1873,MonthlyMetricFullData!A:E,5,FALSE)&lt;30,"Adjunct","Professional")</f>
        <v>Professional</v>
      </c>
      <c r="M1873" t="str">
        <f>VLOOKUP(A1873,MonthlyMetricFullData!A:D,3,FALSE)</f>
        <v>Kristin Haase-Alvey</v>
      </c>
    </row>
    <row r="1874" spans="1:13" x14ac:dyDescent="0.2">
      <c r="A1874" s="38" t="s">
        <v>386</v>
      </c>
      <c r="B1874" s="38" t="s">
        <v>14</v>
      </c>
      <c r="C1874" s="37">
        <v>1.2</v>
      </c>
      <c r="D1874" s="37">
        <v>1.3982999999999901</v>
      </c>
      <c r="E1874" s="37">
        <v>1</v>
      </c>
      <c r="F1874" s="37">
        <v>0.99193548387096697</v>
      </c>
      <c r="G1874" s="37">
        <v>0.86666666666666603</v>
      </c>
      <c r="H1874" s="38">
        <v>14</v>
      </c>
      <c r="I1874" s="39" t="s">
        <v>105</v>
      </c>
      <c r="J1874" s="9">
        <v>0.5</v>
      </c>
      <c r="K1874" t="str">
        <f>VLOOKUP(A1874,MonthlyMetricFullData!A:D,2,FALSE)</f>
        <v>Distinguished</v>
      </c>
      <c r="L1874" t="str">
        <f>IF(VLOOKUP(A1874,MonthlyMetricFullData!A:E,5,FALSE)&lt;30,"Adjunct","Professional")</f>
        <v>Professional</v>
      </c>
      <c r="M1874" t="str">
        <f>VLOOKUP(A1874,MonthlyMetricFullData!A:D,3,FALSE)</f>
        <v>Kristin Haase-Alvey</v>
      </c>
    </row>
    <row r="1875" spans="1:13" x14ac:dyDescent="0.2">
      <c r="A1875" s="38" t="s">
        <v>386</v>
      </c>
      <c r="B1875" s="38" t="s">
        <v>16</v>
      </c>
      <c r="C1875" s="37">
        <v>1.1599999999999999</v>
      </c>
      <c r="D1875" s="37">
        <v>1.33</v>
      </c>
      <c r="E1875" s="37">
        <v>1</v>
      </c>
      <c r="F1875" s="37">
        <v>0.97</v>
      </c>
      <c r="G1875" s="37">
        <v>0.82</v>
      </c>
      <c r="H1875" s="38">
        <v>16</v>
      </c>
      <c r="I1875" s="40">
        <v>45883</v>
      </c>
      <c r="J1875" s="11">
        <v>0.56999999999999995</v>
      </c>
      <c r="K1875" t="str">
        <f>VLOOKUP(A1875,MonthlyMetricFullData!A:D,2,FALSE)</f>
        <v>Distinguished</v>
      </c>
      <c r="L1875" t="str">
        <f>IF(VLOOKUP(A1875,MonthlyMetricFullData!A:E,5,FALSE)&lt;30,"Adjunct","Professional")</f>
        <v>Professional</v>
      </c>
      <c r="M1875" t="str">
        <f>VLOOKUP(A1875,MonthlyMetricFullData!A:D,3,FALSE)</f>
        <v>Kristin Haase-Alvey</v>
      </c>
    </row>
    <row r="1876" spans="1:13" x14ac:dyDescent="0.2">
      <c r="A1876" s="38" t="s">
        <v>386</v>
      </c>
      <c r="B1876" s="38" t="s">
        <v>31</v>
      </c>
      <c r="C1876" s="37">
        <v>1.1299999999999999</v>
      </c>
      <c r="D1876" s="37">
        <v>1.24</v>
      </c>
      <c r="E1876" s="37">
        <v>1</v>
      </c>
      <c r="F1876" s="37">
        <v>1</v>
      </c>
      <c r="G1876" s="37">
        <v>0.79</v>
      </c>
      <c r="H1876" s="38">
        <v>20</v>
      </c>
      <c r="I1876" s="39">
        <v>0.2</v>
      </c>
      <c r="J1876" s="9">
        <f>1/5</f>
        <v>0.2</v>
      </c>
      <c r="K1876" t="str">
        <f>VLOOKUP(A1876,MonthlyMetricFullData!A:D,2,FALSE)</f>
        <v>Distinguished</v>
      </c>
      <c r="L1876" t="str">
        <f>IF(VLOOKUP(A1876,MonthlyMetricFullData!A:E,5,FALSE)&lt;30,"Adjunct","Professional")</f>
        <v>Professional</v>
      </c>
      <c r="M1876" t="str">
        <f>VLOOKUP(A1876,MonthlyMetricFullData!A:D,3,FALSE)</f>
        <v>Kristin Haase-Alvey</v>
      </c>
    </row>
    <row r="1877" spans="1:13" x14ac:dyDescent="0.2">
      <c r="A1877" s="38" t="s">
        <v>386</v>
      </c>
      <c r="B1877" s="38" t="s">
        <v>32</v>
      </c>
      <c r="C1877" s="37">
        <v>1.0536000000000001</v>
      </c>
      <c r="D1877" s="37">
        <v>1.2515000000000001</v>
      </c>
      <c r="E1877" s="37">
        <v>1</v>
      </c>
      <c r="F1877" s="37">
        <v>0.98076923100000002</v>
      </c>
      <c r="G1877" s="37">
        <v>0.89655172400000005</v>
      </c>
      <c r="H1877" s="38">
        <v>18</v>
      </c>
      <c r="I1877" s="39">
        <v>0.375</v>
      </c>
      <c r="J1877" s="9">
        <f>I1877</f>
        <v>0.375</v>
      </c>
      <c r="K1877" t="str">
        <f>VLOOKUP(A1877,MonthlyMetricFullData!A:D,2,FALSE)</f>
        <v>Distinguished</v>
      </c>
      <c r="L1877" t="str">
        <f>IF(VLOOKUP(A1877,MonthlyMetricFullData!A:E,5,FALSE)&lt;30,"Adjunct","Professional")</f>
        <v>Professional</v>
      </c>
      <c r="M1877" t="str">
        <f>VLOOKUP(A1877,MonthlyMetricFullData!A:D,3,FALSE)</f>
        <v>Kristin Haase-Alvey</v>
      </c>
    </row>
    <row r="1878" spans="1:13" x14ac:dyDescent="0.2">
      <c r="A1878" s="38" t="s">
        <v>386</v>
      </c>
      <c r="B1878" s="38" t="s">
        <v>17</v>
      </c>
      <c r="C1878" s="37">
        <v>1.18</v>
      </c>
      <c r="D1878" s="37">
        <v>1.1599999999999999</v>
      </c>
      <c r="E1878" s="37">
        <v>1</v>
      </c>
      <c r="F1878" s="37">
        <v>0.99</v>
      </c>
      <c r="G1878" s="37">
        <v>0.86</v>
      </c>
      <c r="H1878" s="38">
        <v>12</v>
      </c>
      <c r="I1878" s="47" t="s">
        <v>83</v>
      </c>
      <c r="J1878" s="11">
        <v>0</v>
      </c>
      <c r="K1878" t="str">
        <f>VLOOKUP(A1878,MonthlyMetricFullData!A:D,2,FALSE)</f>
        <v>Distinguished</v>
      </c>
      <c r="L1878" t="str">
        <f>IF(VLOOKUP(A1878,MonthlyMetricFullData!A:E,5,FALSE)&lt;30,"Adjunct","Professional")</f>
        <v>Professional</v>
      </c>
      <c r="M1878" t="str">
        <f>VLOOKUP(A1878,MonthlyMetricFullData!A:D,3,FALSE)</f>
        <v>Kristin Haase-Alvey</v>
      </c>
    </row>
    <row r="1879" spans="1:13" x14ac:dyDescent="0.2">
      <c r="A1879" s="38" t="s">
        <v>386</v>
      </c>
      <c r="B1879" s="38" t="s">
        <v>19</v>
      </c>
      <c r="C1879" s="38">
        <v>1.0321</v>
      </c>
      <c r="D1879" s="38">
        <v>1.1105</v>
      </c>
      <c r="E1879" s="38">
        <v>1</v>
      </c>
      <c r="F1879" s="38">
        <v>0.84299999999999997</v>
      </c>
      <c r="G1879" s="38">
        <v>0.58620689655172398</v>
      </c>
      <c r="H1879" s="38">
        <v>10</v>
      </c>
      <c r="I1879" s="38" t="s">
        <v>51</v>
      </c>
      <c r="J1879" s="53">
        <v>0</v>
      </c>
      <c r="K1879" t="str">
        <f>VLOOKUP(A1879,MonthlyMetricFullData!A:D,2,FALSE)</f>
        <v>Distinguished</v>
      </c>
      <c r="L1879" t="str">
        <f>IF(VLOOKUP(A1879,MonthlyMetricFullData!A:E,5,FALSE)&lt;30,"Adjunct","Professional")</f>
        <v>Professional</v>
      </c>
      <c r="M1879" t="str">
        <f>VLOOKUP(A1879,MonthlyMetricFullData!A:D,3,FALSE)</f>
        <v>Kristin Haase-Alvey</v>
      </c>
    </row>
    <row r="1880" spans="1:13" x14ac:dyDescent="0.2">
      <c r="A1880" s="38" t="s">
        <v>386</v>
      </c>
      <c r="B1880" s="38" t="s">
        <v>21</v>
      </c>
      <c r="C1880" s="37">
        <v>0.9</v>
      </c>
      <c r="D1880" s="37">
        <v>1.33</v>
      </c>
      <c r="E1880" s="37">
        <v>1</v>
      </c>
      <c r="F1880" s="37">
        <v>0.97</v>
      </c>
      <c r="G1880" s="37">
        <v>0.77</v>
      </c>
      <c r="H1880" s="38">
        <v>5</v>
      </c>
      <c r="I1880" s="39" t="s">
        <v>210</v>
      </c>
      <c r="J1880" s="9">
        <v>0.2</v>
      </c>
      <c r="K1880" t="str">
        <f>VLOOKUP(A1880,MonthlyMetricFullData!A:D,2,FALSE)</f>
        <v>Distinguished</v>
      </c>
      <c r="L1880" t="str">
        <f>IF(VLOOKUP(A1880,MonthlyMetricFullData!A:E,5,FALSE)&lt;30,"Adjunct","Professional")</f>
        <v>Professional</v>
      </c>
      <c r="M1880" t="str">
        <f>VLOOKUP(A1880,MonthlyMetricFullData!A:D,3,FALSE)</f>
        <v>Kristin Haase-Alvey</v>
      </c>
    </row>
    <row r="1881" spans="1:13" x14ac:dyDescent="0.2">
      <c r="A1881" s="38" t="s">
        <v>386</v>
      </c>
      <c r="B1881" s="6" t="s">
        <v>22</v>
      </c>
      <c r="C1881" s="37">
        <v>0.92</v>
      </c>
      <c r="D1881" s="37">
        <v>1.51</v>
      </c>
      <c r="E1881" s="37">
        <v>0.99</v>
      </c>
      <c r="F1881" s="37">
        <v>0.94</v>
      </c>
      <c r="G1881" s="37">
        <v>0.84</v>
      </c>
      <c r="H1881" s="38">
        <v>2</v>
      </c>
      <c r="I1881" s="39" t="s">
        <v>131</v>
      </c>
      <c r="J1881" s="9">
        <v>0.43</v>
      </c>
      <c r="K1881" t="str">
        <f>VLOOKUP(A1881,MonthlyMetricFullData!A:D,2,FALSE)</f>
        <v>Distinguished</v>
      </c>
      <c r="L1881" t="str">
        <f>IF(VLOOKUP(A1881,MonthlyMetricFullData!A:E,5,FALSE)&lt;30,"Adjunct","Professional")</f>
        <v>Professional</v>
      </c>
      <c r="M1881" t="str">
        <f>VLOOKUP(A1881,MonthlyMetricFullData!A:D,3,FALSE)</f>
        <v>Kristin Haase-Alvey</v>
      </c>
    </row>
    <row r="1882" spans="1:13" x14ac:dyDescent="0.2">
      <c r="A1882" s="38" t="s">
        <v>386</v>
      </c>
      <c r="B1882" s="38" t="s">
        <v>24</v>
      </c>
      <c r="C1882" s="37">
        <v>0.98</v>
      </c>
      <c r="D1882" s="37">
        <v>1.5</v>
      </c>
      <c r="E1882" s="37">
        <v>1</v>
      </c>
      <c r="F1882" s="37">
        <v>1</v>
      </c>
      <c r="G1882" s="37">
        <v>0.75</v>
      </c>
      <c r="H1882" s="38">
        <v>5</v>
      </c>
      <c r="I1882" s="39" t="s">
        <v>210</v>
      </c>
      <c r="J1882" s="9">
        <v>0.2</v>
      </c>
      <c r="K1882" t="str">
        <f>VLOOKUP(A1882,MonthlyMetricFullData!A:D,2,FALSE)</f>
        <v>Distinguished</v>
      </c>
      <c r="L1882" t="str">
        <f>IF(VLOOKUP(A1882,MonthlyMetricFullData!A:E,5,FALSE)&lt;30,"Adjunct","Professional")</f>
        <v>Professional</v>
      </c>
      <c r="M1882" t="str">
        <f>VLOOKUP(A1882,MonthlyMetricFullData!A:D,3,FALSE)</f>
        <v>Kristin Haase-Alvey</v>
      </c>
    </row>
    <row r="1883" spans="1:13" x14ac:dyDescent="0.2">
      <c r="A1883" s="38" t="s">
        <v>386</v>
      </c>
      <c r="B1883" s="38" t="s">
        <v>25</v>
      </c>
      <c r="C1883" s="37">
        <v>1.1100000000000001</v>
      </c>
      <c r="D1883" s="37">
        <v>1.42</v>
      </c>
      <c r="E1883" s="37">
        <v>1</v>
      </c>
      <c r="F1883" s="37">
        <v>1</v>
      </c>
      <c r="G1883" s="37">
        <v>0.56999999999999995</v>
      </c>
      <c r="H1883" s="38">
        <v>10</v>
      </c>
      <c r="I1883" s="39" t="s">
        <v>81</v>
      </c>
      <c r="J1883" s="9">
        <v>0</v>
      </c>
      <c r="K1883" t="str">
        <f>VLOOKUP(A1883,MonthlyMetricFullData!A:D,2,FALSE)</f>
        <v>Distinguished</v>
      </c>
      <c r="L1883" t="str">
        <f>IF(VLOOKUP(A1883,MonthlyMetricFullData!A:E,5,FALSE)&lt;30,"Adjunct","Professional")</f>
        <v>Professional</v>
      </c>
      <c r="M1883" t="str">
        <f>VLOOKUP(A1883,MonthlyMetricFullData!A:D,3,FALSE)</f>
        <v>Kristin Haase-Alvey</v>
      </c>
    </row>
    <row r="1884" spans="1:13" x14ac:dyDescent="0.2">
      <c r="A1884" s="38" t="s">
        <v>386</v>
      </c>
      <c r="B1884" s="38" t="s">
        <v>26</v>
      </c>
      <c r="C1884" s="37">
        <v>0.9</v>
      </c>
      <c r="D1884" s="37">
        <v>1.35</v>
      </c>
      <c r="E1884" s="37">
        <v>0.99</v>
      </c>
      <c r="F1884" s="37">
        <v>0.99</v>
      </c>
      <c r="G1884" s="37">
        <v>0.72</v>
      </c>
      <c r="H1884" s="38">
        <v>9</v>
      </c>
      <c r="I1884" s="39" t="s">
        <v>387</v>
      </c>
      <c r="J1884" s="9">
        <v>0.13</v>
      </c>
      <c r="K1884" t="str">
        <f>VLOOKUP(A1884,MonthlyMetricFullData!A:D,2,FALSE)</f>
        <v>Distinguished</v>
      </c>
      <c r="L1884" t="str">
        <f>IF(VLOOKUP(A1884,MonthlyMetricFullData!A:E,5,FALSE)&lt;30,"Adjunct","Professional")</f>
        <v>Professional</v>
      </c>
      <c r="M1884" t="str">
        <f>VLOOKUP(A1884,MonthlyMetricFullData!A:D,3,FALSE)</f>
        <v>Kristin Haase-Alvey</v>
      </c>
    </row>
    <row r="1885" spans="1:13" x14ac:dyDescent="0.2">
      <c r="A1885" s="38" t="s">
        <v>388</v>
      </c>
      <c r="B1885" s="38" t="s">
        <v>29</v>
      </c>
      <c r="C1885" s="37">
        <v>1.2666999999999999</v>
      </c>
      <c r="D1885" s="37">
        <v>1.1875</v>
      </c>
      <c r="E1885" s="37">
        <v>0.988826815642458</v>
      </c>
      <c r="F1885" s="37">
        <v>0.91176470588235203</v>
      </c>
      <c r="G1885" s="37">
        <v>0.57692307692307598</v>
      </c>
      <c r="H1885" s="38">
        <v>12</v>
      </c>
      <c r="I1885" s="39" t="s">
        <v>117</v>
      </c>
      <c r="J1885" s="45">
        <v>0.43</v>
      </c>
      <c r="K1885" t="str">
        <f>VLOOKUP(A1885,MonthlyMetricFullData!A:D,2,FALSE)</f>
        <v>Distinguished</v>
      </c>
      <c r="L1885" t="str">
        <f>IF(VLOOKUP(A1885,MonthlyMetricFullData!A:E,5,FALSE)&lt;30,"Adjunct","Professional")</f>
        <v>Professional</v>
      </c>
      <c r="M1885" t="str">
        <f>VLOOKUP(A1885,MonthlyMetricFullData!A:D,3,FALSE)</f>
        <v>Ela Cross</v>
      </c>
    </row>
    <row r="1886" spans="1:13" x14ac:dyDescent="0.2">
      <c r="A1886" s="38" t="s">
        <v>388</v>
      </c>
      <c r="B1886" s="38" t="s">
        <v>14</v>
      </c>
      <c r="C1886" s="37">
        <v>1.1416999999999999</v>
      </c>
      <c r="D1886" s="37">
        <v>1.1479999999999999</v>
      </c>
      <c r="E1886" s="37">
        <v>0.94512195121951204</v>
      </c>
      <c r="F1886" s="37">
        <v>0.98230088495575196</v>
      </c>
      <c r="G1886" s="37">
        <v>0.53125</v>
      </c>
      <c r="H1886" s="38">
        <v>10</v>
      </c>
      <c r="I1886" s="39" t="s">
        <v>71</v>
      </c>
      <c r="J1886" s="9">
        <v>0</v>
      </c>
      <c r="K1886" t="str">
        <f>VLOOKUP(A1886,MonthlyMetricFullData!A:D,2,FALSE)</f>
        <v>Distinguished</v>
      </c>
      <c r="L1886" t="str">
        <f>IF(VLOOKUP(A1886,MonthlyMetricFullData!A:E,5,FALSE)&lt;30,"Adjunct","Professional")</f>
        <v>Professional</v>
      </c>
      <c r="M1886" t="str">
        <f>VLOOKUP(A1886,MonthlyMetricFullData!A:D,3,FALSE)</f>
        <v>Ela Cross</v>
      </c>
    </row>
    <row r="1887" spans="1:13" x14ac:dyDescent="0.2">
      <c r="A1887" s="38" t="s">
        <v>388</v>
      </c>
      <c r="B1887" s="38" t="s">
        <v>16</v>
      </c>
      <c r="C1887" s="37">
        <v>1.02</v>
      </c>
      <c r="D1887" s="37">
        <v>1.1000000000000001</v>
      </c>
      <c r="E1887" s="37">
        <v>0.94</v>
      </c>
      <c r="F1887" s="37">
        <v>0.98</v>
      </c>
      <c r="G1887" s="37">
        <v>0.46</v>
      </c>
      <c r="H1887" s="38">
        <v>12</v>
      </c>
      <c r="I1887" s="40">
        <v>45662</v>
      </c>
      <c r="J1887" s="11">
        <v>0.2</v>
      </c>
      <c r="K1887" t="str">
        <f>VLOOKUP(A1887,MonthlyMetricFullData!A:D,2,FALSE)</f>
        <v>Distinguished</v>
      </c>
      <c r="L1887" t="str">
        <f>IF(VLOOKUP(A1887,MonthlyMetricFullData!A:E,5,FALSE)&lt;30,"Adjunct","Professional")</f>
        <v>Professional</v>
      </c>
      <c r="M1887" t="str">
        <f>VLOOKUP(A1887,MonthlyMetricFullData!A:D,3,FALSE)</f>
        <v>Ela Cross</v>
      </c>
    </row>
    <row r="1888" spans="1:13" x14ac:dyDescent="0.2">
      <c r="A1888" s="38" t="s">
        <v>388</v>
      </c>
      <c r="B1888" s="38" t="s">
        <v>31</v>
      </c>
      <c r="C1888" s="37">
        <v>0.87</v>
      </c>
      <c r="D1888" s="37">
        <v>1.1299999999999999</v>
      </c>
      <c r="E1888" s="37">
        <v>0.95</v>
      </c>
      <c r="F1888" s="37">
        <v>1</v>
      </c>
      <c r="G1888" s="37">
        <v>0.38</v>
      </c>
      <c r="H1888" s="38">
        <v>23</v>
      </c>
      <c r="I1888" s="39" t="s">
        <v>83</v>
      </c>
      <c r="J1888" s="9">
        <v>0</v>
      </c>
      <c r="K1888" t="str">
        <f>VLOOKUP(A1888,MonthlyMetricFullData!A:D,2,FALSE)</f>
        <v>Distinguished</v>
      </c>
      <c r="L1888" t="str">
        <f>IF(VLOOKUP(A1888,MonthlyMetricFullData!A:E,5,FALSE)&lt;30,"Adjunct","Professional")</f>
        <v>Professional</v>
      </c>
      <c r="M1888" t="str">
        <f>VLOOKUP(A1888,MonthlyMetricFullData!A:D,3,FALSE)</f>
        <v>Ela Cross</v>
      </c>
    </row>
    <row r="1889" spans="1:13" x14ac:dyDescent="0.2">
      <c r="A1889" s="38" t="s">
        <v>388</v>
      </c>
      <c r="B1889" s="38" t="s">
        <v>32</v>
      </c>
      <c r="C1889" s="37">
        <v>1.0883</v>
      </c>
      <c r="D1889" s="37">
        <v>1.1397999999999999</v>
      </c>
      <c r="E1889" s="37">
        <v>0.937931034</v>
      </c>
      <c r="F1889" s="37">
        <v>0.90789473700000001</v>
      </c>
      <c r="G1889" s="37">
        <v>0.68</v>
      </c>
      <c r="H1889" s="38">
        <v>19</v>
      </c>
      <c r="I1889" s="39" t="s">
        <v>18</v>
      </c>
      <c r="J1889" s="9">
        <v>0</v>
      </c>
      <c r="K1889" t="str">
        <f>VLOOKUP(A1889,MonthlyMetricFullData!A:D,2,FALSE)</f>
        <v>Distinguished</v>
      </c>
      <c r="L1889" t="str">
        <f>IF(VLOOKUP(A1889,MonthlyMetricFullData!A:E,5,FALSE)&lt;30,"Adjunct","Professional")</f>
        <v>Professional</v>
      </c>
      <c r="M1889" t="str">
        <f>VLOOKUP(A1889,MonthlyMetricFullData!A:D,3,FALSE)</f>
        <v>Ela Cross</v>
      </c>
    </row>
    <row r="1890" spans="1:13" x14ac:dyDescent="0.2">
      <c r="A1890" s="38" t="s">
        <v>388</v>
      </c>
      <c r="B1890" s="38" t="s">
        <v>17</v>
      </c>
      <c r="C1890" s="37">
        <v>1.25</v>
      </c>
      <c r="D1890" s="37">
        <v>1.0900000000000001</v>
      </c>
      <c r="E1890" s="37">
        <v>0.95</v>
      </c>
      <c r="F1890" s="37">
        <v>0.96</v>
      </c>
      <c r="G1890" s="37">
        <v>0.1</v>
      </c>
      <c r="H1890" s="38">
        <v>9</v>
      </c>
      <c r="I1890" s="47" t="s">
        <v>63</v>
      </c>
      <c r="J1890" s="11">
        <v>1</v>
      </c>
      <c r="K1890" t="str">
        <f>VLOOKUP(A1890,MonthlyMetricFullData!A:D,2,FALSE)</f>
        <v>Distinguished</v>
      </c>
      <c r="L1890" t="str">
        <f>IF(VLOOKUP(A1890,MonthlyMetricFullData!A:E,5,FALSE)&lt;30,"Adjunct","Professional")</f>
        <v>Professional</v>
      </c>
      <c r="M1890" t="str">
        <f>VLOOKUP(A1890,MonthlyMetricFullData!A:D,3,FALSE)</f>
        <v>Ela Cross</v>
      </c>
    </row>
    <row r="1891" spans="1:13" x14ac:dyDescent="0.2">
      <c r="A1891" s="38" t="s">
        <v>388</v>
      </c>
      <c r="B1891" s="38" t="s">
        <v>19</v>
      </c>
      <c r="C1891" s="38">
        <v>1.125</v>
      </c>
      <c r="D1891" s="38">
        <v>0.99839999999999995</v>
      </c>
      <c r="E1891" s="38">
        <v>0.93617021276595702</v>
      </c>
      <c r="F1891" s="38">
        <v>0.70199999999999996</v>
      </c>
      <c r="G1891" s="38">
        <v>6.8965517241379296E-2</v>
      </c>
      <c r="H1891" s="38">
        <v>10</v>
      </c>
      <c r="I1891" s="38" t="s">
        <v>71</v>
      </c>
      <c r="J1891" s="53">
        <v>0</v>
      </c>
      <c r="K1891" t="str">
        <f>VLOOKUP(A1891,MonthlyMetricFullData!A:D,2,FALSE)</f>
        <v>Distinguished</v>
      </c>
      <c r="L1891" t="str">
        <f>IF(VLOOKUP(A1891,MonthlyMetricFullData!A:E,5,FALSE)&lt;30,"Adjunct","Professional")</f>
        <v>Professional</v>
      </c>
      <c r="M1891" t="str">
        <f>VLOOKUP(A1891,MonthlyMetricFullData!A:D,3,FALSE)</f>
        <v>Ela Cross</v>
      </c>
    </row>
    <row r="1892" spans="1:13" x14ac:dyDescent="0.2">
      <c r="A1892" s="38" t="s">
        <v>388</v>
      </c>
      <c r="B1892" s="6" t="s">
        <v>21</v>
      </c>
      <c r="C1892" s="37">
        <v>1.02</v>
      </c>
      <c r="D1892" s="37">
        <v>1.25</v>
      </c>
      <c r="E1892" s="37">
        <v>1</v>
      </c>
      <c r="F1892" s="37">
        <v>0.93</v>
      </c>
      <c r="G1892" s="37">
        <v>0.75</v>
      </c>
      <c r="H1892" s="38">
        <v>3</v>
      </c>
      <c r="I1892" s="39" t="s">
        <v>309</v>
      </c>
      <c r="J1892" s="9">
        <v>0.28999999999999998</v>
      </c>
      <c r="K1892" t="str">
        <f>VLOOKUP(A1892,MonthlyMetricFullData!A:D,2,FALSE)</f>
        <v>Distinguished</v>
      </c>
      <c r="L1892" t="str">
        <f>IF(VLOOKUP(A1892,MonthlyMetricFullData!A:E,5,FALSE)&lt;30,"Adjunct","Professional")</f>
        <v>Professional</v>
      </c>
      <c r="M1892" t="str">
        <f>VLOOKUP(A1892,MonthlyMetricFullData!A:D,3,FALSE)</f>
        <v>Ela Cross</v>
      </c>
    </row>
    <row r="1893" spans="1:13" x14ac:dyDescent="0.2">
      <c r="A1893" s="38" t="s">
        <v>388</v>
      </c>
      <c r="B1893" s="38" t="s">
        <v>22</v>
      </c>
      <c r="C1893" s="37">
        <v>1.07</v>
      </c>
      <c r="D1893" s="37">
        <v>1.25</v>
      </c>
      <c r="E1893" s="37">
        <v>0.98</v>
      </c>
      <c r="F1893" s="37">
        <v>0.99</v>
      </c>
      <c r="G1893" s="37">
        <v>0.43</v>
      </c>
      <c r="H1893" s="38">
        <v>8</v>
      </c>
      <c r="I1893" s="39">
        <v>0</v>
      </c>
      <c r="J1893" s="9">
        <f>I1893</f>
        <v>0</v>
      </c>
      <c r="K1893" t="str">
        <f>VLOOKUP(A1893,MonthlyMetricFullData!A:D,2,FALSE)</f>
        <v>Distinguished</v>
      </c>
      <c r="L1893" t="str">
        <f>IF(VLOOKUP(A1893,MonthlyMetricFullData!A:E,5,FALSE)&lt;30,"Adjunct","Professional")</f>
        <v>Professional</v>
      </c>
      <c r="M1893" t="str">
        <f>VLOOKUP(A1893,MonthlyMetricFullData!A:D,3,FALSE)</f>
        <v>Ela Cross</v>
      </c>
    </row>
    <row r="1894" spans="1:13" x14ac:dyDescent="0.2">
      <c r="A1894" s="38" t="s">
        <v>388</v>
      </c>
      <c r="B1894" s="38" t="s">
        <v>24</v>
      </c>
      <c r="C1894" s="37">
        <v>1.1000000000000001</v>
      </c>
      <c r="D1894" s="37">
        <v>1.27</v>
      </c>
      <c r="E1894" s="37">
        <v>0.99</v>
      </c>
      <c r="F1894" s="37">
        <v>0.99</v>
      </c>
      <c r="G1894" s="37">
        <v>0.32</v>
      </c>
      <c r="H1894" s="38">
        <v>11</v>
      </c>
      <c r="I1894" s="39">
        <v>0</v>
      </c>
      <c r="J1894" s="9">
        <f>I1894</f>
        <v>0</v>
      </c>
      <c r="K1894" t="str">
        <f>VLOOKUP(A1894,MonthlyMetricFullData!A:D,2,FALSE)</f>
        <v>Distinguished</v>
      </c>
      <c r="L1894" t="str">
        <f>IF(VLOOKUP(A1894,MonthlyMetricFullData!A:E,5,FALSE)&lt;30,"Adjunct","Professional")</f>
        <v>Professional</v>
      </c>
      <c r="M1894" t="str">
        <f>VLOOKUP(A1894,MonthlyMetricFullData!A:D,3,FALSE)</f>
        <v>Ela Cross</v>
      </c>
    </row>
    <row r="1895" spans="1:13" x14ac:dyDescent="0.2">
      <c r="A1895" s="38" t="s">
        <v>388</v>
      </c>
      <c r="B1895" s="38" t="s">
        <v>25</v>
      </c>
      <c r="C1895" s="37">
        <v>0.96</v>
      </c>
      <c r="D1895" s="37">
        <v>1.1100000000000001</v>
      </c>
      <c r="E1895" s="37">
        <v>0.96</v>
      </c>
      <c r="F1895" s="37">
        <v>0.95</v>
      </c>
      <c r="G1895" s="37">
        <v>0.45</v>
      </c>
      <c r="H1895" s="38">
        <v>8</v>
      </c>
      <c r="I1895" s="39" t="s">
        <v>33</v>
      </c>
      <c r="J1895" s="9">
        <v>0</v>
      </c>
      <c r="K1895" t="str">
        <f>VLOOKUP(A1895,MonthlyMetricFullData!A:D,2,FALSE)</f>
        <v>Distinguished</v>
      </c>
      <c r="L1895" t="str">
        <f>IF(VLOOKUP(A1895,MonthlyMetricFullData!A:E,5,FALSE)&lt;30,"Adjunct","Professional")</f>
        <v>Professional</v>
      </c>
      <c r="M1895" t="str">
        <f>VLOOKUP(A1895,MonthlyMetricFullData!A:D,3,FALSE)</f>
        <v>Ela Cross</v>
      </c>
    </row>
    <row r="1896" spans="1:13" x14ac:dyDescent="0.2">
      <c r="A1896" s="38" t="s">
        <v>388</v>
      </c>
      <c r="B1896" s="38" t="s">
        <v>26</v>
      </c>
      <c r="C1896" s="37">
        <v>1.03</v>
      </c>
      <c r="D1896" s="37">
        <v>1.0900000000000001</v>
      </c>
      <c r="E1896" s="37">
        <v>0.99</v>
      </c>
      <c r="F1896" s="37">
        <v>1</v>
      </c>
      <c r="G1896" s="37">
        <v>0.43</v>
      </c>
      <c r="H1896" s="38">
        <v>14</v>
      </c>
      <c r="I1896" s="39" t="s">
        <v>33</v>
      </c>
      <c r="J1896" s="9">
        <v>0</v>
      </c>
      <c r="K1896" t="str">
        <f>VLOOKUP(A1896,MonthlyMetricFullData!A:D,2,FALSE)</f>
        <v>Distinguished</v>
      </c>
      <c r="L1896" t="str">
        <f>IF(VLOOKUP(A1896,MonthlyMetricFullData!A:E,5,FALSE)&lt;30,"Adjunct","Professional")</f>
        <v>Professional</v>
      </c>
      <c r="M1896" t="str">
        <f>VLOOKUP(A1896,MonthlyMetricFullData!A:D,3,FALSE)</f>
        <v>Ela Cross</v>
      </c>
    </row>
    <row r="1897" spans="1:13" x14ac:dyDescent="0.2">
      <c r="A1897" s="38" t="s">
        <v>389</v>
      </c>
      <c r="B1897" s="38" t="s">
        <v>21</v>
      </c>
      <c r="C1897" s="37">
        <v>1.06</v>
      </c>
      <c r="D1897" s="37">
        <v>1.1599999999999999</v>
      </c>
      <c r="E1897" s="37">
        <v>1</v>
      </c>
      <c r="F1897" s="37">
        <v>0.96</v>
      </c>
      <c r="G1897" s="37">
        <v>1</v>
      </c>
      <c r="H1897" s="38">
        <v>2</v>
      </c>
      <c r="I1897" s="38"/>
      <c r="J1897" s="6"/>
      <c r="K1897" t="e">
        <f>VLOOKUP(A1897,MonthlyMetricFullData!A:D,2,FALSE)</f>
        <v>#N/A</v>
      </c>
      <c r="L1897" t="e">
        <f>IF(VLOOKUP(A1897,MonthlyMetricFullData!A:E,5,FALSE)&lt;30,"Adjunct","Professional")</f>
        <v>#N/A</v>
      </c>
      <c r="M1897" t="e">
        <f>VLOOKUP(A1897,MonthlyMetricFullData!A:D,3,FALSE)</f>
        <v>#N/A</v>
      </c>
    </row>
    <row r="1898" spans="1:13" x14ac:dyDescent="0.2">
      <c r="A1898" s="38" t="s">
        <v>389</v>
      </c>
      <c r="B1898" s="38" t="s">
        <v>22</v>
      </c>
      <c r="C1898" s="37">
        <v>0.47</v>
      </c>
      <c r="D1898" s="37">
        <v>1.04</v>
      </c>
      <c r="E1898" s="37">
        <v>1</v>
      </c>
      <c r="F1898" s="37">
        <v>0.87</v>
      </c>
      <c r="G1898" s="37">
        <v>0.88</v>
      </c>
      <c r="H1898" s="38">
        <v>5</v>
      </c>
      <c r="I1898" s="39" t="s">
        <v>35</v>
      </c>
      <c r="J1898" s="9">
        <v>0.5</v>
      </c>
      <c r="K1898" t="e">
        <f>VLOOKUP(A1898,MonthlyMetricFullData!A:D,2,FALSE)</f>
        <v>#N/A</v>
      </c>
      <c r="L1898" t="e">
        <f>IF(VLOOKUP(A1898,MonthlyMetricFullData!A:E,5,FALSE)&lt;30,"Adjunct","Professional")</f>
        <v>#N/A</v>
      </c>
      <c r="M1898" t="e">
        <f>VLOOKUP(A1898,MonthlyMetricFullData!A:D,3,FALSE)</f>
        <v>#N/A</v>
      </c>
    </row>
    <row r="1899" spans="1:13" x14ac:dyDescent="0.2">
      <c r="A1899" s="38" t="s">
        <v>389</v>
      </c>
      <c r="B1899" s="38" t="s">
        <v>24</v>
      </c>
      <c r="C1899" s="37">
        <v>0.97</v>
      </c>
      <c r="D1899" s="37">
        <v>1.0900000000000001</v>
      </c>
      <c r="E1899" s="37">
        <v>0.98</v>
      </c>
      <c r="F1899" s="37">
        <v>0.95</v>
      </c>
      <c r="G1899" s="37">
        <v>1</v>
      </c>
      <c r="H1899" s="38">
        <v>1</v>
      </c>
      <c r="I1899" s="38"/>
      <c r="J1899" s="6"/>
      <c r="K1899" t="e">
        <f>VLOOKUP(A1899,MonthlyMetricFullData!A:D,2,FALSE)</f>
        <v>#N/A</v>
      </c>
      <c r="L1899" t="e">
        <f>IF(VLOOKUP(A1899,MonthlyMetricFullData!A:E,5,FALSE)&lt;30,"Adjunct","Professional")</f>
        <v>#N/A</v>
      </c>
      <c r="M1899" t="e">
        <f>VLOOKUP(A1899,MonthlyMetricFullData!A:D,3,FALSE)</f>
        <v>#N/A</v>
      </c>
    </row>
    <row r="1900" spans="1:13" x14ac:dyDescent="0.2">
      <c r="A1900" s="38" t="s">
        <v>389</v>
      </c>
      <c r="B1900" s="38" t="s">
        <v>25</v>
      </c>
      <c r="C1900" s="37">
        <v>0.72</v>
      </c>
      <c r="D1900" s="37">
        <v>1.07</v>
      </c>
      <c r="E1900" s="37">
        <v>1</v>
      </c>
      <c r="F1900" s="37">
        <v>0.93</v>
      </c>
      <c r="G1900" s="37">
        <v>1</v>
      </c>
      <c r="H1900" s="38">
        <v>5</v>
      </c>
      <c r="I1900" s="39" t="s">
        <v>48</v>
      </c>
      <c r="J1900" s="9">
        <v>1</v>
      </c>
      <c r="K1900" t="e">
        <f>VLOOKUP(A1900,MonthlyMetricFullData!A:D,2,FALSE)</f>
        <v>#N/A</v>
      </c>
      <c r="L1900" t="e">
        <f>IF(VLOOKUP(A1900,MonthlyMetricFullData!A:E,5,FALSE)&lt;30,"Adjunct","Professional")</f>
        <v>#N/A</v>
      </c>
      <c r="M1900" t="e">
        <f>VLOOKUP(A1900,MonthlyMetricFullData!A:D,3,FALSE)</f>
        <v>#N/A</v>
      </c>
    </row>
    <row r="1901" spans="1:13" x14ac:dyDescent="0.2">
      <c r="A1901" s="38" t="s">
        <v>390</v>
      </c>
      <c r="B1901" s="38" t="s">
        <v>29</v>
      </c>
      <c r="C1901" s="37">
        <v>0.99060000000000004</v>
      </c>
      <c r="D1901" s="37">
        <v>1.0182</v>
      </c>
      <c r="E1901" s="37">
        <v>1</v>
      </c>
      <c r="F1901" s="37">
        <v>1</v>
      </c>
      <c r="G1901" s="37">
        <v>0.94117647058823495</v>
      </c>
      <c r="H1901" s="38">
        <v>8</v>
      </c>
      <c r="I1901" s="39" t="s">
        <v>43</v>
      </c>
      <c r="J1901" s="45">
        <v>0.6</v>
      </c>
      <c r="K1901" t="str">
        <f>VLOOKUP(A1901,MonthlyMetricFullData!A:D,2,FALSE)</f>
        <v>Distinguished</v>
      </c>
      <c r="L1901" t="str">
        <f>IF(VLOOKUP(A1901,MonthlyMetricFullData!A:E,5,FALSE)&lt;30,"Adjunct","Professional")</f>
        <v>Adjunct</v>
      </c>
      <c r="M1901" t="str">
        <f>VLOOKUP(A1901,MonthlyMetricFullData!A:D,3,FALSE)</f>
        <v>Geoff St. Marie</v>
      </c>
    </row>
    <row r="1902" spans="1:13" x14ac:dyDescent="0.2">
      <c r="A1902" s="38" t="s">
        <v>390</v>
      </c>
      <c r="B1902" s="6" t="s">
        <v>14</v>
      </c>
      <c r="C1902" s="37">
        <v>1.1437999999999999</v>
      </c>
      <c r="D1902" s="37">
        <v>1.0207999999999999</v>
      </c>
      <c r="E1902" s="37">
        <v>0.95402298850574696</v>
      </c>
      <c r="F1902" s="37">
        <v>1</v>
      </c>
      <c r="G1902" s="37">
        <v>0.70588235294117596</v>
      </c>
      <c r="H1902" s="38">
        <v>6</v>
      </c>
      <c r="I1902" s="39" t="s">
        <v>103</v>
      </c>
      <c r="J1902" s="9">
        <v>0.2</v>
      </c>
      <c r="K1902" t="str">
        <f>VLOOKUP(A1902,MonthlyMetricFullData!A:D,2,FALSE)</f>
        <v>Distinguished</v>
      </c>
      <c r="L1902" t="str">
        <f>IF(VLOOKUP(A1902,MonthlyMetricFullData!A:E,5,FALSE)&lt;30,"Adjunct","Professional")</f>
        <v>Adjunct</v>
      </c>
      <c r="M1902" t="str">
        <f>VLOOKUP(A1902,MonthlyMetricFullData!A:D,3,FALSE)</f>
        <v>Geoff St. Marie</v>
      </c>
    </row>
    <row r="1903" spans="1:13" x14ac:dyDescent="0.2">
      <c r="A1903" s="38" t="s">
        <v>390</v>
      </c>
      <c r="B1903" s="38" t="s">
        <v>16</v>
      </c>
      <c r="C1903" s="37">
        <v>1.1100000000000001</v>
      </c>
      <c r="D1903" s="37">
        <v>1.02</v>
      </c>
      <c r="E1903" s="37">
        <v>0.92</v>
      </c>
      <c r="F1903" s="37">
        <v>0.98</v>
      </c>
      <c r="G1903" s="37">
        <v>0.71</v>
      </c>
      <c r="H1903" s="38">
        <v>9</v>
      </c>
      <c r="I1903" s="40">
        <v>45662</v>
      </c>
      <c r="J1903" s="11">
        <v>0.2</v>
      </c>
      <c r="K1903" t="str">
        <f>VLOOKUP(A1903,MonthlyMetricFullData!A:D,2,FALSE)</f>
        <v>Distinguished</v>
      </c>
      <c r="L1903" t="str">
        <f>IF(VLOOKUP(A1903,MonthlyMetricFullData!A:E,5,FALSE)&lt;30,"Adjunct","Professional")</f>
        <v>Adjunct</v>
      </c>
      <c r="M1903" t="str">
        <f>VLOOKUP(A1903,MonthlyMetricFullData!A:D,3,FALSE)</f>
        <v>Geoff St. Marie</v>
      </c>
    </row>
    <row r="1904" spans="1:13" x14ac:dyDescent="0.2">
      <c r="A1904" s="38" t="s">
        <v>390</v>
      </c>
      <c r="B1904" s="38" t="s">
        <v>31</v>
      </c>
      <c r="C1904" s="37">
        <v>0.86</v>
      </c>
      <c r="D1904" s="37">
        <v>1.1499999999999999</v>
      </c>
      <c r="E1904" s="37">
        <v>0.96</v>
      </c>
      <c r="F1904" s="37">
        <v>1</v>
      </c>
      <c r="G1904" s="37">
        <v>0.93</v>
      </c>
      <c r="H1904" s="38">
        <v>9</v>
      </c>
      <c r="I1904" s="39">
        <v>1</v>
      </c>
      <c r="J1904" s="9">
        <v>1</v>
      </c>
      <c r="K1904" t="str">
        <f>VLOOKUP(A1904,MonthlyMetricFullData!A:D,2,FALSE)</f>
        <v>Distinguished</v>
      </c>
      <c r="L1904" t="str">
        <f>IF(VLOOKUP(A1904,MonthlyMetricFullData!A:E,5,FALSE)&lt;30,"Adjunct","Professional")</f>
        <v>Adjunct</v>
      </c>
      <c r="M1904" t="str">
        <f>VLOOKUP(A1904,MonthlyMetricFullData!A:D,3,FALSE)</f>
        <v>Geoff St. Marie</v>
      </c>
    </row>
    <row r="1905" spans="1:13" x14ac:dyDescent="0.2">
      <c r="A1905" s="38" t="s">
        <v>390</v>
      </c>
      <c r="B1905" s="38" t="s">
        <v>32</v>
      </c>
      <c r="C1905" s="37">
        <v>0.71250000000000002</v>
      </c>
      <c r="D1905" s="37">
        <v>0.94440000000000002</v>
      </c>
      <c r="E1905" s="37">
        <v>0.96363636399999997</v>
      </c>
      <c r="F1905" s="37">
        <v>0.95348837200000003</v>
      </c>
      <c r="G1905" s="37">
        <v>0.93333333299999999</v>
      </c>
      <c r="H1905" s="38">
        <v>4</v>
      </c>
      <c r="I1905" s="39">
        <v>0.5</v>
      </c>
      <c r="J1905" s="9">
        <f>I1905</f>
        <v>0.5</v>
      </c>
      <c r="K1905" t="str">
        <f>VLOOKUP(A1905,MonthlyMetricFullData!A:D,2,FALSE)</f>
        <v>Distinguished</v>
      </c>
      <c r="L1905" t="str">
        <f>IF(VLOOKUP(A1905,MonthlyMetricFullData!A:E,5,FALSE)&lt;30,"Adjunct","Professional")</f>
        <v>Adjunct</v>
      </c>
      <c r="M1905" t="str">
        <f>VLOOKUP(A1905,MonthlyMetricFullData!A:D,3,FALSE)</f>
        <v>Geoff St. Marie</v>
      </c>
    </row>
    <row r="1906" spans="1:13" x14ac:dyDescent="0.2">
      <c r="A1906" s="38" t="s">
        <v>390</v>
      </c>
      <c r="B1906" s="38" t="s">
        <v>17</v>
      </c>
      <c r="C1906" s="37">
        <v>0.99</v>
      </c>
      <c r="D1906" s="37">
        <v>0.99</v>
      </c>
      <c r="E1906" s="37">
        <v>0.91</v>
      </c>
      <c r="F1906" s="37">
        <v>0.98</v>
      </c>
      <c r="G1906" s="37">
        <v>0.75</v>
      </c>
      <c r="H1906" s="38">
        <v>7</v>
      </c>
      <c r="I1906" s="47" t="s">
        <v>18</v>
      </c>
      <c r="J1906" s="11">
        <v>0</v>
      </c>
      <c r="K1906" t="str">
        <f>VLOOKUP(A1906,MonthlyMetricFullData!A:D,2,FALSE)</f>
        <v>Distinguished</v>
      </c>
      <c r="L1906" t="str">
        <f>IF(VLOOKUP(A1906,MonthlyMetricFullData!A:E,5,FALSE)&lt;30,"Adjunct","Professional")</f>
        <v>Adjunct</v>
      </c>
      <c r="M1906" t="str">
        <f>VLOOKUP(A1906,MonthlyMetricFullData!A:D,3,FALSE)</f>
        <v>Geoff St. Marie</v>
      </c>
    </row>
    <row r="1907" spans="1:13" x14ac:dyDescent="0.2">
      <c r="A1907" s="38" t="s">
        <v>390</v>
      </c>
      <c r="B1907" s="38" t="s">
        <v>19</v>
      </c>
      <c r="C1907" s="38">
        <v>1.0344</v>
      </c>
      <c r="D1907" s="38">
        <v>1.0729</v>
      </c>
      <c r="E1907" s="38">
        <v>0.91358024691357997</v>
      </c>
      <c r="F1907" s="38">
        <v>0.76300000000000001</v>
      </c>
      <c r="G1907" s="38">
        <v>0.80952380952380898</v>
      </c>
      <c r="H1907" s="38">
        <v>9</v>
      </c>
      <c r="I1907" s="38" t="s">
        <v>34</v>
      </c>
      <c r="J1907" s="53">
        <v>0.5</v>
      </c>
      <c r="K1907" t="str">
        <f>VLOOKUP(A1907,MonthlyMetricFullData!A:D,2,FALSE)</f>
        <v>Distinguished</v>
      </c>
      <c r="L1907" t="str">
        <f>IF(VLOOKUP(A1907,MonthlyMetricFullData!A:E,5,FALSE)&lt;30,"Adjunct","Professional")</f>
        <v>Adjunct</v>
      </c>
      <c r="M1907" t="str">
        <f>VLOOKUP(A1907,MonthlyMetricFullData!A:D,3,FALSE)</f>
        <v>Geoff St. Marie</v>
      </c>
    </row>
    <row r="1908" spans="1:13" x14ac:dyDescent="0.2">
      <c r="A1908" s="38" t="s">
        <v>390</v>
      </c>
      <c r="B1908" s="38" t="s">
        <v>21</v>
      </c>
      <c r="C1908" s="37">
        <v>0.81</v>
      </c>
      <c r="D1908" s="37">
        <v>1.06</v>
      </c>
      <c r="E1908" s="37">
        <v>0.96</v>
      </c>
      <c r="F1908" s="37">
        <v>0.89</v>
      </c>
      <c r="G1908" s="37">
        <v>0.83</v>
      </c>
      <c r="H1908" s="38" t="e">
        <v>#N/A</v>
      </c>
      <c r="I1908" s="38"/>
      <c r="J1908" s="6"/>
      <c r="K1908" t="str">
        <f>VLOOKUP(A1908,MonthlyMetricFullData!A:D,2,FALSE)</f>
        <v>Distinguished</v>
      </c>
      <c r="L1908" t="str">
        <f>IF(VLOOKUP(A1908,MonthlyMetricFullData!A:E,5,FALSE)&lt;30,"Adjunct","Professional")</f>
        <v>Adjunct</v>
      </c>
      <c r="M1908" t="str">
        <f>VLOOKUP(A1908,MonthlyMetricFullData!A:D,3,FALSE)</f>
        <v>Geoff St. Marie</v>
      </c>
    </row>
    <row r="1909" spans="1:13" x14ac:dyDescent="0.2">
      <c r="A1909" s="38" t="s">
        <v>390</v>
      </c>
      <c r="B1909" s="38" t="s">
        <v>22</v>
      </c>
      <c r="C1909" s="37">
        <v>0.49</v>
      </c>
      <c r="D1909" s="37">
        <v>1.22</v>
      </c>
      <c r="E1909" s="37">
        <v>0.94</v>
      </c>
      <c r="F1909" s="37">
        <v>0.53</v>
      </c>
      <c r="G1909" s="37">
        <v>0.56999999999999995</v>
      </c>
      <c r="H1909" s="38">
        <v>1</v>
      </c>
      <c r="I1909" s="39" t="s">
        <v>137</v>
      </c>
      <c r="J1909" s="9">
        <v>0.83</v>
      </c>
      <c r="K1909" t="str">
        <f>VLOOKUP(A1909,MonthlyMetricFullData!A:D,2,FALSE)</f>
        <v>Distinguished</v>
      </c>
      <c r="L1909" t="str">
        <f>IF(VLOOKUP(A1909,MonthlyMetricFullData!A:E,5,FALSE)&lt;30,"Adjunct","Professional")</f>
        <v>Adjunct</v>
      </c>
      <c r="M1909" t="str">
        <f>VLOOKUP(A1909,MonthlyMetricFullData!A:D,3,FALSE)</f>
        <v>Geoff St. Marie</v>
      </c>
    </row>
    <row r="1910" spans="1:13" x14ac:dyDescent="0.2">
      <c r="A1910" s="38" t="s">
        <v>390</v>
      </c>
      <c r="B1910" s="38" t="s">
        <v>24</v>
      </c>
      <c r="C1910" s="37">
        <v>0.71</v>
      </c>
      <c r="D1910" s="37">
        <v>1.19</v>
      </c>
      <c r="E1910" s="37">
        <v>0.88</v>
      </c>
      <c r="F1910" s="37">
        <v>1</v>
      </c>
      <c r="G1910" s="37">
        <v>0.69</v>
      </c>
      <c r="H1910" s="38" t="e">
        <v>#N/A</v>
      </c>
      <c r="I1910" s="39">
        <v>1</v>
      </c>
      <c r="J1910" s="9">
        <f>I1910</f>
        <v>1</v>
      </c>
      <c r="K1910" t="str">
        <f>VLOOKUP(A1910,MonthlyMetricFullData!A:D,2,FALSE)</f>
        <v>Distinguished</v>
      </c>
      <c r="L1910" t="str">
        <f>IF(VLOOKUP(A1910,MonthlyMetricFullData!A:E,5,FALSE)&lt;30,"Adjunct","Professional")</f>
        <v>Adjunct</v>
      </c>
      <c r="M1910" t="str">
        <f>VLOOKUP(A1910,MonthlyMetricFullData!A:D,3,FALSE)</f>
        <v>Geoff St. Marie</v>
      </c>
    </row>
    <row r="1911" spans="1:13" x14ac:dyDescent="0.2">
      <c r="A1911" s="38" t="s">
        <v>390</v>
      </c>
      <c r="B1911" s="38" t="s">
        <v>25</v>
      </c>
      <c r="C1911" s="37">
        <v>0.84</v>
      </c>
      <c r="D1911" s="37">
        <v>1.1000000000000001</v>
      </c>
      <c r="E1911" s="37">
        <v>0.99</v>
      </c>
      <c r="F1911" s="37">
        <v>1</v>
      </c>
      <c r="G1911" s="37">
        <v>0.55000000000000004</v>
      </c>
      <c r="H1911" s="38">
        <v>2</v>
      </c>
      <c r="I1911" s="39" t="s">
        <v>34</v>
      </c>
      <c r="J1911" s="9">
        <v>0.5</v>
      </c>
      <c r="K1911" t="str">
        <f>VLOOKUP(A1911,MonthlyMetricFullData!A:D,2,FALSE)</f>
        <v>Distinguished</v>
      </c>
      <c r="L1911" t="str">
        <f>IF(VLOOKUP(A1911,MonthlyMetricFullData!A:E,5,FALSE)&lt;30,"Adjunct","Professional")</f>
        <v>Adjunct</v>
      </c>
      <c r="M1911" t="str">
        <f>VLOOKUP(A1911,MonthlyMetricFullData!A:D,3,FALSE)</f>
        <v>Geoff St. Marie</v>
      </c>
    </row>
    <row r="1912" spans="1:13" x14ac:dyDescent="0.2">
      <c r="A1912" s="38" t="s">
        <v>390</v>
      </c>
      <c r="B1912" s="6" t="s">
        <v>26</v>
      </c>
      <c r="C1912" s="37">
        <v>0.93</v>
      </c>
      <c r="D1912" s="37">
        <v>1.08</v>
      </c>
      <c r="E1912" s="37">
        <v>0.93</v>
      </c>
      <c r="F1912" s="37">
        <v>1</v>
      </c>
      <c r="G1912" s="37">
        <v>0.92</v>
      </c>
      <c r="H1912" s="38">
        <v>5</v>
      </c>
      <c r="I1912" s="39" t="s">
        <v>63</v>
      </c>
      <c r="J1912" s="9">
        <v>1</v>
      </c>
      <c r="K1912" t="str">
        <f>VLOOKUP(A1912,MonthlyMetricFullData!A:D,2,FALSE)</f>
        <v>Distinguished</v>
      </c>
      <c r="L1912" t="str">
        <f>IF(VLOOKUP(A1912,MonthlyMetricFullData!A:E,5,FALSE)&lt;30,"Adjunct","Professional")</f>
        <v>Adjunct</v>
      </c>
      <c r="M1912" t="str">
        <f>VLOOKUP(A1912,MonthlyMetricFullData!A:D,3,FALSE)</f>
        <v>Geoff St. Marie</v>
      </c>
    </row>
    <row r="1913" spans="1:13" x14ac:dyDescent="0.2">
      <c r="A1913" s="38" t="s">
        <v>391</v>
      </c>
      <c r="B1913" s="38" t="s">
        <v>29</v>
      </c>
      <c r="C1913" s="37">
        <v>0.91249999999999998</v>
      </c>
      <c r="D1913" s="37">
        <v>0.86199999999999999</v>
      </c>
      <c r="E1913" s="37">
        <v>0.97222222222222199</v>
      </c>
      <c r="F1913" s="37">
        <v>1</v>
      </c>
      <c r="G1913" s="37">
        <v>0.71428571428571397</v>
      </c>
      <c r="H1913" s="38">
        <v>14</v>
      </c>
      <c r="I1913" s="39" t="s">
        <v>52</v>
      </c>
      <c r="J1913" s="45">
        <v>0.75</v>
      </c>
      <c r="K1913" t="str">
        <f>VLOOKUP(A1913,MonthlyMetricFullData!A:D,2,FALSE)</f>
        <v>Distinguished</v>
      </c>
      <c r="L1913" t="str">
        <f>IF(VLOOKUP(A1913,MonthlyMetricFullData!A:E,5,FALSE)&lt;30,"Adjunct","Professional")</f>
        <v>Adjunct</v>
      </c>
      <c r="M1913" t="str">
        <f>VLOOKUP(A1913,MonthlyMetricFullData!A:D,3,FALSE)</f>
        <v>Annelies de Groot</v>
      </c>
    </row>
    <row r="1914" spans="1:13" x14ac:dyDescent="0.2">
      <c r="A1914" s="38" t="s">
        <v>391</v>
      </c>
      <c r="B1914" s="38" t="s">
        <v>14</v>
      </c>
      <c r="C1914" s="37">
        <v>0.63129999999999997</v>
      </c>
      <c r="D1914" s="37">
        <v>0.70309999999999995</v>
      </c>
      <c r="E1914" s="37">
        <v>1</v>
      </c>
      <c r="F1914" s="37">
        <v>0.97297297297297203</v>
      </c>
      <c r="G1914" s="37">
        <v>0.72727272727272696</v>
      </c>
      <c r="H1914" s="38">
        <v>5</v>
      </c>
      <c r="I1914" s="39" t="s">
        <v>46</v>
      </c>
      <c r="J1914" s="9">
        <v>1</v>
      </c>
      <c r="K1914" t="str">
        <f>VLOOKUP(A1914,MonthlyMetricFullData!A:D,2,FALSE)</f>
        <v>Distinguished</v>
      </c>
      <c r="L1914" t="str">
        <f>IF(VLOOKUP(A1914,MonthlyMetricFullData!A:E,5,FALSE)&lt;30,"Adjunct","Professional")</f>
        <v>Adjunct</v>
      </c>
      <c r="M1914" t="str">
        <f>VLOOKUP(A1914,MonthlyMetricFullData!A:D,3,FALSE)</f>
        <v>Annelies de Groot</v>
      </c>
    </row>
    <row r="1915" spans="1:13" x14ac:dyDescent="0.2">
      <c r="A1915" s="38" t="s">
        <v>391</v>
      </c>
      <c r="B1915" s="38" t="s">
        <v>16</v>
      </c>
      <c r="C1915" s="37">
        <v>0.81</v>
      </c>
      <c r="D1915" s="37">
        <v>0.69</v>
      </c>
      <c r="E1915" s="37">
        <v>1</v>
      </c>
      <c r="F1915" s="37">
        <v>0.96</v>
      </c>
      <c r="G1915" s="37">
        <v>0.56000000000000005</v>
      </c>
      <c r="H1915" s="38">
        <v>5</v>
      </c>
      <c r="I1915" s="40">
        <v>45691</v>
      </c>
      <c r="J1915" s="11">
        <v>0.67</v>
      </c>
      <c r="K1915" t="str">
        <f>VLOOKUP(A1915,MonthlyMetricFullData!A:D,2,FALSE)</f>
        <v>Distinguished</v>
      </c>
      <c r="L1915" t="str">
        <f>IF(VLOOKUP(A1915,MonthlyMetricFullData!A:E,5,FALSE)&lt;30,"Adjunct","Professional")</f>
        <v>Adjunct</v>
      </c>
      <c r="M1915" t="str">
        <f>VLOOKUP(A1915,MonthlyMetricFullData!A:D,3,FALSE)</f>
        <v>Annelies de Groot</v>
      </c>
    </row>
    <row r="1916" spans="1:13" x14ac:dyDescent="0.2">
      <c r="A1916" s="38" t="s">
        <v>391</v>
      </c>
      <c r="B1916" s="38" t="s">
        <v>31</v>
      </c>
      <c r="C1916" s="37">
        <v>0.68</v>
      </c>
      <c r="D1916" s="37">
        <v>0.63</v>
      </c>
      <c r="E1916" s="37">
        <v>1</v>
      </c>
      <c r="F1916" s="37">
        <v>0.95</v>
      </c>
      <c r="G1916" s="37">
        <v>0.77</v>
      </c>
      <c r="H1916" s="38">
        <v>3</v>
      </c>
      <c r="I1916" s="39"/>
      <c r="J1916" s="9"/>
      <c r="K1916" t="str">
        <f>VLOOKUP(A1916,MonthlyMetricFullData!A:D,2,FALSE)</f>
        <v>Distinguished</v>
      </c>
      <c r="L1916" t="str">
        <f>IF(VLOOKUP(A1916,MonthlyMetricFullData!A:E,5,FALSE)&lt;30,"Adjunct","Professional")</f>
        <v>Adjunct</v>
      </c>
      <c r="M1916" t="str">
        <f>VLOOKUP(A1916,MonthlyMetricFullData!A:D,3,FALSE)</f>
        <v>Annelies de Groot</v>
      </c>
    </row>
    <row r="1917" spans="1:13" x14ac:dyDescent="0.2">
      <c r="A1917" s="38" t="s">
        <v>391</v>
      </c>
      <c r="B1917" s="38" t="s">
        <v>32</v>
      </c>
      <c r="C1917" s="37">
        <v>0.58130000000000004</v>
      </c>
      <c r="D1917" s="37">
        <v>0.61199999999999999</v>
      </c>
      <c r="E1917" s="37">
        <v>1</v>
      </c>
      <c r="F1917" s="37">
        <v>0.65714285699999997</v>
      </c>
      <c r="G1917" s="37">
        <v>0.88888888899999996</v>
      </c>
      <c r="H1917" s="38">
        <v>11</v>
      </c>
      <c r="I1917" s="39">
        <v>0.75</v>
      </c>
      <c r="J1917" s="9">
        <f>I1917</f>
        <v>0.75</v>
      </c>
      <c r="K1917" t="str">
        <f>VLOOKUP(A1917,MonthlyMetricFullData!A:D,2,FALSE)</f>
        <v>Distinguished</v>
      </c>
      <c r="L1917" t="str">
        <f>IF(VLOOKUP(A1917,MonthlyMetricFullData!A:E,5,FALSE)&lt;30,"Adjunct","Professional")</f>
        <v>Adjunct</v>
      </c>
      <c r="M1917" t="str">
        <f>VLOOKUP(A1917,MonthlyMetricFullData!A:D,3,FALSE)</f>
        <v>Annelies de Groot</v>
      </c>
    </row>
    <row r="1918" spans="1:13" x14ac:dyDescent="0.2">
      <c r="A1918" s="38" t="s">
        <v>391</v>
      </c>
      <c r="B1918" s="38" t="s">
        <v>17</v>
      </c>
      <c r="C1918" s="37">
        <v>0.84</v>
      </c>
      <c r="D1918" s="37">
        <v>0.78</v>
      </c>
      <c r="E1918" s="37">
        <v>0.98</v>
      </c>
      <c r="F1918" s="37">
        <v>0.96</v>
      </c>
      <c r="G1918" s="37">
        <v>0.63</v>
      </c>
      <c r="H1918" s="38">
        <v>12</v>
      </c>
      <c r="I1918" s="47" t="s">
        <v>34</v>
      </c>
      <c r="J1918" s="11">
        <v>0.5</v>
      </c>
      <c r="K1918" t="str">
        <f>VLOOKUP(A1918,MonthlyMetricFullData!A:D,2,FALSE)</f>
        <v>Distinguished</v>
      </c>
      <c r="L1918" t="str">
        <f>IF(VLOOKUP(A1918,MonthlyMetricFullData!A:E,5,FALSE)&lt;30,"Adjunct","Professional")</f>
        <v>Adjunct</v>
      </c>
      <c r="M1918" t="str">
        <f>VLOOKUP(A1918,MonthlyMetricFullData!A:D,3,FALSE)</f>
        <v>Annelies de Groot</v>
      </c>
    </row>
    <row r="1919" spans="1:13" x14ac:dyDescent="0.2">
      <c r="A1919" s="38" t="s">
        <v>391</v>
      </c>
      <c r="B1919" s="38" t="s">
        <v>19</v>
      </c>
      <c r="C1919" s="38">
        <v>0.85</v>
      </c>
      <c r="D1919" s="38">
        <v>0.82029999999999903</v>
      </c>
      <c r="E1919" s="38">
        <v>0.95454545454545403</v>
      </c>
      <c r="F1919" s="38">
        <v>0.75</v>
      </c>
      <c r="G1919" s="38">
        <v>0.53333333333333299</v>
      </c>
      <c r="H1919" s="38">
        <v>2</v>
      </c>
      <c r="I1919" s="38" t="s">
        <v>63</v>
      </c>
      <c r="J1919" s="53">
        <v>1</v>
      </c>
      <c r="K1919" t="str">
        <f>VLOOKUP(A1919,MonthlyMetricFullData!A:D,2,FALSE)</f>
        <v>Distinguished</v>
      </c>
      <c r="L1919" t="str">
        <f>IF(VLOOKUP(A1919,MonthlyMetricFullData!A:E,5,FALSE)&lt;30,"Adjunct","Professional")</f>
        <v>Adjunct</v>
      </c>
      <c r="M1919" t="str">
        <f>VLOOKUP(A1919,MonthlyMetricFullData!A:D,3,FALSE)</f>
        <v>Annelies de Groot</v>
      </c>
    </row>
    <row r="1920" spans="1:13" x14ac:dyDescent="0.2">
      <c r="A1920" s="38" t="s">
        <v>391</v>
      </c>
      <c r="B1920" s="38" t="s">
        <v>21</v>
      </c>
      <c r="C1920" s="37">
        <v>0.41</v>
      </c>
      <c r="D1920" s="37">
        <v>1.03</v>
      </c>
      <c r="E1920" s="37">
        <v>1</v>
      </c>
      <c r="F1920" s="37">
        <v>0.89</v>
      </c>
      <c r="G1920" s="37">
        <v>0.75</v>
      </c>
      <c r="H1920" s="38">
        <v>1</v>
      </c>
      <c r="I1920" s="39" t="s">
        <v>175</v>
      </c>
      <c r="J1920" s="9">
        <f>1/3</f>
        <v>0.33333333333333331</v>
      </c>
      <c r="K1920" t="str">
        <f>VLOOKUP(A1920,MonthlyMetricFullData!A:D,2,FALSE)</f>
        <v>Distinguished</v>
      </c>
      <c r="L1920" t="str">
        <f>IF(VLOOKUP(A1920,MonthlyMetricFullData!A:E,5,FALSE)&lt;30,"Adjunct","Professional")</f>
        <v>Adjunct</v>
      </c>
      <c r="M1920" t="str">
        <f>VLOOKUP(A1920,MonthlyMetricFullData!A:D,3,FALSE)</f>
        <v>Annelies de Groot</v>
      </c>
    </row>
    <row r="1921" spans="1:13" x14ac:dyDescent="0.2">
      <c r="A1921" s="38" t="s">
        <v>391</v>
      </c>
      <c r="B1921" s="38" t="s">
        <v>22</v>
      </c>
      <c r="C1921" s="37">
        <v>0.31</v>
      </c>
      <c r="D1921" s="37">
        <v>1.0900000000000001</v>
      </c>
      <c r="E1921" s="37">
        <v>0.95</v>
      </c>
      <c r="F1921" s="37">
        <v>1</v>
      </c>
      <c r="G1921" s="37">
        <v>0.56000000000000005</v>
      </c>
      <c r="H1921" s="38">
        <v>1</v>
      </c>
      <c r="I1921" s="38"/>
      <c r="J1921" s="6"/>
      <c r="K1921" t="str">
        <f>VLOOKUP(A1921,MonthlyMetricFullData!A:D,2,FALSE)</f>
        <v>Distinguished</v>
      </c>
      <c r="L1921" t="str">
        <f>IF(VLOOKUP(A1921,MonthlyMetricFullData!A:E,5,FALSE)&lt;30,"Adjunct","Professional")</f>
        <v>Adjunct</v>
      </c>
      <c r="M1921" t="str">
        <f>VLOOKUP(A1921,MonthlyMetricFullData!A:D,3,FALSE)</f>
        <v>Annelies de Groot</v>
      </c>
    </row>
    <row r="1922" spans="1:13" x14ac:dyDescent="0.2">
      <c r="A1922" s="38" t="s">
        <v>391</v>
      </c>
      <c r="B1922" s="6" t="s">
        <v>24</v>
      </c>
      <c r="C1922" s="37">
        <v>0.54</v>
      </c>
      <c r="D1922" s="37">
        <v>1.06</v>
      </c>
      <c r="E1922" s="37">
        <v>0.98</v>
      </c>
      <c r="F1922" s="37">
        <v>0.65</v>
      </c>
      <c r="G1922" s="37">
        <v>0.67</v>
      </c>
      <c r="H1922" s="38" t="e">
        <v>#N/A</v>
      </c>
      <c r="I1922" s="39">
        <v>1</v>
      </c>
      <c r="J1922" s="9">
        <f>I1922</f>
        <v>1</v>
      </c>
      <c r="K1922" t="str">
        <f>VLOOKUP(A1922,MonthlyMetricFullData!A:D,2,FALSE)</f>
        <v>Distinguished</v>
      </c>
      <c r="L1922" t="str">
        <f>IF(VLOOKUP(A1922,MonthlyMetricFullData!A:E,5,FALSE)&lt;30,"Adjunct","Professional")</f>
        <v>Adjunct</v>
      </c>
      <c r="M1922" t="str">
        <f>VLOOKUP(A1922,MonthlyMetricFullData!A:D,3,FALSE)</f>
        <v>Annelies de Groot</v>
      </c>
    </row>
    <row r="1923" spans="1:13" x14ac:dyDescent="0.2">
      <c r="A1923" s="38" t="s">
        <v>391</v>
      </c>
      <c r="B1923" s="38" t="s">
        <v>25</v>
      </c>
      <c r="C1923" s="37">
        <v>0.46</v>
      </c>
      <c r="D1923" s="37">
        <v>0.95</v>
      </c>
      <c r="E1923" s="37">
        <v>1</v>
      </c>
      <c r="F1923" s="37">
        <v>0.89</v>
      </c>
      <c r="G1923" s="37">
        <v>0.14000000000000001</v>
      </c>
      <c r="H1923" s="38">
        <v>2</v>
      </c>
      <c r="I1923" s="39" t="s">
        <v>15</v>
      </c>
      <c r="J1923" s="9">
        <v>0.5</v>
      </c>
      <c r="K1923" t="str">
        <f>VLOOKUP(A1923,MonthlyMetricFullData!A:D,2,FALSE)</f>
        <v>Distinguished</v>
      </c>
      <c r="L1923" t="str">
        <f>IF(VLOOKUP(A1923,MonthlyMetricFullData!A:E,5,FALSE)&lt;30,"Adjunct","Professional")</f>
        <v>Adjunct</v>
      </c>
      <c r="M1923" t="str">
        <f>VLOOKUP(A1923,MonthlyMetricFullData!A:D,3,FALSE)</f>
        <v>Annelies de Groot</v>
      </c>
    </row>
    <row r="1924" spans="1:13" x14ac:dyDescent="0.2">
      <c r="A1924" s="38" t="s">
        <v>391</v>
      </c>
      <c r="B1924" s="38" t="s">
        <v>26</v>
      </c>
      <c r="C1924" s="37">
        <v>0.59</v>
      </c>
      <c r="D1924" s="37">
        <v>0.89</v>
      </c>
      <c r="E1924" s="37">
        <v>1</v>
      </c>
      <c r="F1924" s="37">
        <v>1</v>
      </c>
      <c r="G1924" s="37">
        <v>1</v>
      </c>
      <c r="H1924" s="38">
        <v>4</v>
      </c>
      <c r="I1924" s="39" t="s">
        <v>34</v>
      </c>
      <c r="J1924" s="9">
        <v>0.5</v>
      </c>
      <c r="K1924" t="str">
        <f>VLOOKUP(A1924,MonthlyMetricFullData!A:D,2,FALSE)</f>
        <v>Distinguished</v>
      </c>
      <c r="L1924" t="str">
        <f>IF(VLOOKUP(A1924,MonthlyMetricFullData!A:E,5,FALSE)&lt;30,"Adjunct","Professional")</f>
        <v>Adjunct</v>
      </c>
      <c r="M1924" t="str">
        <f>VLOOKUP(A1924,MonthlyMetricFullData!A:D,3,FALSE)</f>
        <v>Annelies de Groot</v>
      </c>
    </row>
    <row r="1925" spans="1:13" x14ac:dyDescent="0.2">
      <c r="A1925" s="38" t="s">
        <v>392</v>
      </c>
      <c r="B1925" s="38" t="s">
        <v>17</v>
      </c>
      <c r="C1925" s="37">
        <v>0</v>
      </c>
      <c r="D1925" s="37">
        <v>0</v>
      </c>
      <c r="E1925" s="37">
        <v>0</v>
      </c>
      <c r="F1925" s="37">
        <v>0</v>
      </c>
      <c r="G1925" s="37">
        <v>0</v>
      </c>
      <c r="H1925" s="38">
        <v>0</v>
      </c>
      <c r="I1925" s="47" t="s">
        <v>18</v>
      </c>
      <c r="J1925" s="11">
        <v>0</v>
      </c>
      <c r="K1925" t="str">
        <f>VLOOKUP(A1925,MonthlyMetricFullData!A:D,2,FALSE)</f>
        <v>Distinguished</v>
      </c>
      <c r="L1925" t="str">
        <f>IF(VLOOKUP(A1925,MonthlyMetricFullData!A:E,5,FALSE)&lt;30,"Adjunct","Professional")</f>
        <v>Adjunct</v>
      </c>
      <c r="M1925" t="str">
        <f>VLOOKUP(A1925,MonthlyMetricFullData!A:D,3,FALSE)</f>
        <v>Kristin Haase-Alvey</v>
      </c>
    </row>
    <row r="1926" spans="1:13" x14ac:dyDescent="0.2">
      <c r="A1926" s="38" t="s">
        <v>392</v>
      </c>
      <c r="B1926" s="38" t="s">
        <v>19</v>
      </c>
      <c r="C1926" s="38">
        <v>0.21249999999999999</v>
      </c>
      <c r="D1926" s="38">
        <v>0.85680000000000001</v>
      </c>
      <c r="E1926" s="38">
        <v>1</v>
      </c>
      <c r="F1926" s="38">
        <v>0.8</v>
      </c>
      <c r="G1926" s="38"/>
      <c r="H1926" s="38"/>
      <c r="I1926" s="38" t="s">
        <v>37</v>
      </c>
      <c r="J1926" s="53">
        <v>0.67</v>
      </c>
      <c r="K1926" t="str">
        <f>VLOOKUP(A1926,MonthlyMetricFullData!A:D,2,FALSE)</f>
        <v>Distinguished</v>
      </c>
      <c r="L1926" t="str">
        <f>IF(VLOOKUP(A1926,MonthlyMetricFullData!A:E,5,FALSE)&lt;30,"Adjunct","Professional")</f>
        <v>Adjunct</v>
      </c>
      <c r="M1926" t="str">
        <f>VLOOKUP(A1926,MonthlyMetricFullData!A:D,3,FALSE)</f>
        <v>Kristin Haase-Alvey</v>
      </c>
    </row>
    <row r="1927" spans="1:13" x14ac:dyDescent="0.2">
      <c r="A1927" s="38" t="s">
        <v>393</v>
      </c>
      <c r="B1927" s="38" t="s">
        <v>29</v>
      </c>
      <c r="C1927" s="37">
        <v>1.0375000000000001</v>
      </c>
      <c r="D1927" s="37">
        <v>1.0147999999999999</v>
      </c>
      <c r="E1927" s="37">
        <v>0</v>
      </c>
      <c r="F1927" s="37">
        <v>0.96590909090909005</v>
      </c>
      <c r="G1927" s="37">
        <v>0.14285714285714199</v>
      </c>
      <c r="H1927" s="38">
        <v>2</v>
      </c>
      <c r="I1927" s="39" t="s">
        <v>159</v>
      </c>
      <c r="J1927" s="45">
        <v>0</v>
      </c>
      <c r="K1927" t="e">
        <f>VLOOKUP(A1927,MonthlyMetricFullData!A:D,2,FALSE)</f>
        <v>#N/A</v>
      </c>
      <c r="L1927" t="e">
        <f>IF(VLOOKUP(A1927,MonthlyMetricFullData!A:E,5,FALSE)&lt;30,"Adjunct","Professional")</f>
        <v>#N/A</v>
      </c>
      <c r="M1927" t="e">
        <f>VLOOKUP(A1927,MonthlyMetricFullData!A:D,3,FALSE)</f>
        <v>#N/A</v>
      </c>
    </row>
    <row r="1928" spans="1:13" x14ac:dyDescent="0.2">
      <c r="A1928" s="38" t="s">
        <v>393</v>
      </c>
      <c r="B1928" s="38" t="s">
        <v>32</v>
      </c>
      <c r="C1928" s="37">
        <v>0.26390000000000002</v>
      </c>
      <c r="D1928" s="37">
        <v>1</v>
      </c>
      <c r="E1928" s="37">
        <v>1</v>
      </c>
      <c r="F1928" s="37">
        <v>1</v>
      </c>
      <c r="G1928" s="37">
        <v>0</v>
      </c>
      <c r="H1928" s="38">
        <v>0</v>
      </c>
      <c r="I1928" s="39" t="s">
        <v>233</v>
      </c>
      <c r="J1928" s="9">
        <v>0</v>
      </c>
      <c r="K1928" t="e">
        <f>VLOOKUP(A1928,MonthlyMetricFullData!A:D,2,FALSE)</f>
        <v>#N/A</v>
      </c>
      <c r="L1928" t="e">
        <f>IF(VLOOKUP(A1928,MonthlyMetricFullData!A:E,5,FALSE)&lt;30,"Adjunct","Professional")</f>
        <v>#N/A</v>
      </c>
      <c r="M1928" t="e">
        <f>VLOOKUP(A1928,MonthlyMetricFullData!A:D,3,FALSE)</f>
        <v>#N/A</v>
      </c>
    </row>
    <row r="1929" spans="1:13" x14ac:dyDescent="0.2">
      <c r="A1929" s="38" t="s">
        <v>393</v>
      </c>
      <c r="B1929" s="38" t="s">
        <v>17</v>
      </c>
      <c r="C1929" s="37">
        <v>1.2</v>
      </c>
      <c r="D1929" s="37">
        <v>1.0900000000000001</v>
      </c>
      <c r="E1929" s="37">
        <v>0</v>
      </c>
      <c r="F1929" s="37">
        <v>0.98</v>
      </c>
      <c r="G1929" s="37">
        <v>0.1</v>
      </c>
      <c r="H1929" s="38">
        <v>4</v>
      </c>
      <c r="I1929" s="47" t="s">
        <v>83</v>
      </c>
      <c r="J1929" s="11">
        <v>0</v>
      </c>
      <c r="K1929" t="e">
        <f>VLOOKUP(A1929,MonthlyMetricFullData!A:D,2,FALSE)</f>
        <v>#N/A</v>
      </c>
      <c r="L1929" t="e">
        <f>IF(VLOOKUP(A1929,MonthlyMetricFullData!A:E,5,FALSE)&lt;30,"Adjunct","Professional")</f>
        <v>#N/A</v>
      </c>
      <c r="M1929" t="e">
        <f>VLOOKUP(A1929,MonthlyMetricFullData!A:D,3,FALSE)</f>
        <v>#N/A</v>
      </c>
    </row>
    <row r="1930" spans="1:13" x14ac:dyDescent="0.2">
      <c r="A1930" s="38" t="s">
        <v>394</v>
      </c>
      <c r="B1930" s="38" t="s">
        <v>29</v>
      </c>
      <c r="C1930" s="37">
        <v>1.2082999999999999</v>
      </c>
      <c r="D1930" s="37">
        <v>1.4569999999999901</v>
      </c>
      <c r="E1930" s="37">
        <v>0.96666666666666601</v>
      </c>
      <c r="F1930" s="37">
        <v>1</v>
      </c>
      <c r="G1930" s="37">
        <v>0</v>
      </c>
      <c r="H1930" s="38">
        <v>5</v>
      </c>
      <c r="I1930" s="39" t="s">
        <v>208</v>
      </c>
      <c r="J1930" s="45">
        <v>0.17</v>
      </c>
      <c r="K1930" t="str">
        <f>VLOOKUP(A1930,MonthlyMetricFullData!A:D,2,FALSE)</f>
        <v>Advanced</v>
      </c>
      <c r="L1930" t="str">
        <f>IF(VLOOKUP(A1930,MonthlyMetricFullData!A:E,5,FALSE)&lt;30,"Adjunct","Professional")</f>
        <v>Adjunct</v>
      </c>
      <c r="M1930" t="str">
        <f>VLOOKUP(A1930,MonthlyMetricFullData!A:D,3,FALSE)</f>
        <v>Ela Cross</v>
      </c>
    </row>
    <row r="1931" spans="1:13" x14ac:dyDescent="0.2">
      <c r="A1931" s="38" t="s">
        <v>394</v>
      </c>
      <c r="B1931" s="38" t="s">
        <v>32</v>
      </c>
      <c r="C1931" s="37">
        <v>0</v>
      </c>
      <c r="D1931" s="37">
        <v>0.77600000000000002</v>
      </c>
      <c r="E1931" s="37">
        <v>0</v>
      </c>
      <c r="F1931" s="37">
        <v>0</v>
      </c>
      <c r="G1931" s="37">
        <v>0</v>
      </c>
      <c r="H1931" s="38">
        <v>0</v>
      </c>
      <c r="I1931" s="39" t="s">
        <v>18</v>
      </c>
      <c r="J1931" s="9">
        <v>0</v>
      </c>
      <c r="K1931" t="str">
        <f>VLOOKUP(A1931,MonthlyMetricFullData!A:D,2,FALSE)</f>
        <v>Advanced</v>
      </c>
      <c r="L1931" t="str">
        <f>IF(VLOOKUP(A1931,MonthlyMetricFullData!A:E,5,FALSE)&lt;30,"Adjunct","Professional")</f>
        <v>Adjunct</v>
      </c>
      <c r="M1931" t="str">
        <f>VLOOKUP(A1931,MonthlyMetricFullData!A:D,3,FALSE)</f>
        <v>Ela Cross</v>
      </c>
    </row>
    <row r="1932" spans="1:13" x14ac:dyDescent="0.2">
      <c r="A1932" s="38" t="s">
        <v>394</v>
      </c>
      <c r="B1932" s="38" t="s">
        <v>17</v>
      </c>
      <c r="C1932" s="37">
        <v>1.39</v>
      </c>
      <c r="D1932" s="37">
        <v>1.4</v>
      </c>
      <c r="E1932" s="37">
        <v>0.95</v>
      </c>
      <c r="F1932" s="37">
        <v>0.98</v>
      </c>
      <c r="G1932" s="37">
        <v>0.5</v>
      </c>
      <c r="H1932" s="38">
        <v>5</v>
      </c>
      <c r="I1932" s="47" t="s">
        <v>307</v>
      </c>
      <c r="J1932" s="11">
        <f>_xlfn.TEXTBEFORE(I1932,"/")/_xlfn.TEXTAFTER(I1932,"/")</f>
        <v>0.66666666666666663</v>
      </c>
      <c r="K1932" t="str">
        <f>VLOOKUP(A1932,MonthlyMetricFullData!A:D,2,FALSE)</f>
        <v>Advanced</v>
      </c>
      <c r="L1932" t="str">
        <f>IF(VLOOKUP(A1932,MonthlyMetricFullData!A:E,5,FALSE)&lt;30,"Adjunct","Professional")</f>
        <v>Adjunct</v>
      </c>
      <c r="M1932" t="str">
        <f>VLOOKUP(A1932,MonthlyMetricFullData!A:D,3,FALSE)</f>
        <v>Ela Cross</v>
      </c>
    </row>
    <row r="1933" spans="1:13" x14ac:dyDescent="0.2">
      <c r="A1933" s="38" t="s">
        <v>394</v>
      </c>
      <c r="B1933" s="6" t="s">
        <v>19</v>
      </c>
      <c r="C1933" s="38">
        <v>0.83330000000000004</v>
      </c>
      <c r="D1933" s="38">
        <v>1.3359000000000001</v>
      </c>
      <c r="E1933" s="38">
        <v>1</v>
      </c>
      <c r="F1933" s="38">
        <v>0.96399999999999997</v>
      </c>
      <c r="G1933" s="38">
        <v>1</v>
      </c>
      <c r="H1933" s="38">
        <v>5</v>
      </c>
      <c r="I1933" s="38" t="s">
        <v>60</v>
      </c>
      <c r="J1933" s="53">
        <v>0</v>
      </c>
      <c r="K1933" t="str">
        <f>VLOOKUP(A1933,MonthlyMetricFullData!A:D,2,FALSE)</f>
        <v>Advanced</v>
      </c>
      <c r="L1933" t="str">
        <f>IF(VLOOKUP(A1933,MonthlyMetricFullData!A:E,5,FALSE)&lt;30,"Adjunct","Professional")</f>
        <v>Adjunct</v>
      </c>
      <c r="M1933" t="str">
        <f>VLOOKUP(A1933,MonthlyMetricFullData!A:D,3,FALSE)</f>
        <v>Ela Cross</v>
      </c>
    </row>
    <row r="1934" spans="1:13" x14ac:dyDescent="0.2">
      <c r="A1934" s="38" t="s">
        <v>395</v>
      </c>
      <c r="B1934" s="38" t="s">
        <v>17</v>
      </c>
      <c r="C1934" s="37">
        <v>0</v>
      </c>
      <c r="D1934" s="37">
        <v>0.57999999999999996</v>
      </c>
      <c r="E1934" s="37">
        <v>0</v>
      </c>
      <c r="F1934" s="37">
        <v>0</v>
      </c>
      <c r="G1934" s="37">
        <v>0</v>
      </c>
      <c r="H1934" s="38">
        <v>0</v>
      </c>
      <c r="I1934" s="47" t="s">
        <v>18</v>
      </c>
      <c r="J1934" s="11">
        <v>0</v>
      </c>
      <c r="K1934" t="str">
        <f>VLOOKUP(A1934,MonthlyMetricFullData!A:D,2,FALSE)</f>
        <v>Advanced</v>
      </c>
      <c r="L1934" t="str">
        <f>IF(VLOOKUP(A1934,MonthlyMetricFullData!A:E,5,FALSE)&lt;30,"Adjunct","Professional")</f>
        <v>Adjunct</v>
      </c>
      <c r="M1934" t="str">
        <f>VLOOKUP(A1934,MonthlyMetricFullData!A:D,3,FALSE)</f>
        <v>Ian Plamondon</v>
      </c>
    </row>
    <row r="1935" spans="1:13" x14ac:dyDescent="0.2">
      <c r="A1935" s="38" t="s">
        <v>395</v>
      </c>
      <c r="B1935" s="38" t="s">
        <v>19</v>
      </c>
      <c r="C1935" s="38">
        <v>0.70830000000000004</v>
      </c>
      <c r="D1935" s="38">
        <v>1.4569999999999901</v>
      </c>
      <c r="E1935" s="38">
        <v>1</v>
      </c>
      <c r="F1935" s="38">
        <v>0.94099999999999995</v>
      </c>
      <c r="G1935" s="38">
        <v>0</v>
      </c>
      <c r="H1935" s="38">
        <v>2</v>
      </c>
      <c r="I1935" s="38" t="s">
        <v>153</v>
      </c>
      <c r="J1935" s="53">
        <v>0</v>
      </c>
      <c r="K1935" t="str">
        <f>VLOOKUP(A1935,MonthlyMetricFullData!A:D,2,FALSE)</f>
        <v>Advanced</v>
      </c>
      <c r="L1935" t="str">
        <f>IF(VLOOKUP(A1935,MonthlyMetricFullData!A:E,5,FALSE)&lt;30,"Adjunct","Professional")</f>
        <v>Adjunct</v>
      </c>
      <c r="M1935" t="str">
        <f>VLOOKUP(A1935,MonthlyMetricFullData!A:D,3,FALSE)</f>
        <v>Ian Plamondon</v>
      </c>
    </row>
    <row r="1936" spans="1:13" x14ac:dyDescent="0.2">
      <c r="A1936" s="38" t="s">
        <v>396</v>
      </c>
      <c r="B1936" s="38" t="s">
        <v>29</v>
      </c>
      <c r="C1936" s="37">
        <v>0.98439999999999905</v>
      </c>
      <c r="D1936" s="37">
        <v>1.4062999999999899</v>
      </c>
      <c r="E1936" s="37">
        <v>0.938271604938271</v>
      </c>
      <c r="F1936" s="37">
        <v>0.97916666666666596</v>
      </c>
      <c r="G1936" s="37">
        <v>1</v>
      </c>
      <c r="H1936" s="38">
        <v>0</v>
      </c>
      <c r="I1936" s="39" t="s">
        <v>18</v>
      </c>
      <c r="J1936" s="45">
        <v>0</v>
      </c>
      <c r="K1936" t="str">
        <f>VLOOKUP(A1936,MonthlyMetricFullData!A:D,2,FALSE)</f>
        <v>Distinguished</v>
      </c>
      <c r="L1936" t="str">
        <f>IF(VLOOKUP(A1936,MonthlyMetricFullData!A:E,5,FALSE)&lt;30,"Adjunct","Professional")</f>
        <v>Adjunct</v>
      </c>
      <c r="M1936" t="str">
        <f>VLOOKUP(A1936,MonthlyMetricFullData!A:D,3,FALSE)</f>
        <v>Ela Cross</v>
      </c>
    </row>
    <row r="1937" spans="1:13" x14ac:dyDescent="0.2">
      <c r="A1937" s="38" t="s">
        <v>396</v>
      </c>
      <c r="B1937" s="6" t="s">
        <v>14</v>
      </c>
      <c r="C1937" s="37">
        <v>1.1344000000000001</v>
      </c>
      <c r="D1937" s="37">
        <v>1.3047</v>
      </c>
      <c r="E1937" s="37">
        <v>0.98888888888888804</v>
      </c>
      <c r="F1937" s="37">
        <v>0.65454545454545399</v>
      </c>
      <c r="G1937" s="37">
        <v>0.88888888888888795</v>
      </c>
      <c r="H1937" s="38">
        <v>2</v>
      </c>
      <c r="I1937" s="39"/>
      <c r="J1937" s="9"/>
      <c r="K1937" t="str">
        <f>VLOOKUP(A1937,MonthlyMetricFullData!A:D,2,FALSE)</f>
        <v>Distinguished</v>
      </c>
      <c r="L1937" t="str">
        <f>IF(VLOOKUP(A1937,MonthlyMetricFullData!A:E,5,FALSE)&lt;30,"Adjunct","Professional")</f>
        <v>Adjunct</v>
      </c>
      <c r="M1937" t="str">
        <f>VLOOKUP(A1937,MonthlyMetricFullData!A:D,3,FALSE)</f>
        <v>Ela Cross</v>
      </c>
    </row>
    <row r="1938" spans="1:13" x14ac:dyDescent="0.2">
      <c r="A1938" s="38" t="s">
        <v>396</v>
      </c>
      <c r="B1938" s="38" t="s">
        <v>16</v>
      </c>
      <c r="C1938" s="37">
        <v>0.87</v>
      </c>
      <c r="D1938" s="37">
        <v>1.02</v>
      </c>
      <c r="E1938" s="37">
        <v>0.85</v>
      </c>
      <c r="F1938" s="37">
        <v>0.98</v>
      </c>
      <c r="G1938" s="37">
        <v>1</v>
      </c>
      <c r="H1938" s="38">
        <v>0</v>
      </c>
      <c r="I1938" s="40"/>
      <c r="J1938" s="6"/>
      <c r="K1938" t="str">
        <f>VLOOKUP(A1938,MonthlyMetricFullData!A:D,2,FALSE)</f>
        <v>Distinguished</v>
      </c>
      <c r="L1938" t="str">
        <f>IF(VLOOKUP(A1938,MonthlyMetricFullData!A:E,5,FALSE)&lt;30,"Adjunct","Professional")</f>
        <v>Adjunct</v>
      </c>
      <c r="M1938" t="str">
        <f>VLOOKUP(A1938,MonthlyMetricFullData!A:D,3,FALSE)</f>
        <v>Ela Cross</v>
      </c>
    </row>
    <row r="1939" spans="1:13" x14ac:dyDescent="0.2">
      <c r="A1939" s="38" t="s">
        <v>396</v>
      </c>
      <c r="B1939" s="38" t="s">
        <v>31</v>
      </c>
      <c r="C1939" s="37">
        <v>0.6</v>
      </c>
      <c r="D1939" s="37">
        <v>1.24</v>
      </c>
      <c r="E1939" s="37">
        <v>0.88</v>
      </c>
      <c r="F1939" s="37">
        <v>0.5</v>
      </c>
      <c r="G1939" s="37">
        <v>0.88</v>
      </c>
      <c r="H1939" s="38">
        <v>1</v>
      </c>
      <c r="I1939" s="39"/>
      <c r="J1939" s="9"/>
      <c r="K1939" t="str">
        <f>VLOOKUP(A1939,MonthlyMetricFullData!A:D,2,FALSE)</f>
        <v>Distinguished</v>
      </c>
      <c r="L1939" t="str">
        <f>IF(VLOOKUP(A1939,MonthlyMetricFullData!A:E,5,FALSE)&lt;30,"Adjunct","Professional")</f>
        <v>Adjunct</v>
      </c>
      <c r="M1939" t="str">
        <f>VLOOKUP(A1939,MonthlyMetricFullData!A:D,3,FALSE)</f>
        <v>Ela Cross</v>
      </c>
    </row>
    <row r="1940" spans="1:13" x14ac:dyDescent="0.2">
      <c r="A1940" s="38" t="s">
        <v>396</v>
      </c>
      <c r="B1940" s="38" t="s">
        <v>32</v>
      </c>
      <c r="C1940" s="37">
        <v>0.58440000000000003</v>
      </c>
      <c r="D1940" s="37">
        <v>1.1797</v>
      </c>
      <c r="E1940" s="37">
        <v>0.9375</v>
      </c>
      <c r="F1940" s="37">
        <v>0.90322580600000002</v>
      </c>
      <c r="G1940" s="37">
        <v>1</v>
      </c>
      <c r="H1940" s="38">
        <v>0</v>
      </c>
      <c r="I1940" s="39" t="s">
        <v>33</v>
      </c>
      <c r="J1940" s="9">
        <v>0</v>
      </c>
      <c r="K1940" t="str">
        <f>VLOOKUP(A1940,MonthlyMetricFullData!A:D,2,FALSE)</f>
        <v>Distinguished</v>
      </c>
      <c r="L1940" t="str">
        <f>IF(VLOOKUP(A1940,MonthlyMetricFullData!A:E,5,FALSE)&lt;30,"Adjunct","Professional")</f>
        <v>Adjunct</v>
      </c>
      <c r="M1940" t="str">
        <f>VLOOKUP(A1940,MonthlyMetricFullData!A:D,3,FALSE)</f>
        <v>Ela Cross</v>
      </c>
    </row>
    <row r="1941" spans="1:13" x14ac:dyDescent="0.2">
      <c r="A1941" s="38" t="s">
        <v>396</v>
      </c>
      <c r="B1941" s="38" t="s">
        <v>17</v>
      </c>
      <c r="C1941" s="37">
        <v>0.97</v>
      </c>
      <c r="D1941" s="37">
        <v>1.48</v>
      </c>
      <c r="E1941" s="37">
        <v>0.95</v>
      </c>
      <c r="F1941" s="37">
        <v>0.68</v>
      </c>
      <c r="G1941" s="37">
        <v>0.8</v>
      </c>
      <c r="H1941" s="38">
        <v>0</v>
      </c>
      <c r="I1941" s="47" t="s">
        <v>18</v>
      </c>
      <c r="J1941" s="11">
        <v>0</v>
      </c>
      <c r="K1941" t="str">
        <f>VLOOKUP(A1941,MonthlyMetricFullData!A:D,2,FALSE)</f>
        <v>Distinguished</v>
      </c>
      <c r="L1941" t="str">
        <f>IF(VLOOKUP(A1941,MonthlyMetricFullData!A:E,5,FALSE)&lt;30,"Adjunct","Professional")</f>
        <v>Adjunct</v>
      </c>
      <c r="M1941" t="str">
        <f>VLOOKUP(A1941,MonthlyMetricFullData!A:D,3,FALSE)</f>
        <v>Ela Cross</v>
      </c>
    </row>
    <row r="1942" spans="1:13" x14ac:dyDescent="0.2">
      <c r="A1942" s="38" t="s">
        <v>396</v>
      </c>
      <c r="B1942" s="38" t="s">
        <v>19</v>
      </c>
      <c r="C1942" s="38">
        <v>0.85629999999999895</v>
      </c>
      <c r="D1942" s="38">
        <v>1.401</v>
      </c>
      <c r="E1942" s="38">
        <v>0.86764705882352899</v>
      </c>
      <c r="F1942" s="38">
        <v>0.35899999999999999</v>
      </c>
      <c r="G1942" s="38">
        <v>1</v>
      </c>
      <c r="H1942" s="38"/>
      <c r="I1942" s="38" t="s">
        <v>45</v>
      </c>
      <c r="J1942" s="53">
        <v>0.67</v>
      </c>
      <c r="K1942" t="str">
        <f>VLOOKUP(A1942,MonthlyMetricFullData!A:D,2,FALSE)</f>
        <v>Distinguished</v>
      </c>
      <c r="L1942" t="str">
        <f>IF(VLOOKUP(A1942,MonthlyMetricFullData!A:E,5,FALSE)&lt;30,"Adjunct","Professional")</f>
        <v>Adjunct</v>
      </c>
      <c r="M1942" t="str">
        <f>VLOOKUP(A1942,MonthlyMetricFullData!A:D,3,FALSE)</f>
        <v>Ela Cross</v>
      </c>
    </row>
    <row r="1943" spans="1:13" x14ac:dyDescent="0.2">
      <c r="A1943" s="38" t="s">
        <v>396</v>
      </c>
      <c r="B1943" s="38" t="s">
        <v>21</v>
      </c>
      <c r="C1943" s="37">
        <v>0.56000000000000005</v>
      </c>
      <c r="D1943" s="37">
        <v>1.22</v>
      </c>
      <c r="E1943" s="37">
        <v>0.95</v>
      </c>
      <c r="F1943" s="37">
        <v>0.96</v>
      </c>
      <c r="G1943" s="37">
        <v>1</v>
      </c>
      <c r="H1943" s="38">
        <v>3</v>
      </c>
      <c r="I1943" s="39">
        <v>1</v>
      </c>
      <c r="J1943" s="9">
        <f>I1943</f>
        <v>1</v>
      </c>
      <c r="K1943" t="str">
        <f>VLOOKUP(A1943,MonthlyMetricFullData!A:D,2,FALSE)</f>
        <v>Distinguished</v>
      </c>
      <c r="L1943" t="str">
        <f>IF(VLOOKUP(A1943,MonthlyMetricFullData!A:E,5,FALSE)&lt;30,"Adjunct","Professional")</f>
        <v>Adjunct</v>
      </c>
      <c r="M1943" t="str">
        <f>VLOOKUP(A1943,MonthlyMetricFullData!A:D,3,FALSE)</f>
        <v>Ela Cross</v>
      </c>
    </row>
    <row r="1944" spans="1:13" x14ac:dyDescent="0.2">
      <c r="A1944" s="38" t="s">
        <v>396</v>
      </c>
      <c r="B1944" s="38" t="s">
        <v>22</v>
      </c>
      <c r="C1944" s="37">
        <v>0.25</v>
      </c>
      <c r="D1944" s="37">
        <v>1.27</v>
      </c>
      <c r="E1944" s="37">
        <v>1</v>
      </c>
      <c r="F1944" s="37">
        <v>0.81</v>
      </c>
      <c r="G1944" s="37">
        <v>0.83</v>
      </c>
      <c r="H1944" s="38" t="e">
        <v>#N/A</v>
      </c>
      <c r="I1944" s="38"/>
      <c r="J1944" s="6"/>
      <c r="K1944" t="str">
        <f>VLOOKUP(A1944,MonthlyMetricFullData!A:D,2,FALSE)</f>
        <v>Distinguished</v>
      </c>
      <c r="L1944" t="str">
        <f>IF(VLOOKUP(A1944,MonthlyMetricFullData!A:E,5,FALSE)&lt;30,"Adjunct","Professional")</f>
        <v>Adjunct</v>
      </c>
      <c r="M1944" t="str">
        <f>VLOOKUP(A1944,MonthlyMetricFullData!A:D,3,FALSE)</f>
        <v>Ela Cross</v>
      </c>
    </row>
    <row r="1945" spans="1:13" x14ac:dyDescent="0.2">
      <c r="A1945" s="38" t="s">
        <v>396</v>
      </c>
      <c r="B1945" s="38" t="s">
        <v>24</v>
      </c>
      <c r="C1945" s="37">
        <v>0.31</v>
      </c>
      <c r="D1945" s="37">
        <v>1.28</v>
      </c>
      <c r="E1945" s="37">
        <v>0.86</v>
      </c>
      <c r="F1945" s="37">
        <v>0.78</v>
      </c>
      <c r="G1945" s="37">
        <v>0.63</v>
      </c>
      <c r="H1945" s="38" t="e">
        <v>#N/A</v>
      </c>
      <c r="I1945" s="38"/>
      <c r="J1945" s="6"/>
      <c r="K1945" t="str">
        <f>VLOOKUP(A1945,MonthlyMetricFullData!A:D,2,FALSE)</f>
        <v>Distinguished</v>
      </c>
      <c r="L1945" t="str">
        <f>IF(VLOOKUP(A1945,MonthlyMetricFullData!A:E,5,FALSE)&lt;30,"Adjunct","Professional")</f>
        <v>Adjunct</v>
      </c>
      <c r="M1945" t="str">
        <f>VLOOKUP(A1945,MonthlyMetricFullData!A:D,3,FALSE)</f>
        <v>Ela Cross</v>
      </c>
    </row>
    <row r="1946" spans="1:13" x14ac:dyDescent="0.2">
      <c r="A1946" s="38" t="s">
        <v>396</v>
      </c>
      <c r="B1946" s="38" t="s">
        <v>25</v>
      </c>
      <c r="C1946" s="37">
        <v>0.43</v>
      </c>
      <c r="D1946" s="37">
        <v>1.1399999999999999</v>
      </c>
      <c r="E1946" s="37">
        <v>0.91</v>
      </c>
      <c r="F1946" s="37">
        <v>1</v>
      </c>
      <c r="G1946" s="37">
        <v>1</v>
      </c>
      <c r="H1946" s="38">
        <v>1</v>
      </c>
      <c r="I1946" s="39" t="s">
        <v>48</v>
      </c>
      <c r="J1946" s="9">
        <v>1</v>
      </c>
      <c r="K1946" t="str">
        <f>VLOOKUP(A1946,MonthlyMetricFullData!A:D,2,FALSE)</f>
        <v>Distinguished</v>
      </c>
      <c r="L1946" t="str">
        <f>IF(VLOOKUP(A1946,MonthlyMetricFullData!A:E,5,FALSE)&lt;30,"Adjunct","Professional")</f>
        <v>Adjunct</v>
      </c>
      <c r="M1946" t="str">
        <f>VLOOKUP(A1946,MonthlyMetricFullData!A:D,3,FALSE)</f>
        <v>Ela Cross</v>
      </c>
    </row>
    <row r="1947" spans="1:13" x14ac:dyDescent="0.2">
      <c r="A1947" s="38" t="s">
        <v>396</v>
      </c>
      <c r="B1947" s="38" t="s">
        <v>26</v>
      </c>
      <c r="C1947" s="37">
        <v>1.07</v>
      </c>
      <c r="D1947" s="37">
        <v>1.49</v>
      </c>
      <c r="E1947" s="37">
        <v>0.99</v>
      </c>
      <c r="F1947" s="37">
        <v>1</v>
      </c>
      <c r="G1947" s="37">
        <v>0.89</v>
      </c>
      <c r="H1947" s="38">
        <v>0</v>
      </c>
      <c r="I1947" s="52"/>
      <c r="J1947" s="6"/>
      <c r="K1947" t="str">
        <f>VLOOKUP(A1947,MonthlyMetricFullData!A:D,2,FALSE)</f>
        <v>Distinguished</v>
      </c>
      <c r="L1947" t="str">
        <f>IF(VLOOKUP(A1947,MonthlyMetricFullData!A:E,5,FALSE)&lt;30,"Adjunct","Professional")</f>
        <v>Adjunct</v>
      </c>
      <c r="M1947" t="str">
        <f>VLOOKUP(A1947,MonthlyMetricFullData!A:D,3,FALSE)</f>
        <v>Ela Cross</v>
      </c>
    </row>
    <row r="1948" spans="1:13" x14ac:dyDescent="0.2">
      <c r="A1948" s="38" t="s">
        <v>397</v>
      </c>
      <c r="B1948" s="6" t="s">
        <v>14</v>
      </c>
      <c r="C1948" s="37">
        <v>0.20419999999999999</v>
      </c>
      <c r="D1948" s="37">
        <v>0.59870000000000001</v>
      </c>
      <c r="E1948" s="37">
        <v>1</v>
      </c>
      <c r="F1948" s="37">
        <v>1</v>
      </c>
      <c r="G1948" s="37">
        <v>0.75</v>
      </c>
      <c r="H1948" s="38">
        <v>0</v>
      </c>
      <c r="I1948" s="39"/>
      <c r="J1948" s="9"/>
      <c r="K1948" t="e">
        <f>VLOOKUP(A1948,MonthlyMetricFullData!A:D,2,FALSE)</f>
        <v>#N/A</v>
      </c>
      <c r="L1948" t="e">
        <f>IF(VLOOKUP(A1948,MonthlyMetricFullData!A:E,5,FALSE)&lt;30,"Adjunct","Professional")</f>
        <v>#N/A</v>
      </c>
      <c r="M1948" t="e">
        <f>VLOOKUP(A1948,MonthlyMetricFullData!A:D,3,FALSE)</f>
        <v>#N/A</v>
      </c>
    </row>
    <row r="1949" spans="1:13" x14ac:dyDescent="0.2">
      <c r="A1949" s="38" t="s">
        <v>397</v>
      </c>
      <c r="B1949" s="38" t="s">
        <v>16</v>
      </c>
      <c r="C1949" s="37">
        <v>0.48</v>
      </c>
      <c r="D1949" s="37">
        <v>1.02</v>
      </c>
      <c r="E1949" s="37">
        <v>1</v>
      </c>
      <c r="F1949" s="37">
        <v>1</v>
      </c>
      <c r="G1949" s="37">
        <v>0.73</v>
      </c>
      <c r="H1949" s="38">
        <v>1</v>
      </c>
      <c r="I1949" s="40">
        <v>45751</v>
      </c>
      <c r="J1949" s="9">
        <v>1</v>
      </c>
      <c r="K1949" t="e">
        <f>VLOOKUP(A1949,MonthlyMetricFullData!A:D,2,FALSE)</f>
        <v>#N/A</v>
      </c>
      <c r="L1949" t="e">
        <f>IF(VLOOKUP(A1949,MonthlyMetricFullData!A:E,5,FALSE)&lt;30,"Adjunct","Professional")</f>
        <v>#N/A</v>
      </c>
      <c r="M1949" t="e">
        <f>VLOOKUP(A1949,MonthlyMetricFullData!A:D,3,FALSE)</f>
        <v>#N/A</v>
      </c>
    </row>
    <row r="1950" spans="1:13" x14ac:dyDescent="0.2">
      <c r="A1950" s="38" t="s">
        <v>397</v>
      </c>
      <c r="B1950" s="38" t="s">
        <v>31</v>
      </c>
      <c r="C1950" s="37">
        <v>0.6</v>
      </c>
      <c r="D1950" s="37">
        <v>1.56</v>
      </c>
      <c r="E1950" s="37">
        <v>0.98</v>
      </c>
      <c r="F1950" s="37">
        <v>0.93</v>
      </c>
      <c r="G1950" s="37">
        <v>0.38</v>
      </c>
      <c r="H1950" s="38">
        <v>0</v>
      </c>
      <c r="I1950" s="39">
        <v>0.75</v>
      </c>
      <c r="J1950" s="9">
        <v>0.75</v>
      </c>
      <c r="K1950" t="e">
        <f>VLOOKUP(A1950,MonthlyMetricFullData!A:D,2,FALSE)</f>
        <v>#N/A</v>
      </c>
      <c r="L1950" t="e">
        <f>IF(VLOOKUP(A1950,MonthlyMetricFullData!A:E,5,FALSE)&lt;30,"Adjunct","Professional")</f>
        <v>#N/A</v>
      </c>
      <c r="M1950" t="e">
        <f>VLOOKUP(A1950,MonthlyMetricFullData!A:D,3,FALSE)</f>
        <v>#N/A</v>
      </c>
    </row>
    <row r="1951" spans="1:13" x14ac:dyDescent="0.2">
      <c r="A1951" s="38" t="s">
        <v>397</v>
      </c>
      <c r="B1951" s="38" t="s">
        <v>21</v>
      </c>
      <c r="C1951" s="37">
        <v>0.79</v>
      </c>
      <c r="D1951" s="37">
        <v>1.3</v>
      </c>
      <c r="E1951" s="37">
        <v>0.98</v>
      </c>
      <c r="F1951" s="37">
        <v>0.95</v>
      </c>
      <c r="G1951" s="37">
        <v>1</v>
      </c>
      <c r="H1951" s="38" t="e">
        <v>#N/A</v>
      </c>
      <c r="I1951" s="39" t="s">
        <v>77</v>
      </c>
      <c r="J1951" s="9">
        <v>0.8</v>
      </c>
      <c r="K1951" t="e">
        <f>VLOOKUP(A1951,MonthlyMetricFullData!A:D,2,FALSE)</f>
        <v>#N/A</v>
      </c>
      <c r="L1951" t="e">
        <f>IF(VLOOKUP(A1951,MonthlyMetricFullData!A:E,5,FALSE)&lt;30,"Adjunct","Professional")</f>
        <v>#N/A</v>
      </c>
      <c r="M1951" t="e">
        <f>VLOOKUP(A1951,MonthlyMetricFullData!A:D,3,FALSE)</f>
        <v>#N/A</v>
      </c>
    </row>
    <row r="1952" spans="1:13" x14ac:dyDescent="0.2">
      <c r="A1952" s="38" t="s">
        <v>397</v>
      </c>
      <c r="B1952" s="38" t="s">
        <v>22</v>
      </c>
      <c r="C1952" s="37">
        <v>0.39</v>
      </c>
      <c r="D1952" s="37">
        <v>1.0900000000000001</v>
      </c>
      <c r="E1952" s="37">
        <v>0.99</v>
      </c>
      <c r="F1952" s="37">
        <v>0.87</v>
      </c>
      <c r="G1952" s="37">
        <v>0.81</v>
      </c>
      <c r="H1952" s="38">
        <v>2</v>
      </c>
      <c r="I1952" s="39">
        <v>1</v>
      </c>
      <c r="J1952" s="9">
        <f>I1952</f>
        <v>1</v>
      </c>
      <c r="K1952" t="e">
        <f>VLOOKUP(A1952,MonthlyMetricFullData!A:D,2,FALSE)</f>
        <v>#N/A</v>
      </c>
      <c r="L1952" t="e">
        <f>IF(VLOOKUP(A1952,MonthlyMetricFullData!A:E,5,FALSE)&lt;30,"Adjunct","Professional")</f>
        <v>#N/A</v>
      </c>
      <c r="M1952" t="e">
        <f>VLOOKUP(A1952,MonthlyMetricFullData!A:D,3,FALSE)</f>
        <v>#N/A</v>
      </c>
    </row>
    <row r="1953" spans="1:13" x14ac:dyDescent="0.2">
      <c r="A1953" s="38" t="s">
        <v>397</v>
      </c>
      <c r="B1953" s="38" t="s">
        <v>24</v>
      </c>
      <c r="C1953" s="37">
        <v>0.67</v>
      </c>
      <c r="D1953" s="37">
        <v>1.1100000000000001</v>
      </c>
      <c r="E1953" s="37">
        <v>1</v>
      </c>
      <c r="F1953" s="37">
        <v>1</v>
      </c>
      <c r="G1953" s="37">
        <v>0.87</v>
      </c>
      <c r="H1953" s="38" t="e">
        <v>#N/A</v>
      </c>
      <c r="I1953" s="39">
        <v>1</v>
      </c>
      <c r="J1953" s="9">
        <f>I1953</f>
        <v>1</v>
      </c>
      <c r="K1953" t="e">
        <f>VLOOKUP(A1953,MonthlyMetricFullData!A:D,2,FALSE)</f>
        <v>#N/A</v>
      </c>
      <c r="L1953" t="e">
        <f>IF(VLOOKUP(A1953,MonthlyMetricFullData!A:E,5,FALSE)&lt;30,"Adjunct","Professional")</f>
        <v>#N/A</v>
      </c>
      <c r="M1953" t="e">
        <f>VLOOKUP(A1953,MonthlyMetricFullData!A:D,3,FALSE)</f>
        <v>#N/A</v>
      </c>
    </row>
    <row r="1954" spans="1:13" x14ac:dyDescent="0.2">
      <c r="A1954" s="38" t="s">
        <v>397</v>
      </c>
      <c r="B1954" s="38" t="s">
        <v>25</v>
      </c>
      <c r="C1954" s="37">
        <v>1.07</v>
      </c>
      <c r="D1954" s="37">
        <v>1.35</v>
      </c>
      <c r="E1954" s="37">
        <v>1</v>
      </c>
      <c r="F1954" s="37">
        <v>0.97</v>
      </c>
      <c r="G1954" s="37">
        <v>0.7</v>
      </c>
      <c r="H1954" s="38">
        <v>2</v>
      </c>
      <c r="I1954" s="39" t="s">
        <v>351</v>
      </c>
      <c r="J1954" s="9">
        <v>1</v>
      </c>
      <c r="K1954" t="e">
        <f>VLOOKUP(A1954,MonthlyMetricFullData!A:D,2,FALSE)</f>
        <v>#N/A</v>
      </c>
      <c r="L1954" t="e">
        <f>IF(VLOOKUP(A1954,MonthlyMetricFullData!A:E,5,FALSE)&lt;30,"Adjunct","Professional")</f>
        <v>#N/A</v>
      </c>
      <c r="M1954" t="e">
        <f>VLOOKUP(A1954,MonthlyMetricFullData!A:D,3,FALSE)</f>
        <v>#N/A</v>
      </c>
    </row>
    <row r="1955" spans="1:13" x14ac:dyDescent="0.2">
      <c r="A1955" s="38" t="s">
        <v>397</v>
      </c>
      <c r="B1955" s="38" t="s">
        <v>26</v>
      </c>
      <c r="C1955" s="37">
        <v>0.89</v>
      </c>
      <c r="D1955" s="37">
        <v>1.28</v>
      </c>
      <c r="E1955" s="37">
        <v>1</v>
      </c>
      <c r="F1955" s="37">
        <v>0.95</v>
      </c>
      <c r="G1955" s="37">
        <v>0.78</v>
      </c>
      <c r="H1955" s="38">
        <v>1</v>
      </c>
      <c r="I1955" s="39" t="s">
        <v>27</v>
      </c>
      <c r="J1955" s="9">
        <v>1</v>
      </c>
      <c r="K1955" t="e">
        <f>VLOOKUP(A1955,MonthlyMetricFullData!A:D,2,FALSE)</f>
        <v>#N/A</v>
      </c>
      <c r="L1955" t="e">
        <f>IF(VLOOKUP(A1955,MonthlyMetricFullData!A:E,5,FALSE)&lt;30,"Adjunct","Professional")</f>
        <v>#N/A</v>
      </c>
      <c r="M1955" t="e">
        <f>VLOOKUP(A1955,MonthlyMetricFullData!A:D,3,FALSE)</f>
        <v>#N/A</v>
      </c>
    </row>
    <row r="1956" spans="1:13" x14ac:dyDescent="0.2">
      <c r="A1956" s="38" t="s">
        <v>398</v>
      </c>
      <c r="B1956" s="38" t="s">
        <v>21</v>
      </c>
      <c r="C1956" s="37">
        <v>0.74</v>
      </c>
      <c r="D1956" s="37">
        <v>1.01</v>
      </c>
      <c r="E1956" s="37">
        <v>0.97</v>
      </c>
      <c r="F1956" s="37">
        <v>0.96</v>
      </c>
      <c r="G1956" s="37">
        <v>0.2</v>
      </c>
      <c r="H1956" s="38">
        <v>3</v>
      </c>
      <c r="I1956" s="38"/>
      <c r="J1956" s="6"/>
      <c r="K1956" t="e">
        <f>VLOOKUP(A1956,MonthlyMetricFullData!A:D,2,FALSE)</f>
        <v>#N/A</v>
      </c>
      <c r="L1956" t="e">
        <f>IF(VLOOKUP(A1956,MonthlyMetricFullData!A:E,5,FALSE)&lt;30,"Adjunct","Professional")</f>
        <v>#N/A</v>
      </c>
      <c r="M1956" t="e">
        <f>VLOOKUP(A1956,MonthlyMetricFullData!A:D,3,FALSE)</f>
        <v>#N/A</v>
      </c>
    </row>
    <row r="1957" spans="1:13" x14ac:dyDescent="0.2">
      <c r="A1957" s="38" t="s">
        <v>398</v>
      </c>
      <c r="B1957" s="6" t="s">
        <v>22</v>
      </c>
      <c r="C1957" s="37">
        <v>0.22</v>
      </c>
      <c r="D1957" s="37">
        <v>1.1100000000000001</v>
      </c>
      <c r="E1957" s="37">
        <v>1</v>
      </c>
      <c r="F1957" s="37">
        <v>0.75</v>
      </c>
      <c r="G1957" s="37">
        <v>0.67</v>
      </c>
      <c r="H1957" s="38">
        <v>1</v>
      </c>
      <c r="I1957" s="38"/>
      <c r="J1957" s="6"/>
      <c r="K1957" t="e">
        <f>VLOOKUP(A1957,MonthlyMetricFullData!A:D,2,FALSE)</f>
        <v>#N/A</v>
      </c>
      <c r="L1957" t="e">
        <f>IF(VLOOKUP(A1957,MonthlyMetricFullData!A:E,5,FALSE)&lt;30,"Adjunct","Professional")</f>
        <v>#N/A</v>
      </c>
      <c r="M1957" t="e">
        <f>VLOOKUP(A1957,MonthlyMetricFullData!A:D,3,FALSE)</f>
        <v>#N/A</v>
      </c>
    </row>
    <row r="1958" spans="1:13" x14ac:dyDescent="0.2">
      <c r="A1958" s="38" t="s">
        <v>398</v>
      </c>
      <c r="B1958" s="38" t="s">
        <v>24</v>
      </c>
      <c r="C1958" s="37">
        <v>0.38</v>
      </c>
      <c r="D1958" s="37">
        <v>1.1200000000000001</v>
      </c>
      <c r="E1958" s="37">
        <v>0.9</v>
      </c>
      <c r="F1958" s="37">
        <v>1</v>
      </c>
      <c r="G1958" s="37">
        <v>0.56999999999999995</v>
      </c>
      <c r="H1958" s="38">
        <v>4</v>
      </c>
      <c r="I1958" s="39">
        <v>1</v>
      </c>
      <c r="J1958" s="9">
        <f>I1958</f>
        <v>1</v>
      </c>
      <c r="K1958" t="e">
        <f>VLOOKUP(A1958,MonthlyMetricFullData!A:D,2,FALSE)</f>
        <v>#N/A</v>
      </c>
      <c r="L1958" t="e">
        <f>IF(VLOOKUP(A1958,MonthlyMetricFullData!A:E,5,FALSE)&lt;30,"Adjunct","Professional")</f>
        <v>#N/A</v>
      </c>
      <c r="M1958" t="e">
        <f>VLOOKUP(A1958,MonthlyMetricFullData!A:D,3,FALSE)</f>
        <v>#N/A</v>
      </c>
    </row>
    <row r="1959" spans="1:13" x14ac:dyDescent="0.2">
      <c r="A1959" s="38" t="s">
        <v>399</v>
      </c>
      <c r="B1959" s="38" t="s">
        <v>29</v>
      </c>
      <c r="C1959" s="37">
        <v>0.99580000000000002</v>
      </c>
      <c r="D1959" s="37">
        <v>1.0065999999999999</v>
      </c>
      <c r="E1959" s="37">
        <v>1</v>
      </c>
      <c r="F1959" s="37">
        <v>1</v>
      </c>
      <c r="G1959" s="37">
        <v>0.33333333333333298</v>
      </c>
      <c r="H1959" s="38">
        <v>0</v>
      </c>
      <c r="I1959" s="38" t="s">
        <v>60</v>
      </c>
      <c r="J1959" s="45">
        <v>0</v>
      </c>
      <c r="K1959" t="str">
        <f>VLOOKUP(A1959,MonthlyMetricFullData!A:D,2,FALSE)</f>
        <v>Distinguished</v>
      </c>
      <c r="L1959" t="str">
        <f>IF(VLOOKUP(A1959,MonthlyMetricFullData!A:E,5,FALSE)&lt;30,"Adjunct","Professional")</f>
        <v>Professional</v>
      </c>
      <c r="M1959" t="str">
        <f>VLOOKUP(A1959,MonthlyMetricFullData!A:D,3,FALSE)</f>
        <v>Ian Plamondon</v>
      </c>
    </row>
    <row r="1960" spans="1:13" x14ac:dyDescent="0.2">
      <c r="A1960" s="38" t="s">
        <v>399</v>
      </c>
      <c r="B1960" s="38" t="s">
        <v>14</v>
      </c>
      <c r="C1960" s="37">
        <v>0</v>
      </c>
      <c r="D1960" s="37">
        <v>0.34210000000000002</v>
      </c>
      <c r="E1960" s="37">
        <v>0</v>
      </c>
      <c r="F1960" s="37">
        <v>0</v>
      </c>
      <c r="G1960" s="37">
        <v>0</v>
      </c>
      <c r="H1960" s="38">
        <v>0</v>
      </c>
      <c r="I1960" s="39"/>
      <c r="J1960" s="9"/>
      <c r="K1960" t="str">
        <f>VLOOKUP(A1960,MonthlyMetricFullData!A:D,2,FALSE)</f>
        <v>Distinguished</v>
      </c>
      <c r="L1960" t="str">
        <f>IF(VLOOKUP(A1960,MonthlyMetricFullData!A:E,5,FALSE)&lt;30,"Adjunct","Professional")</f>
        <v>Professional</v>
      </c>
      <c r="M1960" t="str">
        <f>VLOOKUP(A1960,MonthlyMetricFullData!A:D,3,FALSE)</f>
        <v>Ian Plamondon</v>
      </c>
    </row>
    <row r="1961" spans="1:13" x14ac:dyDescent="0.2">
      <c r="A1961" s="38" t="s">
        <v>399</v>
      </c>
      <c r="B1961" s="38" t="s">
        <v>16</v>
      </c>
      <c r="C1961" s="37">
        <v>0.77</v>
      </c>
      <c r="D1961" s="37">
        <v>1.1599999999999999</v>
      </c>
      <c r="E1961" s="37">
        <v>1</v>
      </c>
      <c r="F1961" s="37">
        <v>0.77</v>
      </c>
      <c r="G1961" s="37">
        <v>0</v>
      </c>
      <c r="H1961" s="38">
        <v>0</v>
      </c>
      <c r="I1961" s="40">
        <v>45705</v>
      </c>
      <c r="J1961" s="11">
        <v>0.12</v>
      </c>
      <c r="K1961" t="str">
        <f>VLOOKUP(A1961,MonthlyMetricFullData!A:D,2,FALSE)</f>
        <v>Distinguished</v>
      </c>
      <c r="L1961" t="str">
        <f>IF(VLOOKUP(A1961,MonthlyMetricFullData!A:E,5,FALSE)&lt;30,"Adjunct","Professional")</f>
        <v>Professional</v>
      </c>
      <c r="M1961" t="str">
        <f>VLOOKUP(A1961,MonthlyMetricFullData!A:D,3,FALSE)</f>
        <v>Ian Plamondon</v>
      </c>
    </row>
    <row r="1962" spans="1:13" x14ac:dyDescent="0.2">
      <c r="A1962" s="38" t="s">
        <v>399</v>
      </c>
      <c r="B1962" s="38" t="s">
        <v>31</v>
      </c>
      <c r="C1962" s="37">
        <v>0.8</v>
      </c>
      <c r="D1962" s="37">
        <v>1.1200000000000001</v>
      </c>
      <c r="E1962" s="37">
        <v>0.99</v>
      </c>
      <c r="F1962" s="37">
        <v>0.95</v>
      </c>
      <c r="G1962" s="37">
        <v>0</v>
      </c>
      <c r="H1962" s="38">
        <v>2</v>
      </c>
      <c r="I1962" s="39" t="s">
        <v>51</v>
      </c>
      <c r="J1962" s="9">
        <v>0</v>
      </c>
      <c r="K1962" t="str">
        <f>VLOOKUP(A1962,MonthlyMetricFullData!A:D,2,FALSE)</f>
        <v>Distinguished</v>
      </c>
      <c r="L1962" t="str">
        <f>IF(VLOOKUP(A1962,MonthlyMetricFullData!A:E,5,FALSE)&lt;30,"Adjunct","Professional")</f>
        <v>Professional</v>
      </c>
      <c r="M1962" t="str">
        <f>VLOOKUP(A1962,MonthlyMetricFullData!A:D,3,FALSE)</f>
        <v>Ian Plamondon</v>
      </c>
    </row>
    <row r="1963" spans="1:13" x14ac:dyDescent="0.2">
      <c r="A1963" s="38" t="s">
        <v>399</v>
      </c>
      <c r="B1963" s="38" t="s">
        <v>32</v>
      </c>
      <c r="C1963" s="37">
        <v>0.75419999999999998</v>
      </c>
      <c r="D1963" s="37">
        <v>1.125</v>
      </c>
      <c r="E1963" s="37">
        <v>0.97499999999999998</v>
      </c>
      <c r="F1963" s="37">
        <v>0.78461538500000005</v>
      </c>
      <c r="G1963" s="37">
        <v>0.46153846199999998</v>
      </c>
      <c r="H1963" s="38">
        <v>2</v>
      </c>
      <c r="I1963" s="39">
        <v>0.14285714285714285</v>
      </c>
      <c r="J1963" s="9">
        <f>I1963</f>
        <v>0.14285714285714285</v>
      </c>
      <c r="K1963" t="str">
        <f>VLOOKUP(A1963,MonthlyMetricFullData!A:D,2,FALSE)</f>
        <v>Distinguished</v>
      </c>
      <c r="L1963" t="str">
        <f>IF(VLOOKUP(A1963,MonthlyMetricFullData!A:E,5,FALSE)&lt;30,"Adjunct","Professional")</f>
        <v>Professional</v>
      </c>
      <c r="M1963" t="str">
        <f>VLOOKUP(A1963,MonthlyMetricFullData!A:D,3,FALSE)</f>
        <v>Ian Plamondon</v>
      </c>
    </row>
    <row r="1964" spans="1:13" x14ac:dyDescent="0.2">
      <c r="A1964" s="38" t="s">
        <v>399</v>
      </c>
      <c r="B1964" s="38" t="s">
        <v>17</v>
      </c>
      <c r="C1964" s="37">
        <v>0.99</v>
      </c>
      <c r="D1964" s="37">
        <v>1.01</v>
      </c>
      <c r="E1964" s="37">
        <v>0.96</v>
      </c>
      <c r="F1964" s="37">
        <v>0.68</v>
      </c>
      <c r="G1964" s="37">
        <v>0.28999999999999998</v>
      </c>
      <c r="H1964" s="38">
        <v>3</v>
      </c>
      <c r="I1964" s="47" t="s">
        <v>233</v>
      </c>
      <c r="J1964" s="11">
        <v>0</v>
      </c>
      <c r="K1964" t="str">
        <f>VLOOKUP(A1964,MonthlyMetricFullData!A:D,2,FALSE)</f>
        <v>Distinguished</v>
      </c>
      <c r="L1964" t="str">
        <f>IF(VLOOKUP(A1964,MonthlyMetricFullData!A:E,5,FALSE)&lt;30,"Adjunct","Professional")</f>
        <v>Professional</v>
      </c>
      <c r="M1964" t="str">
        <f>VLOOKUP(A1964,MonthlyMetricFullData!A:D,3,FALSE)</f>
        <v>Ian Plamondon</v>
      </c>
    </row>
    <row r="1965" spans="1:13" x14ac:dyDescent="0.2">
      <c r="A1965" s="38" t="s">
        <v>399</v>
      </c>
      <c r="B1965" s="38" t="s">
        <v>19</v>
      </c>
      <c r="C1965" s="38">
        <v>1.0625</v>
      </c>
      <c r="D1965" s="38">
        <v>1.0690999999999999</v>
      </c>
      <c r="E1965" s="38">
        <v>1</v>
      </c>
      <c r="F1965" s="38">
        <v>0.68400000000000005</v>
      </c>
      <c r="G1965" s="38">
        <v>0</v>
      </c>
      <c r="H1965" s="38">
        <v>3</v>
      </c>
      <c r="I1965" s="38" t="s">
        <v>51</v>
      </c>
      <c r="J1965" s="53">
        <v>0</v>
      </c>
      <c r="K1965" t="str">
        <f>VLOOKUP(A1965,MonthlyMetricFullData!A:D,2,FALSE)</f>
        <v>Distinguished</v>
      </c>
      <c r="L1965" t="str">
        <f>IF(VLOOKUP(A1965,MonthlyMetricFullData!A:E,5,FALSE)&lt;30,"Adjunct","Professional")</f>
        <v>Professional</v>
      </c>
      <c r="M1965" t="str">
        <f>VLOOKUP(A1965,MonthlyMetricFullData!A:D,3,FALSE)</f>
        <v>Ian Plamondon</v>
      </c>
    </row>
    <row r="1966" spans="1:13" x14ac:dyDescent="0.2">
      <c r="A1966" s="38" t="s">
        <v>400</v>
      </c>
      <c r="B1966" s="38" t="s">
        <v>29</v>
      </c>
      <c r="C1966" s="37">
        <v>1.1541999999999999</v>
      </c>
      <c r="D1966" s="37">
        <v>1.3684000000000001</v>
      </c>
      <c r="E1966" s="37">
        <v>0.661157024793388</v>
      </c>
      <c r="F1966" s="37">
        <v>0.95652173913043403</v>
      </c>
      <c r="G1966" s="37">
        <v>0</v>
      </c>
      <c r="H1966" s="38">
        <v>5</v>
      </c>
      <c r="I1966" s="39" t="s">
        <v>39</v>
      </c>
      <c r="J1966" s="45">
        <v>0.17</v>
      </c>
      <c r="K1966" t="str">
        <f>VLOOKUP(A1966,MonthlyMetricFullData!A:D,2,FALSE)</f>
        <v>Premium</v>
      </c>
      <c r="L1966" t="str">
        <f>IF(VLOOKUP(A1966,MonthlyMetricFullData!A:E,5,FALSE)&lt;30,"Adjunct","Professional")</f>
        <v>Professional</v>
      </c>
      <c r="M1966" t="str">
        <f>VLOOKUP(A1966,MonthlyMetricFullData!A:D,3,FALSE)</f>
        <v>Annelies de Groot</v>
      </c>
    </row>
    <row r="1967" spans="1:13" x14ac:dyDescent="0.2">
      <c r="A1967" s="38" t="s">
        <v>400</v>
      </c>
      <c r="B1967" s="6" t="s">
        <v>14</v>
      </c>
      <c r="C1967" s="37">
        <v>0.71250000000000002</v>
      </c>
      <c r="D1967" s="37">
        <v>1.3996999999999999</v>
      </c>
      <c r="E1967" s="37">
        <v>0.72368421052631504</v>
      </c>
      <c r="F1967" s="37">
        <v>0.90909090909090895</v>
      </c>
      <c r="G1967" s="37">
        <v>0</v>
      </c>
      <c r="H1967" s="38">
        <v>1</v>
      </c>
      <c r="I1967" s="39" t="s">
        <v>73</v>
      </c>
      <c r="J1967" s="9">
        <f>_xlfn.TEXTBEFORE(I1967, "/")/_xlfn.TEXTAFTER(I1967,"/")</f>
        <v>0.125</v>
      </c>
      <c r="K1967" t="str">
        <f>VLOOKUP(A1967,MonthlyMetricFullData!A:D,2,FALSE)</f>
        <v>Premium</v>
      </c>
      <c r="L1967" t="str">
        <f>IF(VLOOKUP(A1967,MonthlyMetricFullData!A:E,5,FALSE)&lt;30,"Adjunct","Professional")</f>
        <v>Professional</v>
      </c>
      <c r="M1967" t="str">
        <f>VLOOKUP(A1967,MonthlyMetricFullData!A:D,3,FALSE)</f>
        <v>Annelies de Groot</v>
      </c>
    </row>
    <row r="1968" spans="1:13" x14ac:dyDescent="0.2">
      <c r="A1968" s="6" t="s">
        <v>400</v>
      </c>
      <c r="B1968" s="6" t="s">
        <v>14</v>
      </c>
      <c r="C1968" s="9">
        <v>0.71250000000000002</v>
      </c>
      <c r="D1968" s="9">
        <v>1.3996999999999999</v>
      </c>
      <c r="E1968" s="9">
        <v>0.72368421052631504</v>
      </c>
      <c r="F1968" s="9">
        <v>0.90909090909090895</v>
      </c>
      <c r="G1968" s="9">
        <v>0</v>
      </c>
      <c r="H1968" s="6">
        <v>1</v>
      </c>
      <c r="I1968" s="7" t="s">
        <v>73</v>
      </c>
      <c r="J1968" s="9">
        <v>0.13</v>
      </c>
      <c r="K1968" t="str">
        <f>VLOOKUP(A1968,MonthlyMetricFullData!A:D,2,FALSE)</f>
        <v>Premium</v>
      </c>
      <c r="L1968" t="str">
        <f>IF(VLOOKUP(A1968,MonthlyMetricFullData!A:E,5,FALSE)&lt;30,"Adjunct","Professional")</f>
        <v>Professional</v>
      </c>
      <c r="M1968" t="str">
        <f>VLOOKUP(A1968,MonthlyMetricFullData!A:D,3,FALSE)</f>
        <v>Annelies de Groot</v>
      </c>
    </row>
    <row r="1969" spans="1:13" x14ac:dyDescent="0.2">
      <c r="A1969" s="6" t="s">
        <v>400</v>
      </c>
      <c r="B1969" s="6" t="s">
        <v>16</v>
      </c>
      <c r="C1969" s="9">
        <v>0.8</v>
      </c>
      <c r="D1969" s="9">
        <v>1.34</v>
      </c>
      <c r="E1969" s="9">
        <v>0.5</v>
      </c>
      <c r="F1969" s="9">
        <v>0.98</v>
      </c>
      <c r="G1969" s="9">
        <v>0.4</v>
      </c>
      <c r="H1969" s="6">
        <v>2</v>
      </c>
      <c r="I1969" s="10" t="s">
        <v>83</v>
      </c>
      <c r="J1969" s="9">
        <v>0</v>
      </c>
      <c r="K1969" t="str">
        <f>VLOOKUP(A1969,MonthlyMetricFullData!A:D,2,FALSE)</f>
        <v>Premium</v>
      </c>
      <c r="L1969" t="str">
        <f>IF(VLOOKUP(A1969,MonthlyMetricFullData!A:E,5,FALSE)&lt;30,"Adjunct","Professional")</f>
        <v>Professional</v>
      </c>
      <c r="M1969" t="str">
        <f>VLOOKUP(A1969,MonthlyMetricFullData!A:D,3,FALSE)</f>
        <v>Annelies de Groot</v>
      </c>
    </row>
    <row r="1970" spans="1:13" x14ac:dyDescent="0.2">
      <c r="A1970" s="6" t="s">
        <v>400</v>
      </c>
      <c r="B1970" s="6" t="s">
        <v>31</v>
      </c>
      <c r="C1970" s="9">
        <v>0.56000000000000005</v>
      </c>
      <c r="D1970" s="9">
        <v>1.22</v>
      </c>
      <c r="E1970" s="9">
        <v>0.66</v>
      </c>
      <c r="F1970" s="9">
        <v>0.67</v>
      </c>
      <c r="G1970" s="9">
        <v>0.7</v>
      </c>
      <c r="H1970" s="6">
        <v>4</v>
      </c>
      <c r="I1970" s="7" t="s">
        <v>51</v>
      </c>
      <c r="J1970" s="9">
        <v>0</v>
      </c>
      <c r="K1970" t="str">
        <f>VLOOKUP(A1970,MonthlyMetricFullData!A:D,2,FALSE)</f>
        <v>Premium</v>
      </c>
      <c r="L1970" t="str">
        <f>IF(VLOOKUP(A1970,MonthlyMetricFullData!A:E,5,FALSE)&lt;30,"Adjunct","Professional")</f>
        <v>Professional</v>
      </c>
      <c r="M1970" t="str">
        <f>VLOOKUP(A1970,MonthlyMetricFullData!A:D,3,FALSE)</f>
        <v>Annelies de Groot</v>
      </c>
    </row>
    <row r="1971" spans="1:13" x14ac:dyDescent="0.2">
      <c r="A1971" s="6" t="s">
        <v>400</v>
      </c>
      <c r="B1971" s="6" t="s">
        <v>32</v>
      </c>
      <c r="C1971" s="9">
        <v>0.94379999999999997</v>
      </c>
      <c r="D1971" s="9">
        <v>1.4242999999999999</v>
      </c>
      <c r="E1971" s="9">
        <v>0.62745097999999999</v>
      </c>
      <c r="F1971" s="9">
        <v>0.46052631599999999</v>
      </c>
      <c r="G1971" s="9">
        <v>0.19047618999999999</v>
      </c>
      <c r="H1971" s="6">
        <v>3</v>
      </c>
      <c r="I1971" s="7">
        <v>0.14285714285714285</v>
      </c>
      <c r="J1971" s="9">
        <f>I1971</f>
        <v>0.14285714285714285</v>
      </c>
      <c r="K1971" t="str">
        <f>VLOOKUP(A1971,MonthlyMetricFullData!A:D,2,FALSE)</f>
        <v>Premium</v>
      </c>
      <c r="L1971" t="str">
        <f>IF(VLOOKUP(A1971,MonthlyMetricFullData!A:E,5,FALSE)&lt;30,"Adjunct","Professional")</f>
        <v>Professional</v>
      </c>
      <c r="M1971" t="str">
        <f>VLOOKUP(A1971,MonthlyMetricFullData!A:D,3,FALSE)</f>
        <v>Annelies de Groot</v>
      </c>
    </row>
    <row r="1972" spans="1:13" x14ac:dyDescent="0.2">
      <c r="A1972" s="6" t="s">
        <v>400</v>
      </c>
      <c r="B1972" s="6" t="s">
        <v>17</v>
      </c>
      <c r="C1972" s="9">
        <v>1.17</v>
      </c>
      <c r="D1972" s="9">
        <v>1.45</v>
      </c>
      <c r="E1972" s="9">
        <v>0.68</v>
      </c>
      <c r="F1972" s="9">
        <v>0.39</v>
      </c>
      <c r="G1972" s="9">
        <v>0</v>
      </c>
      <c r="H1972" s="6">
        <v>7</v>
      </c>
      <c r="I1972" s="46" t="s">
        <v>83</v>
      </c>
      <c r="J1972" s="11">
        <v>0</v>
      </c>
      <c r="K1972" t="str">
        <f>VLOOKUP(A1972,MonthlyMetricFullData!A:D,2,FALSE)</f>
        <v>Premium</v>
      </c>
      <c r="L1972" t="str">
        <f>IF(VLOOKUP(A1972,MonthlyMetricFullData!A:E,5,FALSE)&lt;30,"Adjunct","Professional")</f>
        <v>Professional</v>
      </c>
      <c r="M1972" t="str">
        <f>VLOOKUP(A1972,MonthlyMetricFullData!A:D,3,FALSE)</f>
        <v>Annelies de Groot</v>
      </c>
    </row>
    <row r="1973" spans="1:13" x14ac:dyDescent="0.2">
      <c r="A1973" s="6" t="s">
        <v>400</v>
      </c>
      <c r="B1973" s="6" t="s">
        <v>19</v>
      </c>
      <c r="C1973" s="6">
        <v>0.9042</v>
      </c>
      <c r="D1973" s="6">
        <v>1.3964000000000001</v>
      </c>
      <c r="E1973" s="6">
        <v>0.524752475247524</v>
      </c>
      <c r="F1973" s="6">
        <v>0.52100000000000002</v>
      </c>
      <c r="G1973" s="6">
        <v>0</v>
      </c>
      <c r="H1973" s="6">
        <v>5</v>
      </c>
      <c r="I1973" s="6" t="s">
        <v>103</v>
      </c>
      <c r="J1973" s="53">
        <v>0.2</v>
      </c>
      <c r="K1973" t="str">
        <f>VLOOKUP(A1973,MonthlyMetricFullData!A:D,2,FALSE)</f>
        <v>Premium</v>
      </c>
      <c r="L1973" t="str">
        <f>IF(VLOOKUP(A1973,MonthlyMetricFullData!A:E,5,FALSE)&lt;30,"Adjunct","Professional")</f>
        <v>Professional</v>
      </c>
      <c r="M1973" t="str">
        <f>VLOOKUP(A1973,MonthlyMetricFullData!A:D,3,FALSE)</f>
        <v>Annelies de Groot</v>
      </c>
    </row>
    <row r="1974" spans="1:13" x14ac:dyDescent="0.2">
      <c r="A1974" s="6" t="s">
        <v>400</v>
      </c>
      <c r="B1974" s="6" t="s">
        <v>21</v>
      </c>
      <c r="C1974" s="9">
        <v>1.19</v>
      </c>
      <c r="D1974" s="9">
        <v>1.1299999999999999</v>
      </c>
      <c r="E1974" s="9">
        <v>0.52</v>
      </c>
      <c r="F1974" s="9">
        <v>0.69</v>
      </c>
      <c r="G1974" s="9">
        <v>0.6</v>
      </c>
      <c r="H1974" s="6">
        <v>7</v>
      </c>
      <c r="I1974" s="7" t="s">
        <v>210</v>
      </c>
      <c r="J1974" s="9">
        <v>0.2</v>
      </c>
      <c r="K1974" t="str">
        <f>VLOOKUP(A1974,MonthlyMetricFullData!A:D,2,FALSE)</f>
        <v>Premium</v>
      </c>
      <c r="L1974" t="str">
        <f>IF(VLOOKUP(A1974,MonthlyMetricFullData!A:E,5,FALSE)&lt;30,"Adjunct","Professional")</f>
        <v>Professional</v>
      </c>
      <c r="M1974" t="str">
        <f>VLOOKUP(A1974,MonthlyMetricFullData!A:D,3,FALSE)</f>
        <v>Annelies de Groot</v>
      </c>
    </row>
    <row r="1975" spans="1:13" x14ac:dyDescent="0.2">
      <c r="A1975" s="6" t="s">
        <v>400</v>
      </c>
      <c r="B1975" s="6" t="s">
        <v>22</v>
      </c>
      <c r="C1975" s="9">
        <v>0.94</v>
      </c>
      <c r="D1975" s="9">
        <v>1.1399999999999999</v>
      </c>
      <c r="E1975" s="9">
        <v>0.44</v>
      </c>
      <c r="F1975" s="9">
        <v>0.82</v>
      </c>
      <c r="G1975" s="9">
        <v>0.36</v>
      </c>
      <c r="H1975" s="6">
        <v>5</v>
      </c>
      <c r="I1975" s="7">
        <v>0</v>
      </c>
      <c r="J1975" s="9">
        <f>I1975</f>
        <v>0</v>
      </c>
      <c r="K1975" t="str">
        <f>VLOOKUP(A1975,MonthlyMetricFullData!A:D,2,FALSE)</f>
        <v>Premium</v>
      </c>
      <c r="L1975" t="str">
        <f>IF(VLOOKUP(A1975,MonthlyMetricFullData!A:E,5,FALSE)&lt;30,"Adjunct","Professional")</f>
        <v>Professional</v>
      </c>
      <c r="M1975" t="str">
        <f>VLOOKUP(A1975,MonthlyMetricFullData!A:D,3,FALSE)</f>
        <v>Annelies de Groot</v>
      </c>
    </row>
    <row r="1976" spans="1:13" x14ac:dyDescent="0.2">
      <c r="A1976" s="6" t="s">
        <v>400</v>
      </c>
      <c r="B1976" s="6" t="s">
        <v>24</v>
      </c>
      <c r="C1976" s="9">
        <v>1.23</v>
      </c>
      <c r="D1976" s="9">
        <v>1.22</v>
      </c>
      <c r="E1976" s="9">
        <v>0.49</v>
      </c>
      <c r="F1976" s="9">
        <v>0.91</v>
      </c>
      <c r="G1976" s="9">
        <v>0.18</v>
      </c>
      <c r="H1976" s="6">
        <v>4</v>
      </c>
      <c r="J1976" s="6"/>
      <c r="K1976" t="str">
        <f>VLOOKUP(A1976,MonthlyMetricFullData!A:D,2,FALSE)</f>
        <v>Premium</v>
      </c>
      <c r="L1976" t="str">
        <f>IF(VLOOKUP(A1976,MonthlyMetricFullData!A:E,5,FALSE)&lt;30,"Adjunct","Professional")</f>
        <v>Professional</v>
      </c>
      <c r="M1976" t="str">
        <f>VLOOKUP(A1976,MonthlyMetricFullData!A:D,3,FALSE)</f>
        <v>Annelies de Groot</v>
      </c>
    </row>
    <row r="1977" spans="1:13" x14ac:dyDescent="0.2">
      <c r="A1977" s="6" t="s">
        <v>400</v>
      </c>
      <c r="B1977" s="6" t="s">
        <v>25</v>
      </c>
      <c r="C1977" s="9">
        <v>1.03</v>
      </c>
      <c r="D1977" s="9">
        <v>1.21</v>
      </c>
      <c r="E1977" s="9">
        <v>0.36</v>
      </c>
      <c r="F1977" s="9">
        <v>0.82</v>
      </c>
      <c r="G1977" s="9">
        <v>0.17</v>
      </c>
      <c r="H1977" s="6">
        <v>4</v>
      </c>
      <c r="I1977" s="8"/>
      <c r="J1977" s="6"/>
      <c r="K1977" t="str">
        <f>VLOOKUP(A1977,MonthlyMetricFullData!A:D,2,FALSE)</f>
        <v>Premium</v>
      </c>
      <c r="L1977" t="str">
        <f>IF(VLOOKUP(A1977,MonthlyMetricFullData!A:E,5,FALSE)&lt;30,"Adjunct","Professional")</f>
        <v>Professional</v>
      </c>
      <c r="M1977" t="str">
        <f>VLOOKUP(A1977,MonthlyMetricFullData!A:D,3,FALSE)</f>
        <v>Annelies de Groot</v>
      </c>
    </row>
    <row r="1978" spans="1:13" x14ac:dyDescent="0.2">
      <c r="A1978" s="6" t="s">
        <v>400</v>
      </c>
      <c r="B1978" s="6" t="s">
        <v>26</v>
      </c>
      <c r="C1978" s="9">
        <v>0.67</v>
      </c>
      <c r="D1978" s="9">
        <v>1.41</v>
      </c>
      <c r="E1978" s="9">
        <v>0.51</v>
      </c>
      <c r="F1978" s="9">
        <v>0.75</v>
      </c>
      <c r="G1978" s="9">
        <v>0</v>
      </c>
      <c r="H1978" s="6">
        <v>4</v>
      </c>
      <c r="I1978" s="8"/>
      <c r="J1978" s="6"/>
      <c r="K1978" t="str">
        <f>VLOOKUP(A1978,MonthlyMetricFullData!A:D,2,FALSE)</f>
        <v>Premium</v>
      </c>
      <c r="L1978" t="str">
        <f>IF(VLOOKUP(A1978,MonthlyMetricFullData!A:E,5,FALSE)&lt;30,"Adjunct","Professional")</f>
        <v>Professional</v>
      </c>
      <c r="M1978" t="str">
        <f>VLOOKUP(A1978,MonthlyMetricFullData!A:D,3,FALSE)</f>
        <v>Annelies de Groot</v>
      </c>
    </row>
    <row r="1979" spans="1:13" x14ac:dyDescent="0.2">
      <c r="A1979" s="6" t="s">
        <v>401</v>
      </c>
      <c r="B1979" s="6" t="s">
        <v>29</v>
      </c>
      <c r="C1979" s="9">
        <v>0.99580000000000002</v>
      </c>
      <c r="D1979" s="9">
        <v>0.94409999999999905</v>
      </c>
      <c r="E1979" s="9">
        <v>0.95</v>
      </c>
      <c r="F1979" s="9">
        <v>0.949367088607594</v>
      </c>
      <c r="G1979" s="9">
        <v>0.32</v>
      </c>
      <c r="H1979" s="6">
        <v>7</v>
      </c>
      <c r="I1979" s="6" t="s">
        <v>51</v>
      </c>
      <c r="J1979" s="45">
        <v>0</v>
      </c>
      <c r="K1979" t="str">
        <f>VLOOKUP(A1979,MonthlyMetricFullData!A:D,2,FALSE)</f>
        <v>Distinguished</v>
      </c>
      <c r="L1979" t="str">
        <f>IF(VLOOKUP(A1979,MonthlyMetricFullData!A:E,5,FALSE)&lt;30,"Adjunct","Professional")</f>
        <v>Professional</v>
      </c>
      <c r="M1979" t="str">
        <f>VLOOKUP(A1979,MonthlyMetricFullData!A:D,3,FALSE)</f>
        <v>Annelies de Groot</v>
      </c>
    </row>
    <row r="1980" spans="1:13" x14ac:dyDescent="0.2">
      <c r="A1980" s="6" t="s">
        <v>401</v>
      </c>
      <c r="B1980" s="6" t="s">
        <v>14</v>
      </c>
      <c r="C1980" s="9">
        <v>0.95</v>
      </c>
      <c r="D1980" s="9">
        <v>0.94079999999999997</v>
      </c>
      <c r="E1980" s="9">
        <v>0.88785046728971895</v>
      </c>
      <c r="F1980" s="9">
        <v>0.76712328767123195</v>
      </c>
      <c r="G1980" s="9">
        <v>0.44444444444444398</v>
      </c>
      <c r="H1980" s="6">
        <v>7</v>
      </c>
      <c r="I1980" s="7" t="s">
        <v>73</v>
      </c>
      <c r="J1980" s="9">
        <f>_xlfn.TEXTBEFORE(I1980, "/")/_xlfn.TEXTAFTER(I1980,"/")</f>
        <v>0.125</v>
      </c>
      <c r="K1980" t="str">
        <f>VLOOKUP(A1980,MonthlyMetricFullData!A:D,2,FALSE)</f>
        <v>Distinguished</v>
      </c>
      <c r="L1980" t="str">
        <f>IF(VLOOKUP(A1980,MonthlyMetricFullData!A:E,5,FALSE)&lt;30,"Adjunct","Professional")</f>
        <v>Professional</v>
      </c>
      <c r="M1980" t="str">
        <f>VLOOKUP(A1980,MonthlyMetricFullData!A:D,3,FALSE)</f>
        <v>Annelies de Groot</v>
      </c>
    </row>
    <row r="1981" spans="1:13" x14ac:dyDescent="0.2">
      <c r="A1981" s="6" t="s">
        <v>401</v>
      </c>
      <c r="B1981" s="6" t="s">
        <v>14</v>
      </c>
      <c r="C1981" s="9">
        <v>0.95</v>
      </c>
      <c r="D1981" s="9">
        <v>0.94079999999999997</v>
      </c>
      <c r="E1981" s="9">
        <v>0.88785046728971895</v>
      </c>
      <c r="F1981" s="9">
        <v>0.76712328767123195</v>
      </c>
      <c r="G1981" s="9">
        <v>0.44444444444444398</v>
      </c>
      <c r="H1981" s="6">
        <v>7</v>
      </c>
      <c r="I1981" s="7" t="s">
        <v>73</v>
      </c>
      <c r="J1981" s="9">
        <v>0.13</v>
      </c>
      <c r="K1981" t="str">
        <f>VLOOKUP(A1981,MonthlyMetricFullData!A:D,2,FALSE)</f>
        <v>Distinguished</v>
      </c>
      <c r="L1981" t="str">
        <f>IF(VLOOKUP(A1981,MonthlyMetricFullData!A:E,5,FALSE)&lt;30,"Adjunct","Professional")</f>
        <v>Professional</v>
      </c>
      <c r="M1981" t="str">
        <f>VLOOKUP(A1981,MonthlyMetricFullData!A:D,3,FALSE)</f>
        <v>Annelies de Groot</v>
      </c>
    </row>
    <row r="1982" spans="1:13" x14ac:dyDescent="0.2">
      <c r="A1982" s="6" t="s">
        <v>401</v>
      </c>
      <c r="B1982" s="6" t="s">
        <v>16</v>
      </c>
      <c r="C1982" s="9">
        <v>1.03</v>
      </c>
      <c r="D1982" s="9">
        <v>1</v>
      </c>
      <c r="E1982" s="9">
        <v>0.94</v>
      </c>
      <c r="F1982" s="9">
        <v>0.83</v>
      </c>
      <c r="G1982" s="9">
        <v>0.9</v>
      </c>
      <c r="H1982" s="6">
        <v>5</v>
      </c>
      <c r="I1982" s="10" t="s">
        <v>153</v>
      </c>
      <c r="J1982" s="9">
        <v>0</v>
      </c>
      <c r="K1982" t="str">
        <f>VLOOKUP(A1982,MonthlyMetricFullData!A:D,2,FALSE)</f>
        <v>Distinguished</v>
      </c>
      <c r="L1982" t="str">
        <f>IF(VLOOKUP(A1982,MonthlyMetricFullData!A:E,5,FALSE)&lt;30,"Adjunct","Professional")</f>
        <v>Professional</v>
      </c>
      <c r="M1982" t="str">
        <f>VLOOKUP(A1982,MonthlyMetricFullData!A:D,3,FALSE)</f>
        <v>Annelies de Groot</v>
      </c>
    </row>
    <row r="1983" spans="1:13" x14ac:dyDescent="0.2">
      <c r="A1983" s="6" t="s">
        <v>401</v>
      </c>
      <c r="B1983" s="6" t="s">
        <v>31</v>
      </c>
      <c r="C1983" s="9">
        <v>0.98</v>
      </c>
      <c r="D1983" s="9">
        <v>0.91</v>
      </c>
      <c r="E1983" s="9">
        <v>0.93</v>
      </c>
      <c r="F1983" s="9">
        <v>0.72</v>
      </c>
      <c r="G1983" s="9">
        <v>0.7</v>
      </c>
      <c r="H1983" s="6">
        <v>10</v>
      </c>
      <c r="I1983" s="7">
        <v>0.125</v>
      </c>
      <c r="J1983" s="9">
        <f>1/8</f>
        <v>0.125</v>
      </c>
      <c r="K1983" t="str">
        <f>VLOOKUP(A1983,MonthlyMetricFullData!A:D,2,FALSE)</f>
        <v>Distinguished</v>
      </c>
      <c r="L1983" t="str">
        <f>IF(VLOOKUP(A1983,MonthlyMetricFullData!A:E,5,FALSE)&lt;30,"Adjunct","Professional")</f>
        <v>Professional</v>
      </c>
      <c r="M1983" t="str">
        <f>VLOOKUP(A1983,MonthlyMetricFullData!A:D,3,FALSE)</f>
        <v>Annelies de Groot</v>
      </c>
    </row>
    <row r="1984" spans="1:13" x14ac:dyDescent="0.2">
      <c r="A1984" s="6" t="s">
        <v>401</v>
      </c>
      <c r="B1984" s="6" t="s">
        <v>32</v>
      </c>
      <c r="C1984" s="9">
        <v>0.7833</v>
      </c>
      <c r="D1984" s="9">
        <v>0.74839999999999995</v>
      </c>
      <c r="E1984" s="9">
        <v>0.966292135</v>
      </c>
      <c r="F1984" s="9">
        <v>0.54838709699999999</v>
      </c>
      <c r="G1984" s="9">
        <v>0.5</v>
      </c>
      <c r="H1984" s="6">
        <v>18</v>
      </c>
      <c r="I1984" s="7" t="s">
        <v>71</v>
      </c>
      <c r="J1984" s="9">
        <v>0</v>
      </c>
      <c r="K1984" t="str">
        <f>VLOOKUP(A1984,MonthlyMetricFullData!A:D,2,FALSE)</f>
        <v>Distinguished</v>
      </c>
      <c r="L1984" t="str">
        <f>IF(VLOOKUP(A1984,MonthlyMetricFullData!A:E,5,FALSE)&lt;30,"Adjunct","Professional")</f>
        <v>Professional</v>
      </c>
      <c r="M1984" t="str">
        <f>VLOOKUP(A1984,MonthlyMetricFullData!A:D,3,FALSE)</f>
        <v>Annelies de Groot</v>
      </c>
    </row>
    <row r="1985" spans="1:13" x14ac:dyDescent="0.2">
      <c r="A1985" s="6" t="s">
        <v>401</v>
      </c>
      <c r="B1985" s="6" t="s">
        <v>17</v>
      </c>
      <c r="C1985" s="9">
        <v>0.96</v>
      </c>
      <c r="D1985" s="9">
        <v>0.94</v>
      </c>
      <c r="E1985" s="9">
        <v>0.96</v>
      </c>
      <c r="F1985" s="9">
        <v>0.99</v>
      </c>
      <c r="G1985" s="9">
        <v>0.68</v>
      </c>
      <c r="H1985" s="6">
        <v>12</v>
      </c>
      <c r="I1985" s="46" t="s">
        <v>33</v>
      </c>
      <c r="J1985" s="11">
        <v>0</v>
      </c>
      <c r="K1985" t="str">
        <f>VLOOKUP(A1985,MonthlyMetricFullData!A:D,2,FALSE)</f>
        <v>Distinguished</v>
      </c>
      <c r="L1985" t="str">
        <f>IF(VLOOKUP(A1985,MonthlyMetricFullData!A:E,5,FALSE)&lt;30,"Adjunct","Professional")</f>
        <v>Professional</v>
      </c>
      <c r="M1985" t="str">
        <f>VLOOKUP(A1985,MonthlyMetricFullData!A:D,3,FALSE)</f>
        <v>Annelies de Groot</v>
      </c>
    </row>
    <row r="1986" spans="1:13" x14ac:dyDescent="0.2">
      <c r="A1986" s="6" t="s">
        <v>401</v>
      </c>
      <c r="B1986" s="6" t="s">
        <v>19</v>
      </c>
      <c r="C1986" s="6">
        <v>0.86250000000000004</v>
      </c>
      <c r="D1986" s="6">
        <v>0.83550000000000002</v>
      </c>
      <c r="E1986" s="6">
        <v>0.96842105263157796</v>
      </c>
      <c r="F1986" s="6">
        <v>0.67700000000000005</v>
      </c>
      <c r="G1986" s="6">
        <v>0.83333333333333304</v>
      </c>
      <c r="H1986" s="6">
        <v>6</v>
      </c>
      <c r="I1986" s="6" t="s">
        <v>103</v>
      </c>
      <c r="J1986" s="53">
        <v>0.2</v>
      </c>
      <c r="K1986" t="str">
        <f>VLOOKUP(A1986,MonthlyMetricFullData!A:D,2,FALSE)</f>
        <v>Distinguished</v>
      </c>
      <c r="L1986" t="str">
        <f>IF(VLOOKUP(A1986,MonthlyMetricFullData!A:E,5,FALSE)&lt;30,"Adjunct","Professional")</f>
        <v>Professional</v>
      </c>
      <c r="M1986" t="str">
        <f>VLOOKUP(A1986,MonthlyMetricFullData!A:D,3,FALSE)</f>
        <v>Annelies de Groot</v>
      </c>
    </row>
    <row r="1987" spans="1:13" x14ac:dyDescent="0.2">
      <c r="A1987" s="6" t="s">
        <v>401</v>
      </c>
      <c r="B1987" s="6" t="s">
        <v>21</v>
      </c>
      <c r="C1987" s="9">
        <v>0.81</v>
      </c>
      <c r="D1987" s="9">
        <v>0.97</v>
      </c>
      <c r="E1987" s="9">
        <v>0.86</v>
      </c>
      <c r="F1987" s="9">
        <v>0.96</v>
      </c>
      <c r="G1987" s="9">
        <v>1</v>
      </c>
      <c r="H1987" s="6">
        <v>2</v>
      </c>
      <c r="I1987" s="7" t="s">
        <v>175</v>
      </c>
      <c r="J1987" s="9">
        <f>1/3</f>
        <v>0.33333333333333331</v>
      </c>
      <c r="K1987" t="str">
        <f>VLOOKUP(A1987,MonthlyMetricFullData!A:D,2,FALSE)</f>
        <v>Distinguished</v>
      </c>
      <c r="L1987" t="str">
        <f>IF(VLOOKUP(A1987,MonthlyMetricFullData!A:E,5,FALSE)&lt;30,"Adjunct","Professional")</f>
        <v>Professional</v>
      </c>
      <c r="M1987" t="str">
        <f>VLOOKUP(A1987,MonthlyMetricFullData!A:D,3,FALSE)</f>
        <v>Annelies de Groot</v>
      </c>
    </row>
    <row r="1988" spans="1:13" x14ac:dyDescent="0.2">
      <c r="A1988" s="6" t="s">
        <v>401</v>
      </c>
      <c r="B1988" s="6" t="s">
        <v>22</v>
      </c>
      <c r="C1988" s="9">
        <v>0.8</v>
      </c>
      <c r="D1988" s="9">
        <v>1.04</v>
      </c>
      <c r="E1988" s="9">
        <v>0.97</v>
      </c>
      <c r="F1988" s="9">
        <v>0.94</v>
      </c>
      <c r="G1988" s="9">
        <v>0.62</v>
      </c>
      <c r="H1988" s="6">
        <v>1</v>
      </c>
      <c r="I1988" s="7" t="s">
        <v>156</v>
      </c>
      <c r="J1988" s="9">
        <v>0.56999999999999995</v>
      </c>
      <c r="K1988" t="str">
        <f>VLOOKUP(A1988,MonthlyMetricFullData!A:D,2,FALSE)</f>
        <v>Distinguished</v>
      </c>
      <c r="L1988" t="str">
        <f>IF(VLOOKUP(A1988,MonthlyMetricFullData!A:E,5,FALSE)&lt;30,"Adjunct","Professional")</f>
        <v>Professional</v>
      </c>
      <c r="M1988" t="str">
        <f>VLOOKUP(A1988,MonthlyMetricFullData!A:D,3,FALSE)</f>
        <v>Annelies de Groot</v>
      </c>
    </row>
    <row r="1989" spans="1:13" x14ac:dyDescent="0.2">
      <c r="A1989" s="6" t="s">
        <v>401</v>
      </c>
      <c r="B1989" s="6" t="s">
        <v>24</v>
      </c>
      <c r="C1989" s="9">
        <v>1.23</v>
      </c>
      <c r="D1989" s="9">
        <v>1.1399999999999999</v>
      </c>
      <c r="E1989" s="9">
        <v>0.91</v>
      </c>
      <c r="F1989" s="9">
        <v>0.82</v>
      </c>
      <c r="G1989" s="9">
        <v>0.28999999999999998</v>
      </c>
      <c r="H1989" s="6">
        <v>7</v>
      </c>
      <c r="I1989" s="7" t="s">
        <v>35</v>
      </c>
      <c r="J1989" s="9">
        <v>0.5</v>
      </c>
      <c r="K1989" t="str">
        <f>VLOOKUP(A1989,MonthlyMetricFullData!A:D,2,FALSE)</f>
        <v>Distinguished</v>
      </c>
      <c r="L1989" t="str">
        <f>IF(VLOOKUP(A1989,MonthlyMetricFullData!A:E,5,FALSE)&lt;30,"Adjunct","Professional")</f>
        <v>Professional</v>
      </c>
      <c r="M1989" t="str">
        <f>VLOOKUP(A1989,MonthlyMetricFullData!A:D,3,FALSE)</f>
        <v>Annelies de Groot</v>
      </c>
    </row>
    <row r="1990" spans="1:13" x14ac:dyDescent="0.2">
      <c r="A1990" s="6" t="s">
        <v>401</v>
      </c>
      <c r="B1990" s="6" t="s">
        <v>25</v>
      </c>
      <c r="C1990" s="9">
        <v>1.28</v>
      </c>
      <c r="D1990" s="9">
        <v>1.07</v>
      </c>
      <c r="E1990" s="9">
        <v>0.91</v>
      </c>
      <c r="F1990" s="9">
        <v>0.8</v>
      </c>
      <c r="G1990" s="9">
        <v>7.0000000000000007E-2</v>
      </c>
      <c r="H1990" s="6">
        <v>6</v>
      </c>
      <c r="I1990" s="7" t="s">
        <v>15</v>
      </c>
      <c r="J1990" s="9">
        <v>0.5</v>
      </c>
      <c r="K1990" t="str">
        <f>VLOOKUP(A1990,MonthlyMetricFullData!A:D,2,FALSE)</f>
        <v>Distinguished</v>
      </c>
      <c r="L1990" t="str">
        <f>IF(VLOOKUP(A1990,MonthlyMetricFullData!A:E,5,FALSE)&lt;30,"Adjunct","Professional")</f>
        <v>Professional</v>
      </c>
      <c r="M1990" t="str">
        <f>VLOOKUP(A1990,MonthlyMetricFullData!A:D,3,FALSE)</f>
        <v>Annelies de Groot</v>
      </c>
    </row>
    <row r="1991" spans="1:13" x14ac:dyDescent="0.2">
      <c r="A1991" s="6" t="s">
        <v>401</v>
      </c>
      <c r="B1991" s="6" t="s">
        <v>26</v>
      </c>
      <c r="C1991" s="9">
        <v>1.1100000000000001</v>
      </c>
      <c r="D1991" s="9">
        <v>1.0900000000000001</v>
      </c>
      <c r="E1991" s="9">
        <v>0.89</v>
      </c>
      <c r="F1991" s="9">
        <v>0.75</v>
      </c>
      <c r="G1991" s="9">
        <v>0.16</v>
      </c>
      <c r="H1991" s="6">
        <v>5</v>
      </c>
      <c r="I1991" s="7" t="s">
        <v>100</v>
      </c>
      <c r="J1991" s="9">
        <v>0.4</v>
      </c>
      <c r="K1991" t="str">
        <f>VLOOKUP(A1991,MonthlyMetricFullData!A:D,2,FALSE)</f>
        <v>Distinguished</v>
      </c>
      <c r="L1991" t="str">
        <f>IF(VLOOKUP(A1991,MonthlyMetricFullData!A:E,5,FALSE)&lt;30,"Adjunct","Professional")</f>
        <v>Professional</v>
      </c>
      <c r="M1991" t="str">
        <f>VLOOKUP(A1991,MonthlyMetricFullData!A:D,3,FALSE)</f>
        <v>Annelies de Groot</v>
      </c>
    </row>
    <row r="1992" spans="1:13" x14ac:dyDescent="0.2">
      <c r="A1992" s="6" t="s">
        <v>402</v>
      </c>
      <c r="B1992" s="6" t="s">
        <v>29</v>
      </c>
      <c r="C1992" s="9">
        <v>1.0812999999999999</v>
      </c>
      <c r="D1992" s="9">
        <v>1.0625</v>
      </c>
      <c r="E1992" s="9">
        <v>0.99248120300751796</v>
      </c>
      <c r="F1992" s="9">
        <v>1</v>
      </c>
      <c r="G1992" s="9">
        <v>1</v>
      </c>
      <c r="H1992" s="6">
        <v>0</v>
      </c>
      <c r="I1992" s="6" t="s">
        <v>69</v>
      </c>
      <c r="J1992" s="45">
        <v>0.63</v>
      </c>
      <c r="K1992" t="e">
        <f>VLOOKUP(A1992,MonthlyMetricFullData!A:D,2,FALSE)</f>
        <v>#N/A</v>
      </c>
      <c r="L1992" t="e">
        <f>IF(VLOOKUP(A1992,MonthlyMetricFullData!A:E,5,FALSE)&lt;30,"Adjunct","Professional")</f>
        <v>#N/A</v>
      </c>
      <c r="M1992" t="e">
        <f>VLOOKUP(A1992,MonthlyMetricFullData!A:D,3,FALSE)</f>
        <v>#N/A</v>
      </c>
    </row>
    <row r="1993" spans="1:13" x14ac:dyDescent="0.2">
      <c r="A1993" s="6" t="s">
        <v>403</v>
      </c>
      <c r="B1993" s="6" t="s">
        <v>14</v>
      </c>
      <c r="C1993" s="9">
        <v>1.1687999999999901</v>
      </c>
      <c r="D1993" s="9">
        <v>1.17709999999999</v>
      </c>
      <c r="E1993" s="9">
        <v>0.98113207547169801</v>
      </c>
      <c r="F1993" s="9">
        <v>0.97826086956521696</v>
      </c>
      <c r="G1993" s="9">
        <v>0.96</v>
      </c>
      <c r="H1993" s="6">
        <v>12</v>
      </c>
      <c r="I1993" s="7" t="s">
        <v>27</v>
      </c>
      <c r="J1993" s="9">
        <v>1</v>
      </c>
      <c r="K1993" t="str">
        <f>VLOOKUP(A1993,MonthlyMetricFullData!A:D,2,FALSE)</f>
        <v>Distinguished</v>
      </c>
      <c r="L1993" t="str">
        <f>IF(VLOOKUP(A1993,MonthlyMetricFullData!A:E,5,FALSE)&lt;30,"Adjunct","Professional")</f>
        <v>Adjunct</v>
      </c>
      <c r="M1993" t="str">
        <f>VLOOKUP(A1993,MonthlyMetricFullData!A:D,3,FALSE)</f>
        <v>Ela Cross</v>
      </c>
    </row>
    <row r="1994" spans="1:13" x14ac:dyDescent="0.2">
      <c r="A1994" s="6" t="s">
        <v>403</v>
      </c>
      <c r="B1994" s="6" t="s">
        <v>16</v>
      </c>
      <c r="C1994" s="9">
        <v>1.0900000000000001</v>
      </c>
      <c r="D1994" s="9">
        <v>1.1000000000000001</v>
      </c>
      <c r="E1994" s="9">
        <v>0.96</v>
      </c>
      <c r="F1994" s="9">
        <v>0.95</v>
      </c>
      <c r="G1994" s="9">
        <v>0.96</v>
      </c>
      <c r="H1994" s="6">
        <v>14</v>
      </c>
      <c r="I1994" s="10"/>
      <c r="J1994" s="6"/>
      <c r="K1994" t="str">
        <f>VLOOKUP(A1994,MonthlyMetricFullData!A:D,2,FALSE)</f>
        <v>Distinguished</v>
      </c>
      <c r="L1994" t="str">
        <f>IF(VLOOKUP(A1994,MonthlyMetricFullData!A:E,5,FALSE)&lt;30,"Adjunct","Professional")</f>
        <v>Adjunct</v>
      </c>
      <c r="M1994" t="str">
        <f>VLOOKUP(A1994,MonthlyMetricFullData!A:D,3,FALSE)</f>
        <v>Ela Cross</v>
      </c>
    </row>
    <row r="1995" spans="1:13" x14ac:dyDescent="0.2">
      <c r="A1995" s="6" t="s">
        <v>403</v>
      </c>
      <c r="B1995" s="6" t="s">
        <v>31</v>
      </c>
      <c r="C1995" s="9">
        <v>0.79</v>
      </c>
      <c r="D1995" s="9">
        <v>0.92</v>
      </c>
      <c r="E1995" s="9">
        <v>0.97</v>
      </c>
      <c r="F1995" s="9">
        <v>0.97</v>
      </c>
      <c r="G1995" s="9">
        <v>0.96</v>
      </c>
      <c r="H1995" s="6">
        <v>8</v>
      </c>
      <c r="I1995" s="7"/>
      <c r="J1995" s="9"/>
      <c r="K1995" t="str">
        <f>VLOOKUP(A1995,MonthlyMetricFullData!A:D,2,FALSE)</f>
        <v>Distinguished</v>
      </c>
      <c r="L1995" t="str">
        <f>IF(VLOOKUP(A1995,MonthlyMetricFullData!A:E,5,FALSE)&lt;30,"Adjunct","Professional")</f>
        <v>Adjunct</v>
      </c>
      <c r="M1995" t="str">
        <f>VLOOKUP(A1995,MonthlyMetricFullData!A:D,3,FALSE)</f>
        <v>Ela Cross</v>
      </c>
    </row>
    <row r="1996" spans="1:13" x14ac:dyDescent="0.2">
      <c r="A1996" s="6" t="s">
        <v>403</v>
      </c>
      <c r="B1996" s="6" t="s">
        <v>32</v>
      </c>
      <c r="C1996" s="9">
        <v>0.63129999999999997</v>
      </c>
      <c r="D1996" s="9">
        <v>0.80559999999999998</v>
      </c>
      <c r="E1996" s="9">
        <v>0.96250000000000002</v>
      </c>
      <c r="F1996" s="9">
        <v>0.95833333300000001</v>
      </c>
      <c r="G1996" s="9">
        <v>1</v>
      </c>
      <c r="H1996" s="6">
        <v>8</v>
      </c>
      <c r="I1996" s="7" t="s">
        <v>18</v>
      </c>
      <c r="J1996" s="9">
        <v>0</v>
      </c>
      <c r="K1996" t="str">
        <f>VLOOKUP(A1996,MonthlyMetricFullData!A:D,2,FALSE)</f>
        <v>Distinguished</v>
      </c>
      <c r="L1996" t="str">
        <f>IF(VLOOKUP(A1996,MonthlyMetricFullData!A:E,5,FALSE)&lt;30,"Adjunct","Professional")</f>
        <v>Adjunct</v>
      </c>
      <c r="M1996" t="str">
        <f>VLOOKUP(A1996,MonthlyMetricFullData!A:D,3,FALSE)</f>
        <v>Ela Cross</v>
      </c>
    </row>
    <row r="1997" spans="1:13" x14ac:dyDescent="0.2">
      <c r="A1997" s="6" t="s">
        <v>403</v>
      </c>
      <c r="B1997" s="6" t="s">
        <v>17</v>
      </c>
      <c r="C1997" s="9">
        <v>1.27</v>
      </c>
      <c r="D1997" s="9">
        <v>1.1599999999999999</v>
      </c>
      <c r="E1997" s="9">
        <v>0.99</v>
      </c>
      <c r="F1997" s="9">
        <v>0.95</v>
      </c>
      <c r="G1997" s="9">
        <v>0.68</v>
      </c>
      <c r="H1997" s="6">
        <v>12</v>
      </c>
      <c r="I1997" s="46" t="s">
        <v>27</v>
      </c>
      <c r="J1997" s="11">
        <v>1</v>
      </c>
      <c r="K1997" t="str">
        <f>VLOOKUP(A1997,MonthlyMetricFullData!A:D,2,FALSE)</f>
        <v>Distinguished</v>
      </c>
      <c r="L1997" t="str">
        <f>IF(VLOOKUP(A1997,MonthlyMetricFullData!A:E,5,FALSE)&lt;30,"Adjunct","Professional")</f>
        <v>Adjunct</v>
      </c>
      <c r="M1997" t="str">
        <f>VLOOKUP(A1997,MonthlyMetricFullData!A:D,3,FALSE)</f>
        <v>Ela Cross</v>
      </c>
    </row>
    <row r="1998" spans="1:13" x14ac:dyDescent="0.2">
      <c r="A1998" s="6" t="s">
        <v>403</v>
      </c>
      <c r="B1998" s="6" t="s">
        <v>19</v>
      </c>
      <c r="C1998" s="6">
        <v>0.91879999999999895</v>
      </c>
      <c r="D1998" s="6">
        <v>0.91669999999999996</v>
      </c>
      <c r="E1998" s="6">
        <v>0.95180722891566205</v>
      </c>
      <c r="F1998" s="6">
        <v>0.89700000000000002</v>
      </c>
      <c r="G1998" s="6">
        <v>0.95833333333333304</v>
      </c>
      <c r="H1998" s="6">
        <v>14</v>
      </c>
      <c r="J1998" s="53"/>
      <c r="K1998" t="str">
        <f>VLOOKUP(A1998,MonthlyMetricFullData!A:D,2,FALSE)</f>
        <v>Distinguished</v>
      </c>
      <c r="L1998" t="str">
        <f>IF(VLOOKUP(A1998,MonthlyMetricFullData!A:E,5,FALSE)&lt;30,"Adjunct","Professional")</f>
        <v>Adjunct</v>
      </c>
      <c r="M1998" t="str">
        <f>VLOOKUP(A1998,MonthlyMetricFullData!A:D,3,FALSE)</f>
        <v>Ela Cross</v>
      </c>
    </row>
    <row r="1999" spans="1:13" x14ac:dyDescent="0.2">
      <c r="A1999" s="6" t="s">
        <v>403</v>
      </c>
      <c r="B1999" s="6" t="s">
        <v>21</v>
      </c>
      <c r="C1999" s="9">
        <v>0.81</v>
      </c>
      <c r="D1999" s="9">
        <v>1.05</v>
      </c>
      <c r="E1999" s="9">
        <v>0.98</v>
      </c>
      <c r="F1999" s="9">
        <v>0.97</v>
      </c>
      <c r="G1999" s="9">
        <v>0.94</v>
      </c>
      <c r="H1999" s="6">
        <v>9</v>
      </c>
      <c r="J1999" s="6"/>
      <c r="K1999" t="str">
        <f>VLOOKUP(A1999,MonthlyMetricFullData!A:D,2,FALSE)</f>
        <v>Distinguished</v>
      </c>
      <c r="L1999" t="str">
        <f>IF(VLOOKUP(A1999,MonthlyMetricFullData!A:E,5,FALSE)&lt;30,"Adjunct","Professional")</f>
        <v>Adjunct</v>
      </c>
      <c r="M1999" t="str">
        <f>VLOOKUP(A1999,MonthlyMetricFullData!A:D,3,FALSE)</f>
        <v>Ela Cross</v>
      </c>
    </row>
    <row r="2000" spans="1:13" x14ac:dyDescent="0.2">
      <c r="A2000" s="6" t="s">
        <v>403</v>
      </c>
      <c r="B2000" s="6" t="s">
        <v>22</v>
      </c>
      <c r="C2000" s="9">
        <v>0.53</v>
      </c>
      <c r="D2000" s="9">
        <v>0.73</v>
      </c>
      <c r="E2000" s="9">
        <v>1</v>
      </c>
      <c r="F2000" s="9">
        <v>0.97</v>
      </c>
      <c r="G2000" s="9">
        <v>0.79</v>
      </c>
      <c r="H2000" s="6">
        <v>6</v>
      </c>
      <c r="J2000" s="6"/>
      <c r="K2000" t="str">
        <f>VLOOKUP(A2000,MonthlyMetricFullData!A:D,2,FALSE)</f>
        <v>Distinguished</v>
      </c>
      <c r="L2000" t="str">
        <f>IF(VLOOKUP(A2000,MonthlyMetricFullData!A:E,5,FALSE)&lt;30,"Adjunct","Professional")</f>
        <v>Adjunct</v>
      </c>
      <c r="M2000" t="str">
        <f>VLOOKUP(A2000,MonthlyMetricFullData!A:D,3,FALSE)</f>
        <v>Ela Cross</v>
      </c>
    </row>
    <row r="2001" spans="1:13" x14ac:dyDescent="0.2">
      <c r="A2001" s="6" t="s">
        <v>403</v>
      </c>
      <c r="B2001" s="6" t="s">
        <v>24</v>
      </c>
      <c r="C2001" s="9">
        <v>0.83</v>
      </c>
      <c r="D2001" s="9">
        <v>1.25</v>
      </c>
      <c r="E2001" s="9">
        <v>0.97</v>
      </c>
      <c r="F2001" s="9">
        <v>0.94</v>
      </c>
      <c r="G2001" s="9">
        <v>0.75</v>
      </c>
      <c r="H2001" s="6">
        <v>12</v>
      </c>
      <c r="I2001" s="7">
        <v>1</v>
      </c>
      <c r="J2001" s="9">
        <f>I2001</f>
        <v>1</v>
      </c>
      <c r="K2001" t="str">
        <f>VLOOKUP(A2001,MonthlyMetricFullData!A:D,2,FALSE)</f>
        <v>Distinguished</v>
      </c>
      <c r="L2001" t="str">
        <f>IF(VLOOKUP(A2001,MonthlyMetricFullData!A:E,5,FALSE)&lt;30,"Adjunct","Professional")</f>
        <v>Adjunct</v>
      </c>
      <c r="M2001" t="str">
        <f>VLOOKUP(A2001,MonthlyMetricFullData!A:D,3,FALSE)</f>
        <v>Ela Cross</v>
      </c>
    </row>
    <row r="2002" spans="1:13" x14ac:dyDescent="0.2">
      <c r="A2002" s="6" t="s">
        <v>403</v>
      </c>
      <c r="B2002" s="6" t="s">
        <v>25</v>
      </c>
      <c r="C2002" s="9">
        <v>1.01</v>
      </c>
      <c r="D2002" s="9">
        <v>1.36</v>
      </c>
      <c r="E2002" s="9">
        <v>0.98</v>
      </c>
      <c r="F2002" s="9">
        <v>0.99</v>
      </c>
      <c r="G2002" s="9">
        <v>0.95</v>
      </c>
      <c r="H2002" s="6">
        <v>11</v>
      </c>
      <c r="I2002" s="7" t="s">
        <v>71</v>
      </c>
      <c r="J2002" s="9">
        <v>0</v>
      </c>
      <c r="K2002" t="str">
        <f>VLOOKUP(A2002,MonthlyMetricFullData!A:D,2,FALSE)</f>
        <v>Distinguished</v>
      </c>
      <c r="L2002" t="str">
        <f>IF(VLOOKUP(A2002,MonthlyMetricFullData!A:E,5,FALSE)&lt;30,"Adjunct","Professional")</f>
        <v>Adjunct</v>
      </c>
      <c r="M2002" t="str">
        <f>VLOOKUP(A2002,MonthlyMetricFullData!A:D,3,FALSE)</f>
        <v>Ela Cross</v>
      </c>
    </row>
    <row r="2003" spans="1:13" x14ac:dyDescent="0.2">
      <c r="A2003" s="6" t="s">
        <v>403</v>
      </c>
      <c r="B2003" s="6" t="s">
        <v>26</v>
      </c>
      <c r="C2003" s="9">
        <v>1.01</v>
      </c>
      <c r="D2003" s="9">
        <v>1.38</v>
      </c>
      <c r="E2003" s="9">
        <v>0.98</v>
      </c>
      <c r="F2003" s="9">
        <v>0.98</v>
      </c>
      <c r="G2003" s="9">
        <v>1</v>
      </c>
      <c r="H2003" s="6">
        <v>12</v>
      </c>
      <c r="I2003" s="7" t="s">
        <v>33</v>
      </c>
      <c r="J2003" s="9">
        <v>0</v>
      </c>
      <c r="K2003" t="str">
        <f>VLOOKUP(A2003,MonthlyMetricFullData!A:D,2,FALSE)</f>
        <v>Distinguished</v>
      </c>
      <c r="L2003" t="str">
        <f>IF(VLOOKUP(A2003,MonthlyMetricFullData!A:E,5,FALSE)&lt;30,"Adjunct","Professional")</f>
        <v>Adjunct</v>
      </c>
      <c r="M2003" t="str">
        <f>VLOOKUP(A2003,MonthlyMetricFullData!A:D,3,FALSE)</f>
        <v>Ela Cross</v>
      </c>
    </row>
    <row r="2004" spans="1:13" x14ac:dyDescent="0.2">
      <c r="A2004" s="6" t="s">
        <v>404</v>
      </c>
      <c r="B2004" s="6" t="s">
        <v>19</v>
      </c>
      <c r="C2004" s="6">
        <v>0</v>
      </c>
      <c r="D2004" s="6">
        <v>0.421899999999999</v>
      </c>
      <c r="E2004" s="6"/>
      <c r="F2004" s="6"/>
      <c r="G2004" s="6"/>
      <c r="J2004" s="53"/>
      <c r="K2004" t="str">
        <f>VLOOKUP(A2004,MonthlyMetricFullData!A:D,2,FALSE)</f>
        <v>Distinguished</v>
      </c>
      <c r="L2004" t="str">
        <f>IF(VLOOKUP(A2004,MonthlyMetricFullData!A:E,5,FALSE)&lt;30,"Adjunct","Professional")</f>
        <v>Adjunct</v>
      </c>
      <c r="M2004" t="str">
        <f>VLOOKUP(A2004,MonthlyMetricFullData!A:D,3,FALSE)</f>
        <v>Katherine Marino</v>
      </c>
    </row>
    <row r="2005" spans="1:13" x14ac:dyDescent="0.2">
      <c r="A2005" s="6" t="s">
        <v>405</v>
      </c>
      <c r="B2005" s="6" t="s">
        <v>29</v>
      </c>
      <c r="C2005" s="9">
        <v>0.82289999999999996</v>
      </c>
      <c r="D2005" s="9">
        <v>1.9218999999999999</v>
      </c>
      <c r="E2005" s="9">
        <v>1</v>
      </c>
      <c r="F2005" s="9">
        <v>0.95652173913043403</v>
      </c>
      <c r="G2005" s="9">
        <v>0</v>
      </c>
      <c r="H2005" s="6">
        <v>0</v>
      </c>
      <c r="I2005" s="6" t="s">
        <v>52</v>
      </c>
      <c r="J2005" s="45">
        <v>0.75</v>
      </c>
      <c r="K2005" t="str">
        <f>VLOOKUP(A2005,MonthlyMetricFullData!A:D,2,FALSE)</f>
        <v>Distinguished</v>
      </c>
      <c r="L2005" t="str">
        <f>IF(VLOOKUP(A2005,MonthlyMetricFullData!A:E,5,FALSE)&lt;30,"Adjunct","Professional")</f>
        <v>Adjunct</v>
      </c>
      <c r="M2005" t="str">
        <f>VLOOKUP(A2005,MonthlyMetricFullData!A:D,3,FALSE)</f>
        <v>Annelies de Groot</v>
      </c>
    </row>
    <row r="2006" spans="1:13" x14ac:dyDescent="0.2">
      <c r="A2006" s="6" t="s">
        <v>405</v>
      </c>
      <c r="B2006" s="6" t="s">
        <v>14</v>
      </c>
      <c r="C2006" s="9">
        <v>0.95309999999999995</v>
      </c>
      <c r="D2006" s="9">
        <v>1.4922</v>
      </c>
      <c r="E2006" s="9">
        <v>0.97959183673469297</v>
      </c>
      <c r="F2006" s="9">
        <v>0.92857142857142805</v>
      </c>
      <c r="G2006" s="9">
        <v>0.57142857142857095</v>
      </c>
      <c r="H2006" s="6">
        <v>0</v>
      </c>
      <c r="I2006" s="7" t="s">
        <v>27</v>
      </c>
      <c r="J2006" s="9">
        <v>1</v>
      </c>
      <c r="K2006" t="str">
        <f>VLOOKUP(A2006,MonthlyMetricFullData!A:D,2,FALSE)</f>
        <v>Distinguished</v>
      </c>
      <c r="L2006" t="str">
        <f>IF(VLOOKUP(A2006,MonthlyMetricFullData!A:E,5,FALSE)&lt;30,"Adjunct","Professional")</f>
        <v>Adjunct</v>
      </c>
      <c r="M2006" t="str">
        <f>VLOOKUP(A2006,MonthlyMetricFullData!A:D,3,FALSE)</f>
        <v>Annelies de Groot</v>
      </c>
    </row>
    <row r="2007" spans="1:13" x14ac:dyDescent="0.2">
      <c r="A2007" s="6" t="s">
        <v>405</v>
      </c>
      <c r="B2007" s="6" t="s">
        <v>16</v>
      </c>
      <c r="C2007" s="9">
        <v>0.39</v>
      </c>
      <c r="D2007" s="9">
        <v>1.75</v>
      </c>
      <c r="E2007" s="9">
        <v>1</v>
      </c>
      <c r="F2007" s="9">
        <v>1</v>
      </c>
      <c r="G2007" s="9">
        <v>0.25</v>
      </c>
      <c r="H2007" s="6">
        <v>2</v>
      </c>
      <c r="I2007" s="10">
        <v>45658</v>
      </c>
      <c r="J2007" s="9">
        <v>1</v>
      </c>
      <c r="K2007" t="str">
        <f>VLOOKUP(A2007,MonthlyMetricFullData!A:D,2,FALSE)</f>
        <v>Distinguished</v>
      </c>
      <c r="L2007" t="str">
        <f>IF(VLOOKUP(A2007,MonthlyMetricFullData!A:E,5,FALSE)&lt;30,"Adjunct","Professional")</f>
        <v>Adjunct</v>
      </c>
      <c r="M2007" t="str">
        <f>VLOOKUP(A2007,MonthlyMetricFullData!A:D,3,FALSE)</f>
        <v>Annelies de Groot</v>
      </c>
    </row>
    <row r="2008" spans="1:13" x14ac:dyDescent="0.2">
      <c r="A2008" s="6" t="s">
        <v>405</v>
      </c>
      <c r="B2008" s="6" t="s">
        <v>31</v>
      </c>
      <c r="C2008" s="9">
        <v>0.52</v>
      </c>
      <c r="D2008" s="9">
        <v>1.89</v>
      </c>
      <c r="E2008" s="9">
        <v>1</v>
      </c>
      <c r="F2008" s="9">
        <v>1</v>
      </c>
      <c r="G2008" s="9">
        <v>0.5</v>
      </c>
      <c r="H2008" s="6">
        <v>0</v>
      </c>
      <c r="I2008" s="7" t="s">
        <v>33</v>
      </c>
      <c r="J2008" s="9">
        <v>0</v>
      </c>
      <c r="K2008" t="str">
        <f>VLOOKUP(A2008,MonthlyMetricFullData!A:D,2,FALSE)</f>
        <v>Distinguished</v>
      </c>
      <c r="L2008" t="str">
        <f>IF(VLOOKUP(A2008,MonthlyMetricFullData!A:E,5,FALSE)&lt;30,"Adjunct","Professional")</f>
        <v>Adjunct</v>
      </c>
      <c r="M2008" t="str">
        <f>VLOOKUP(A2008,MonthlyMetricFullData!A:D,3,FALSE)</f>
        <v>Annelies de Groot</v>
      </c>
    </row>
    <row r="2009" spans="1:13" x14ac:dyDescent="0.2">
      <c r="A2009" s="6" t="s">
        <v>405</v>
      </c>
      <c r="B2009" s="6" t="s">
        <v>32</v>
      </c>
      <c r="C2009" s="9">
        <v>0.41670000000000001</v>
      </c>
      <c r="D2009" s="9">
        <v>1.8593999999999999</v>
      </c>
      <c r="E2009" s="9">
        <v>1</v>
      </c>
      <c r="F2009" s="9">
        <v>1</v>
      </c>
      <c r="G2009" s="9">
        <v>1</v>
      </c>
      <c r="H2009" s="6">
        <v>0</v>
      </c>
      <c r="I2009" s="7">
        <v>0.5</v>
      </c>
      <c r="J2009" s="9">
        <f>I2009</f>
        <v>0.5</v>
      </c>
      <c r="K2009" t="str">
        <f>VLOOKUP(A2009,MonthlyMetricFullData!A:D,2,FALSE)</f>
        <v>Distinguished</v>
      </c>
      <c r="L2009" t="str">
        <f>IF(VLOOKUP(A2009,MonthlyMetricFullData!A:E,5,FALSE)&lt;30,"Adjunct","Professional")</f>
        <v>Adjunct</v>
      </c>
      <c r="M2009" t="str">
        <f>VLOOKUP(A2009,MonthlyMetricFullData!A:D,3,FALSE)</f>
        <v>Annelies de Groot</v>
      </c>
    </row>
    <row r="2010" spans="1:13" x14ac:dyDescent="0.2">
      <c r="A2010" s="6" t="s">
        <v>405</v>
      </c>
      <c r="B2010" s="6" t="s">
        <v>17</v>
      </c>
      <c r="C2010" s="9">
        <v>1.33</v>
      </c>
      <c r="D2010" s="9">
        <v>1.93</v>
      </c>
      <c r="E2010" s="9">
        <v>0.98</v>
      </c>
      <c r="F2010" s="9">
        <v>0.9</v>
      </c>
      <c r="G2010" s="9">
        <v>0.22</v>
      </c>
      <c r="H2010" s="6">
        <v>0</v>
      </c>
      <c r="I2010" s="46" t="s">
        <v>27</v>
      </c>
      <c r="J2010" s="11">
        <v>1</v>
      </c>
      <c r="K2010" t="str">
        <f>VLOOKUP(A2010,MonthlyMetricFullData!A:D,2,FALSE)</f>
        <v>Distinguished</v>
      </c>
      <c r="L2010" t="str">
        <f>IF(VLOOKUP(A2010,MonthlyMetricFullData!A:E,5,FALSE)&lt;30,"Adjunct","Professional")</f>
        <v>Adjunct</v>
      </c>
      <c r="M2010" t="str">
        <f>VLOOKUP(A2010,MonthlyMetricFullData!A:D,3,FALSE)</f>
        <v>Annelies de Groot</v>
      </c>
    </row>
    <row r="2011" spans="1:13" x14ac:dyDescent="0.2">
      <c r="A2011" s="6" t="s">
        <v>405</v>
      </c>
      <c r="B2011" s="6" t="s">
        <v>19</v>
      </c>
      <c r="C2011" s="6">
        <v>0.9375</v>
      </c>
      <c r="D2011" s="6">
        <v>1.6328</v>
      </c>
      <c r="E2011" s="6">
        <v>0.97777777777777697</v>
      </c>
      <c r="F2011" s="6">
        <v>0.67900000000000005</v>
      </c>
      <c r="G2011" s="6">
        <v>0.57142857142857095</v>
      </c>
      <c r="J2011" s="53"/>
      <c r="K2011" t="str">
        <f>VLOOKUP(A2011,MonthlyMetricFullData!A:D,2,FALSE)</f>
        <v>Distinguished</v>
      </c>
      <c r="L2011" t="str">
        <f>IF(VLOOKUP(A2011,MonthlyMetricFullData!A:E,5,FALSE)&lt;30,"Adjunct","Professional")</f>
        <v>Adjunct</v>
      </c>
      <c r="M2011" t="str">
        <f>VLOOKUP(A2011,MonthlyMetricFullData!A:D,3,FALSE)</f>
        <v>Annelies de Groot</v>
      </c>
    </row>
    <row r="2012" spans="1:13" x14ac:dyDescent="0.2">
      <c r="A2012" s="6" t="s">
        <v>405</v>
      </c>
      <c r="B2012" s="6" t="s">
        <v>21</v>
      </c>
      <c r="C2012" s="9">
        <v>1.54</v>
      </c>
      <c r="D2012" s="9">
        <v>1.58</v>
      </c>
      <c r="E2012" s="9">
        <v>0.99</v>
      </c>
      <c r="F2012" s="9">
        <v>0.72</v>
      </c>
      <c r="G2012" s="9">
        <v>0.64</v>
      </c>
      <c r="H2012" s="6">
        <v>6</v>
      </c>
      <c r="J2012" s="6"/>
      <c r="K2012" t="str">
        <f>VLOOKUP(A2012,MonthlyMetricFullData!A:D,2,FALSE)</f>
        <v>Distinguished</v>
      </c>
      <c r="L2012" t="str">
        <f>IF(VLOOKUP(A2012,MonthlyMetricFullData!A:E,5,FALSE)&lt;30,"Adjunct","Professional")</f>
        <v>Adjunct</v>
      </c>
      <c r="M2012" t="str">
        <f>VLOOKUP(A2012,MonthlyMetricFullData!A:D,3,FALSE)</f>
        <v>Annelies de Groot</v>
      </c>
    </row>
    <row r="2013" spans="1:13" x14ac:dyDescent="0.2">
      <c r="A2013" s="6" t="s">
        <v>405</v>
      </c>
      <c r="B2013" s="6" t="s">
        <v>22</v>
      </c>
      <c r="C2013" s="9">
        <v>0.73</v>
      </c>
      <c r="D2013" s="9">
        <v>1.65</v>
      </c>
      <c r="E2013" s="9">
        <v>0.98</v>
      </c>
      <c r="F2013" s="9">
        <v>0.96</v>
      </c>
      <c r="G2013" s="9">
        <v>0.67</v>
      </c>
      <c r="H2013" s="6">
        <v>2</v>
      </c>
      <c r="J2013" s="6"/>
      <c r="K2013" t="str">
        <f>VLOOKUP(A2013,MonthlyMetricFullData!A:D,2,FALSE)</f>
        <v>Distinguished</v>
      </c>
      <c r="L2013" t="str">
        <f>IF(VLOOKUP(A2013,MonthlyMetricFullData!A:E,5,FALSE)&lt;30,"Adjunct","Professional")</f>
        <v>Adjunct</v>
      </c>
      <c r="M2013" t="str">
        <f>VLOOKUP(A2013,MonthlyMetricFullData!A:D,3,FALSE)</f>
        <v>Annelies de Groot</v>
      </c>
    </row>
    <row r="2014" spans="1:13" x14ac:dyDescent="0.2">
      <c r="A2014" s="6" t="s">
        <v>405</v>
      </c>
      <c r="B2014" s="6" t="s">
        <v>24</v>
      </c>
      <c r="C2014" s="9">
        <v>0.88</v>
      </c>
      <c r="D2014" s="9">
        <v>1.8</v>
      </c>
      <c r="E2014" s="9">
        <v>1</v>
      </c>
      <c r="F2014" s="9">
        <v>1</v>
      </c>
      <c r="G2014" s="9">
        <v>-0.25</v>
      </c>
      <c r="H2014" s="6" t="e">
        <v>#N/A</v>
      </c>
      <c r="I2014" s="7" t="s">
        <v>23</v>
      </c>
      <c r="J2014" s="9">
        <v>0.67</v>
      </c>
      <c r="K2014" t="str">
        <f>VLOOKUP(A2014,MonthlyMetricFullData!A:D,2,FALSE)</f>
        <v>Distinguished</v>
      </c>
      <c r="L2014" t="str">
        <f>IF(VLOOKUP(A2014,MonthlyMetricFullData!A:E,5,FALSE)&lt;30,"Adjunct","Professional")</f>
        <v>Adjunct</v>
      </c>
      <c r="M2014" t="str">
        <f>VLOOKUP(A2014,MonthlyMetricFullData!A:D,3,FALSE)</f>
        <v>Annelies de Groot</v>
      </c>
    </row>
    <row r="2015" spans="1:13" x14ac:dyDescent="0.2">
      <c r="A2015" s="6" t="s">
        <v>405</v>
      </c>
      <c r="B2015" s="6" t="s">
        <v>25</v>
      </c>
      <c r="C2015" s="9">
        <v>0.81</v>
      </c>
      <c r="D2015" s="9">
        <v>1.1399999999999999</v>
      </c>
      <c r="E2015" s="9">
        <v>1</v>
      </c>
      <c r="F2015" s="9">
        <v>0.91</v>
      </c>
      <c r="G2015" s="9">
        <v>0.28999999999999998</v>
      </c>
      <c r="H2015" s="6">
        <v>1</v>
      </c>
      <c r="I2015" s="8"/>
      <c r="J2015" s="6"/>
      <c r="K2015" t="str">
        <f>VLOOKUP(A2015,MonthlyMetricFullData!A:D,2,FALSE)</f>
        <v>Distinguished</v>
      </c>
      <c r="L2015" t="str">
        <f>IF(VLOOKUP(A2015,MonthlyMetricFullData!A:E,5,FALSE)&lt;30,"Adjunct","Professional")</f>
        <v>Adjunct</v>
      </c>
      <c r="M2015" t="str">
        <f>VLOOKUP(A2015,MonthlyMetricFullData!A:D,3,FALSE)</f>
        <v>Annelies de Groot</v>
      </c>
    </row>
    <row r="2016" spans="1:13" x14ac:dyDescent="0.2">
      <c r="A2016" s="6" t="s">
        <v>405</v>
      </c>
      <c r="B2016" s="6" t="s">
        <v>26</v>
      </c>
      <c r="C2016" s="9">
        <v>0.94</v>
      </c>
      <c r="D2016" s="9">
        <v>2.2200000000000002</v>
      </c>
      <c r="E2016" s="9">
        <v>1</v>
      </c>
      <c r="F2016" s="9">
        <v>1</v>
      </c>
      <c r="G2016" s="9">
        <v>0.75</v>
      </c>
      <c r="H2016" s="6">
        <v>1</v>
      </c>
      <c r="I2016" s="7" t="s">
        <v>27</v>
      </c>
      <c r="J2016" s="9">
        <v>1</v>
      </c>
      <c r="K2016" t="str">
        <f>VLOOKUP(A2016,MonthlyMetricFullData!A:D,2,FALSE)</f>
        <v>Distinguished</v>
      </c>
      <c r="L2016" t="str">
        <f>IF(VLOOKUP(A2016,MonthlyMetricFullData!A:E,5,FALSE)&lt;30,"Adjunct","Professional")</f>
        <v>Adjunct</v>
      </c>
      <c r="M2016" t="str">
        <f>VLOOKUP(A2016,MonthlyMetricFullData!A:D,3,FALSE)</f>
        <v>Annelies de Groot</v>
      </c>
    </row>
    <row r="2017" spans="1:13" x14ac:dyDescent="0.2">
      <c r="A2017" s="6" t="s">
        <v>406</v>
      </c>
      <c r="B2017" s="6" t="s">
        <v>29</v>
      </c>
      <c r="C2017" s="9">
        <v>0.4607</v>
      </c>
      <c r="D2017" s="9">
        <v>0.95930000000000004</v>
      </c>
      <c r="E2017" s="9">
        <v>1</v>
      </c>
      <c r="F2017" s="9">
        <v>0.63265306122448906</v>
      </c>
      <c r="G2017" s="9">
        <v>0.5</v>
      </c>
      <c r="H2017" s="6">
        <v>1</v>
      </c>
      <c r="I2017" s="7" t="s">
        <v>154</v>
      </c>
      <c r="J2017" s="45">
        <v>0.09</v>
      </c>
      <c r="K2017" t="str">
        <f>VLOOKUP(A2017,MonthlyMetricFullData!A:D,2,FALSE)</f>
        <v>Distinguished</v>
      </c>
      <c r="L2017" t="str">
        <f>IF(VLOOKUP(A2017,MonthlyMetricFullData!A:E,5,FALSE)&lt;30,"Adjunct","Professional")</f>
        <v>Professional</v>
      </c>
      <c r="M2017" t="str">
        <f>VLOOKUP(A2017,MonthlyMetricFullData!A:D,3,FALSE)</f>
        <v>Geoff St. Marie</v>
      </c>
    </row>
    <row r="2018" spans="1:13" x14ac:dyDescent="0.2">
      <c r="A2018" s="6" t="s">
        <v>406</v>
      </c>
      <c r="B2018" s="6" t="s">
        <v>32</v>
      </c>
      <c r="C2018" s="9">
        <v>0</v>
      </c>
      <c r="D2018" s="9">
        <v>0.5756</v>
      </c>
      <c r="E2018" s="9">
        <v>0</v>
      </c>
      <c r="F2018" s="9">
        <v>0</v>
      </c>
      <c r="G2018" s="9">
        <v>0</v>
      </c>
      <c r="H2018" s="6">
        <v>0</v>
      </c>
      <c r="I2018" s="7" t="s">
        <v>18</v>
      </c>
      <c r="J2018" s="9">
        <v>0</v>
      </c>
      <c r="K2018" t="str">
        <f>VLOOKUP(A2018,MonthlyMetricFullData!A:D,2,FALSE)</f>
        <v>Distinguished</v>
      </c>
      <c r="L2018" t="str">
        <f>IF(VLOOKUP(A2018,MonthlyMetricFullData!A:E,5,FALSE)&lt;30,"Adjunct","Professional")</f>
        <v>Professional</v>
      </c>
      <c r="M2018" t="str">
        <f>VLOOKUP(A2018,MonthlyMetricFullData!A:D,3,FALSE)</f>
        <v>Geoff St. Marie</v>
      </c>
    </row>
    <row r="2019" spans="1:13" x14ac:dyDescent="0.2">
      <c r="A2019" s="6" t="s">
        <v>406</v>
      </c>
      <c r="B2019" s="6" t="s">
        <v>17</v>
      </c>
      <c r="C2019" s="9">
        <v>0.77</v>
      </c>
      <c r="D2019" s="9">
        <v>1.05</v>
      </c>
      <c r="E2019" s="9">
        <v>0.99</v>
      </c>
      <c r="F2019" s="9">
        <v>0.4</v>
      </c>
      <c r="G2019" s="9">
        <v>0.1</v>
      </c>
      <c r="H2019" s="6">
        <v>1</v>
      </c>
      <c r="I2019" s="46" t="s">
        <v>187</v>
      </c>
      <c r="J2019" s="11">
        <f>_xlfn.TEXTBEFORE(I2019,"/")/_xlfn.TEXTAFTER(I2019,"/")</f>
        <v>0.11764705882352941</v>
      </c>
      <c r="K2019" t="str">
        <f>VLOOKUP(A2019,MonthlyMetricFullData!A:D,2,FALSE)</f>
        <v>Distinguished</v>
      </c>
      <c r="L2019" t="str">
        <f>IF(VLOOKUP(A2019,MonthlyMetricFullData!A:E,5,FALSE)&lt;30,"Adjunct","Professional")</f>
        <v>Professional</v>
      </c>
      <c r="M2019" t="str">
        <f>VLOOKUP(A2019,MonthlyMetricFullData!A:D,3,FALSE)</f>
        <v>Geoff St. Marie</v>
      </c>
    </row>
    <row r="2020" spans="1:13" x14ac:dyDescent="0.2">
      <c r="A2020" s="6" t="s">
        <v>406</v>
      </c>
      <c r="B2020" s="6" t="s">
        <v>19</v>
      </c>
      <c r="C2020" s="6">
        <v>0.82499999999999996</v>
      </c>
      <c r="D2020" s="6">
        <v>0.98399999999999999</v>
      </c>
      <c r="E2020" s="6">
        <v>1</v>
      </c>
      <c r="F2020" s="6">
        <v>0.61</v>
      </c>
      <c r="G2020" s="6">
        <v>9.0909090909090898E-2</v>
      </c>
      <c r="H2020" s="6">
        <v>1</v>
      </c>
      <c r="I2020" s="6" t="s">
        <v>187</v>
      </c>
      <c r="J2020" s="53">
        <v>0.12</v>
      </c>
      <c r="K2020" t="str">
        <f>VLOOKUP(A2020,MonthlyMetricFullData!A:D,2,FALSE)</f>
        <v>Distinguished</v>
      </c>
      <c r="L2020" t="str">
        <f>IF(VLOOKUP(A2020,MonthlyMetricFullData!A:E,5,FALSE)&lt;30,"Adjunct","Professional")</f>
        <v>Professional</v>
      </c>
      <c r="M2020" t="str">
        <f>VLOOKUP(A2020,MonthlyMetricFullData!A:D,3,FALSE)</f>
        <v>Geoff St. Marie</v>
      </c>
    </row>
    <row r="2021" spans="1:13" x14ac:dyDescent="0.2">
      <c r="A2021" s="6" t="s">
        <v>407</v>
      </c>
      <c r="B2021" s="6" t="s">
        <v>29</v>
      </c>
      <c r="C2021" s="9">
        <v>0.84289999999999898</v>
      </c>
      <c r="D2021" s="9">
        <v>1.1265000000000001</v>
      </c>
      <c r="E2021" s="9">
        <v>1</v>
      </c>
      <c r="F2021" s="9">
        <v>1</v>
      </c>
      <c r="G2021" s="9">
        <v>0</v>
      </c>
      <c r="H2021" s="6">
        <v>1</v>
      </c>
      <c r="I2021" s="6" t="s">
        <v>408</v>
      </c>
      <c r="J2021" s="45">
        <v>0.84</v>
      </c>
      <c r="K2021" t="str">
        <f>VLOOKUP(A2021,MonthlyMetricFullData!A:D,2,FALSE)</f>
        <v>Distinguished</v>
      </c>
      <c r="L2021" t="str">
        <f>IF(VLOOKUP(A2021,MonthlyMetricFullData!A:E,5,FALSE)&lt;30,"Adjunct","Professional")</f>
        <v>Professional</v>
      </c>
      <c r="M2021" t="str">
        <f>VLOOKUP(A2021,MonthlyMetricFullData!A:D,3,FALSE)</f>
        <v>Annelies de Groot</v>
      </c>
    </row>
    <row r="2022" spans="1:13" x14ac:dyDescent="0.2">
      <c r="A2022" s="6" t="s">
        <v>407</v>
      </c>
      <c r="B2022" s="6" t="s">
        <v>32</v>
      </c>
      <c r="C2022" s="9">
        <v>0</v>
      </c>
      <c r="D2022" s="9">
        <v>0.86339999999999995</v>
      </c>
      <c r="E2022" s="9">
        <v>0</v>
      </c>
      <c r="F2022" s="9">
        <v>0</v>
      </c>
      <c r="G2022" s="9">
        <v>0</v>
      </c>
      <c r="H2022" s="6">
        <v>0</v>
      </c>
      <c r="I2022" s="7" t="s">
        <v>18</v>
      </c>
      <c r="J2022" s="9">
        <v>0</v>
      </c>
      <c r="K2022" t="str">
        <f>VLOOKUP(A2022,MonthlyMetricFullData!A:D,2,FALSE)</f>
        <v>Distinguished</v>
      </c>
      <c r="L2022" t="str">
        <f>IF(VLOOKUP(A2022,MonthlyMetricFullData!A:E,5,FALSE)&lt;30,"Adjunct","Professional")</f>
        <v>Professional</v>
      </c>
      <c r="M2022" t="str">
        <f>VLOOKUP(A2022,MonthlyMetricFullData!A:D,3,FALSE)</f>
        <v>Annelies de Groot</v>
      </c>
    </row>
    <row r="2023" spans="1:13" x14ac:dyDescent="0.2">
      <c r="A2023" s="6" t="s">
        <v>407</v>
      </c>
      <c r="B2023" s="6" t="s">
        <v>17</v>
      </c>
      <c r="C2023" s="9">
        <v>0.83</v>
      </c>
      <c r="D2023" s="9">
        <v>1</v>
      </c>
      <c r="E2023" s="9">
        <v>1</v>
      </c>
      <c r="F2023" s="9">
        <v>1</v>
      </c>
      <c r="G2023" s="9">
        <v>0.53</v>
      </c>
      <c r="H2023" s="6">
        <v>3</v>
      </c>
      <c r="I2023" s="46" t="s">
        <v>128</v>
      </c>
      <c r="J2023" s="11">
        <f>_xlfn.TEXTBEFORE(I2023,"/")/_xlfn.TEXTAFTER(I2023,"/")</f>
        <v>0.63636363636363635</v>
      </c>
      <c r="K2023" t="str">
        <f>VLOOKUP(A2023,MonthlyMetricFullData!A:D,2,FALSE)</f>
        <v>Distinguished</v>
      </c>
      <c r="L2023" t="str">
        <f>IF(VLOOKUP(A2023,MonthlyMetricFullData!A:E,5,FALSE)&lt;30,"Adjunct","Professional")</f>
        <v>Professional</v>
      </c>
      <c r="M2023" t="str">
        <f>VLOOKUP(A2023,MonthlyMetricFullData!A:D,3,FALSE)</f>
        <v>Annelies de Groot</v>
      </c>
    </row>
    <row r="2024" spans="1:13" x14ac:dyDescent="0.2">
      <c r="A2024" s="6" t="s">
        <v>407</v>
      </c>
      <c r="B2024" s="6" t="s">
        <v>19</v>
      </c>
      <c r="C2024" s="6">
        <v>0.86789999999999901</v>
      </c>
      <c r="D2024" s="6">
        <v>1.1176999999999999</v>
      </c>
      <c r="E2024" s="6">
        <v>1</v>
      </c>
      <c r="F2024" s="6">
        <v>1</v>
      </c>
      <c r="G2024" s="6">
        <v>0.58823529411764697</v>
      </c>
      <c r="H2024" s="6">
        <v>2</v>
      </c>
      <c r="I2024" s="6" t="s">
        <v>409</v>
      </c>
      <c r="J2024" s="53">
        <v>0.84</v>
      </c>
      <c r="K2024" t="str">
        <f>VLOOKUP(A2024,MonthlyMetricFullData!A:D,2,FALSE)</f>
        <v>Distinguished</v>
      </c>
      <c r="L2024" t="str">
        <f>IF(VLOOKUP(A2024,MonthlyMetricFullData!A:E,5,FALSE)&lt;30,"Adjunct","Professional")</f>
        <v>Professional</v>
      </c>
      <c r="M2024" t="str">
        <f>VLOOKUP(A2024,MonthlyMetricFullData!A:D,3,FALSE)</f>
        <v>Annelies de Groot</v>
      </c>
    </row>
    <row r="2025" spans="1:13" x14ac:dyDescent="0.2">
      <c r="A2025" s="6" t="s">
        <v>410</v>
      </c>
      <c r="B2025" s="6" t="s">
        <v>29</v>
      </c>
      <c r="C2025" s="9">
        <v>1.075</v>
      </c>
      <c r="D2025" s="9">
        <v>1.0729</v>
      </c>
      <c r="E2025" s="9">
        <v>1</v>
      </c>
      <c r="F2025" s="9">
        <v>0.98412698412698396</v>
      </c>
      <c r="G2025" s="9">
        <v>0.71428571428571397</v>
      </c>
      <c r="H2025" s="6">
        <v>6</v>
      </c>
      <c r="I2025" s="7" t="s">
        <v>60</v>
      </c>
      <c r="J2025" s="45">
        <v>0</v>
      </c>
      <c r="K2025" t="str">
        <f>VLOOKUP(A2025,MonthlyMetricFullData!A:D,2,FALSE)</f>
        <v>Distinguished</v>
      </c>
      <c r="L2025" t="str">
        <f>IF(VLOOKUP(A2025,MonthlyMetricFullData!A:E,5,FALSE)&lt;30,"Adjunct","Professional")</f>
        <v>Adjunct</v>
      </c>
      <c r="M2025" t="str">
        <f>VLOOKUP(A2025,MonthlyMetricFullData!A:D,3,FALSE)</f>
        <v>Ela Cross</v>
      </c>
    </row>
    <row r="2026" spans="1:13" x14ac:dyDescent="0.2">
      <c r="A2026" s="6" t="s">
        <v>410</v>
      </c>
      <c r="B2026" s="6" t="s">
        <v>14</v>
      </c>
      <c r="C2026" s="9">
        <v>0.6875</v>
      </c>
      <c r="D2026" s="9">
        <v>1.0207999999999999</v>
      </c>
      <c r="E2026" s="9">
        <v>1</v>
      </c>
      <c r="F2026" s="9">
        <v>0.97674418604651103</v>
      </c>
      <c r="G2026" s="9">
        <v>0.69230769230769196</v>
      </c>
      <c r="H2026" s="6">
        <v>5</v>
      </c>
      <c r="I2026" s="7"/>
      <c r="J2026" s="9"/>
      <c r="K2026" t="str">
        <f>VLOOKUP(A2026,MonthlyMetricFullData!A:D,2,FALSE)</f>
        <v>Distinguished</v>
      </c>
      <c r="L2026" t="str">
        <f>IF(VLOOKUP(A2026,MonthlyMetricFullData!A:E,5,FALSE)&lt;30,"Adjunct","Professional")</f>
        <v>Adjunct</v>
      </c>
      <c r="M2026" t="str">
        <f>VLOOKUP(A2026,MonthlyMetricFullData!A:D,3,FALSE)</f>
        <v>Ela Cross</v>
      </c>
    </row>
    <row r="2027" spans="1:13" x14ac:dyDescent="0.2">
      <c r="A2027" s="6" t="s">
        <v>410</v>
      </c>
      <c r="B2027" s="6" t="s">
        <v>16</v>
      </c>
      <c r="C2027" s="9">
        <v>0.8</v>
      </c>
      <c r="D2027" s="9">
        <v>1.01</v>
      </c>
      <c r="E2027" s="9">
        <v>0.99</v>
      </c>
      <c r="F2027" s="9">
        <v>0.98</v>
      </c>
      <c r="G2027" s="9">
        <v>0.88</v>
      </c>
      <c r="H2027" s="6">
        <v>5</v>
      </c>
      <c r="I2027" s="10">
        <v>45666</v>
      </c>
      <c r="J2027" s="11">
        <v>0.11</v>
      </c>
      <c r="K2027" t="str">
        <f>VLOOKUP(A2027,MonthlyMetricFullData!A:D,2,FALSE)</f>
        <v>Distinguished</v>
      </c>
      <c r="L2027" t="str">
        <f>IF(VLOOKUP(A2027,MonthlyMetricFullData!A:E,5,FALSE)&lt;30,"Adjunct","Professional")</f>
        <v>Adjunct</v>
      </c>
      <c r="M2027" t="str">
        <f>VLOOKUP(A2027,MonthlyMetricFullData!A:D,3,FALSE)</f>
        <v>Ela Cross</v>
      </c>
    </row>
    <row r="2028" spans="1:13" x14ac:dyDescent="0.2">
      <c r="A2028" s="6" t="s">
        <v>410</v>
      </c>
      <c r="B2028" s="6" t="s">
        <v>31</v>
      </c>
      <c r="C2028" s="9">
        <v>0.53</v>
      </c>
      <c r="D2028" s="9">
        <v>0.9</v>
      </c>
      <c r="E2028" s="9">
        <v>1</v>
      </c>
      <c r="F2028" s="9">
        <v>0.94</v>
      </c>
      <c r="G2028" s="9">
        <v>0.8</v>
      </c>
      <c r="H2028" s="6">
        <v>2</v>
      </c>
      <c r="I2028" s="7" t="s">
        <v>153</v>
      </c>
      <c r="J2028" s="9">
        <v>0</v>
      </c>
      <c r="K2028" t="str">
        <f>VLOOKUP(A2028,MonthlyMetricFullData!A:D,2,FALSE)</f>
        <v>Distinguished</v>
      </c>
      <c r="L2028" t="str">
        <f>IF(VLOOKUP(A2028,MonthlyMetricFullData!A:E,5,FALSE)&lt;30,"Adjunct","Professional")</f>
        <v>Adjunct</v>
      </c>
      <c r="M2028" t="str">
        <f>VLOOKUP(A2028,MonthlyMetricFullData!A:D,3,FALSE)</f>
        <v>Ela Cross</v>
      </c>
    </row>
    <row r="2029" spans="1:13" x14ac:dyDescent="0.2">
      <c r="A2029" s="6" t="s">
        <v>410</v>
      </c>
      <c r="B2029" s="6" t="s">
        <v>32</v>
      </c>
      <c r="C2029" s="9">
        <v>0.66249999999999998</v>
      </c>
      <c r="D2029" s="9">
        <v>1</v>
      </c>
      <c r="E2029" s="9">
        <v>1</v>
      </c>
      <c r="F2029" s="9">
        <v>1</v>
      </c>
      <c r="G2029" s="9">
        <v>1</v>
      </c>
      <c r="H2029" s="6">
        <v>3</v>
      </c>
      <c r="I2029" s="7" t="s">
        <v>71</v>
      </c>
      <c r="J2029" s="9">
        <v>0</v>
      </c>
      <c r="K2029" t="str">
        <f>VLOOKUP(A2029,MonthlyMetricFullData!A:D,2,FALSE)</f>
        <v>Distinguished</v>
      </c>
      <c r="L2029" t="str">
        <f>IF(VLOOKUP(A2029,MonthlyMetricFullData!A:E,5,FALSE)&lt;30,"Adjunct","Professional")</f>
        <v>Adjunct</v>
      </c>
      <c r="M2029" t="str">
        <f>VLOOKUP(A2029,MonthlyMetricFullData!A:D,3,FALSE)</f>
        <v>Ela Cross</v>
      </c>
    </row>
    <row r="2030" spans="1:13" x14ac:dyDescent="0.2">
      <c r="A2030" s="6" t="s">
        <v>410</v>
      </c>
      <c r="B2030" s="6" t="s">
        <v>17</v>
      </c>
      <c r="C2030" s="9">
        <v>1.0900000000000001</v>
      </c>
      <c r="D2030" s="9">
        <v>1.1200000000000001</v>
      </c>
      <c r="E2030" s="9">
        <v>1</v>
      </c>
      <c r="F2030" s="9">
        <v>1</v>
      </c>
      <c r="G2030" s="9">
        <v>0.83</v>
      </c>
      <c r="H2030" s="6">
        <v>4</v>
      </c>
      <c r="I2030" s="46" t="s">
        <v>18</v>
      </c>
      <c r="J2030" s="11">
        <v>0</v>
      </c>
      <c r="K2030" t="str">
        <f>VLOOKUP(A2030,MonthlyMetricFullData!A:D,2,FALSE)</f>
        <v>Distinguished</v>
      </c>
      <c r="L2030" t="str">
        <f>IF(VLOOKUP(A2030,MonthlyMetricFullData!A:E,5,FALSE)&lt;30,"Adjunct","Professional")</f>
        <v>Adjunct</v>
      </c>
      <c r="M2030" t="str">
        <f>VLOOKUP(A2030,MonthlyMetricFullData!A:D,3,FALSE)</f>
        <v>Ela Cross</v>
      </c>
    </row>
    <row r="2031" spans="1:13" x14ac:dyDescent="0.2">
      <c r="A2031" s="6" t="s">
        <v>410</v>
      </c>
      <c r="B2031" s="6" t="s">
        <v>19</v>
      </c>
      <c r="C2031" s="6">
        <v>0.80629999999999902</v>
      </c>
      <c r="D2031" s="6">
        <v>1.0832999999999999</v>
      </c>
      <c r="E2031" s="6">
        <v>1</v>
      </c>
      <c r="F2031" s="6">
        <v>0.69</v>
      </c>
      <c r="G2031" s="6">
        <v>0.76470588235294101</v>
      </c>
      <c r="H2031" s="6">
        <v>8</v>
      </c>
      <c r="I2031" s="6" t="s">
        <v>60</v>
      </c>
      <c r="J2031" s="53">
        <v>0</v>
      </c>
      <c r="K2031" t="str">
        <f>VLOOKUP(A2031,MonthlyMetricFullData!A:D,2,FALSE)</f>
        <v>Distinguished</v>
      </c>
      <c r="L2031" t="str">
        <f>IF(VLOOKUP(A2031,MonthlyMetricFullData!A:E,5,FALSE)&lt;30,"Adjunct","Professional")</f>
        <v>Adjunct</v>
      </c>
      <c r="M2031" t="str">
        <f>VLOOKUP(A2031,MonthlyMetricFullData!A:D,3,FALSE)</f>
        <v>Ela Cross</v>
      </c>
    </row>
    <row r="2032" spans="1:13" x14ac:dyDescent="0.2">
      <c r="A2032" s="6" t="s">
        <v>410</v>
      </c>
      <c r="B2032" s="6" t="s">
        <v>21</v>
      </c>
      <c r="C2032" s="9">
        <v>0.67</v>
      </c>
      <c r="D2032" s="9">
        <v>1.05</v>
      </c>
      <c r="E2032" s="9">
        <v>0.97</v>
      </c>
      <c r="F2032" s="9">
        <v>0.92</v>
      </c>
      <c r="G2032" s="9">
        <v>1</v>
      </c>
      <c r="H2032" s="6" t="e">
        <v>#N/A</v>
      </c>
      <c r="J2032" s="6"/>
      <c r="K2032" t="str">
        <f>VLOOKUP(A2032,MonthlyMetricFullData!A:D,2,FALSE)</f>
        <v>Distinguished</v>
      </c>
      <c r="L2032" t="str">
        <f>IF(VLOOKUP(A2032,MonthlyMetricFullData!A:E,5,FALSE)&lt;30,"Adjunct","Professional")</f>
        <v>Adjunct</v>
      </c>
      <c r="M2032" t="str">
        <f>VLOOKUP(A2032,MonthlyMetricFullData!A:D,3,FALSE)</f>
        <v>Ela Cross</v>
      </c>
    </row>
    <row r="2033" spans="1:13" x14ac:dyDescent="0.2">
      <c r="A2033" s="6" t="s">
        <v>410</v>
      </c>
      <c r="B2033" s="6" t="s">
        <v>22</v>
      </c>
      <c r="C2033" s="9">
        <v>0.19</v>
      </c>
      <c r="D2033" s="9">
        <v>0.77</v>
      </c>
      <c r="E2033" s="9">
        <v>0.92</v>
      </c>
      <c r="F2033" s="9">
        <v>0.22</v>
      </c>
      <c r="G2033" s="9">
        <v>0</v>
      </c>
      <c r="H2033" s="6" t="e">
        <v>#N/A</v>
      </c>
      <c r="J2033" s="6"/>
      <c r="K2033" t="str">
        <f>VLOOKUP(A2033,MonthlyMetricFullData!A:D,2,FALSE)</f>
        <v>Distinguished</v>
      </c>
      <c r="L2033" t="str">
        <f>IF(VLOOKUP(A2033,MonthlyMetricFullData!A:E,5,FALSE)&lt;30,"Adjunct","Professional")</f>
        <v>Adjunct</v>
      </c>
      <c r="M2033" t="str">
        <f>VLOOKUP(A2033,MonthlyMetricFullData!A:D,3,FALSE)</f>
        <v>Ela Cross</v>
      </c>
    </row>
    <row r="2034" spans="1:13" x14ac:dyDescent="0.2">
      <c r="A2034" s="6" t="s">
        <v>410</v>
      </c>
      <c r="B2034" s="6" t="s">
        <v>24</v>
      </c>
      <c r="C2034" s="9">
        <v>0.34</v>
      </c>
      <c r="D2034" s="9">
        <v>0.96</v>
      </c>
      <c r="E2034" s="9">
        <v>0.87</v>
      </c>
      <c r="F2034" s="9">
        <v>1</v>
      </c>
      <c r="G2034" s="9">
        <v>0.86</v>
      </c>
      <c r="H2034" s="6">
        <v>2</v>
      </c>
      <c r="I2034" s="7">
        <v>0</v>
      </c>
      <c r="J2034" s="9">
        <f>I2034</f>
        <v>0</v>
      </c>
      <c r="K2034" t="str">
        <f>VLOOKUP(A2034,MonthlyMetricFullData!A:D,2,FALSE)</f>
        <v>Distinguished</v>
      </c>
      <c r="L2034" t="str">
        <f>IF(VLOOKUP(A2034,MonthlyMetricFullData!A:E,5,FALSE)&lt;30,"Adjunct","Professional")</f>
        <v>Adjunct</v>
      </c>
      <c r="M2034" t="str">
        <f>VLOOKUP(A2034,MonthlyMetricFullData!A:D,3,FALSE)</f>
        <v>Ela Cross</v>
      </c>
    </row>
    <row r="2035" spans="1:13" x14ac:dyDescent="0.2">
      <c r="A2035" s="6" t="s">
        <v>410</v>
      </c>
      <c r="B2035" s="6" t="s">
        <v>25</v>
      </c>
      <c r="C2035" s="9">
        <v>0.55000000000000004</v>
      </c>
      <c r="D2035" s="9">
        <v>1.01</v>
      </c>
      <c r="E2035" s="9">
        <v>1</v>
      </c>
      <c r="F2035" s="9">
        <v>1</v>
      </c>
      <c r="G2035" s="9">
        <v>0.83</v>
      </c>
      <c r="H2035" s="6">
        <v>2</v>
      </c>
      <c r="I2035" s="7" t="s">
        <v>83</v>
      </c>
      <c r="J2035" s="9">
        <v>0</v>
      </c>
      <c r="K2035" t="str">
        <f>VLOOKUP(A2035,MonthlyMetricFullData!A:D,2,FALSE)</f>
        <v>Distinguished</v>
      </c>
      <c r="L2035" t="str">
        <f>IF(VLOOKUP(A2035,MonthlyMetricFullData!A:E,5,FALSE)&lt;30,"Adjunct","Professional")</f>
        <v>Adjunct</v>
      </c>
      <c r="M2035" t="str">
        <f>VLOOKUP(A2035,MonthlyMetricFullData!A:D,3,FALSE)</f>
        <v>Ela Cross</v>
      </c>
    </row>
    <row r="2036" spans="1:13" x14ac:dyDescent="0.2">
      <c r="A2036" s="6" t="s">
        <v>410</v>
      </c>
      <c r="B2036" s="6" t="s">
        <v>26</v>
      </c>
      <c r="C2036" s="9">
        <v>0.56000000000000005</v>
      </c>
      <c r="D2036" s="9">
        <v>1.01</v>
      </c>
      <c r="E2036" s="9">
        <v>1</v>
      </c>
      <c r="F2036" s="9">
        <v>1</v>
      </c>
      <c r="G2036" s="9">
        <v>1</v>
      </c>
      <c r="H2036" s="6">
        <v>4</v>
      </c>
      <c r="I2036" s="7" t="s">
        <v>15</v>
      </c>
      <c r="J2036" s="9">
        <v>0.5</v>
      </c>
      <c r="K2036" t="str">
        <f>VLOOKUP(A2036,MonthlyMetricFullData!A:D,2,FALSE)</f>
        <v>Distinguished</v>
      </c>
      <c r="L2036" t="str">
        <f>IF(VLOOKUP(A2036,MonthlyMetricFullData!A:E,5,FALSE)&lt;30,"Adjunct","Professional")</f>
        <v>Adjunct</v>
      </c>
      <c r="M2036" t="str">
        <f>VLOOKUP(A2036,MonthlyMetricFullData!A:D,3,FALSE)</f>
        <v>Ela Cross</v>
      </c>
    </row>
    <row r="2037" spans="1:13" x14ac:dyDescent="0.2">
      <c r="A2037" s="6" t="s">
        <v>411</v>
      </c>
      <c r="B2037" s="6" t="s">
        <v>29</v>
      </c>
      <c r="C2037" s="9">
        <v>0.91879999999999895</v>
      </c>
      <c r="D2037" s="9">
        <v>1</v>
      </c>
      <c r="E2037" s="9">
        <v>1</v>
      </c>
      <c r="F2037" s="9">
        <v>0.98484848484848397</v>
      </c>
      <c r="G2037" s="9">
        <v>0.625</v>
      </c>
      <c r="H2037" s="6">
        <v>9</v>
      </c>
      <c r="I2037" s="7" t="s">
        <v>18</v>
      </c>
      <c r="J2037" s="45">
        <v>0</v>
      </c>
      <c r="K2037" t="str">
        <f>VLOOKUP(A2037,MonthlyMetricFullData!A:D,2,FALSE)</f>
        <v>Distinguished</v>
      </c>
      <c r="L2037" t="str">
        <f>IF(VLOOKUP(A2037,MonthlyMetricFullData!A:E,5,FALSE)&lt;30,"Adjunct","Professional")</f>
        <v>Adjunct</v>
      </c>
      <c r="M2037" t="str">
        <f>VLOOKUP(A2037,MonthlyMetricFullData!A:D,3,FALSE)</f>
        <v>Kristin Haase-Alvey</v>
      </c>
    </row>
    <row r="2038" spans="1:13" x14ac:dyDescent="0.2">
      <c r="A2038" s="6" t="s">
        <v>411</v>
      </c>
      <c r="B2038" s="6" t="s">
        <v>14</v>
      </c>
      <c r="C2038" s="9">
        <v>0.96250000000000002</v>
      </c>
      <c r="D2038" s="9">
        <v>1.0129999999999999</v>
      </c>
      <c r="E2038" s="9">
        <v>0.98936170212765895</v>
      </c>
      <c r="F2038" s="9">
        <v>1</v>
      </c>
      <c r="G2038" s="9">
        <v>0.8</v>
      </c>
      <c r="H2038" s="6">
        <v>9</v>
      </c>
      <c r="I2038" s="7" t="s">
        <v>52</v>
      </c>
      <c r="J2038" s="9">
        <v>0.75</v>
      </c>
      <c r="K2038" t="str">
        <f>VLOOKUP(A2038,MonthlyMetricFullData!A:D,2,FALSE)</f>
        <v>Distinguished</v>
      </c>
      <c r="L2038" t="str">
        <f>IF(VLOOKUP(A2038,MonthlyMetricFullData!A:E,5,FALSE)&lt;30,"Adjunct","Professional")</f>
        <v>Adjunct</v>
      </c>
      <c r="M2038" t="str">
        <f>VLOOKUP(A2038,MonthlyMetricFullData!A:D,3,FALSE)</f>
        <v>Kristin Haase-Alvey</v>
      </c>
    </row>
    <row r="2039" spans="1:13" x14ac:dyDescent="0.2">
      <c r="A2039" s="6" t="s">
        <v>411</v>
      </c>
      <c r="B2039" s="6" t="s">
        <v>16</v>
      </c>
      <c r="C2039" s="9">
        <v>0.83</v>
      </c>
      <c r="D2039" s="9">
        <v>0.86</v>
      </c>
      <c r="E2039" s="9">
        <v>1</v>
      </c>
      <c r="F2039" s="9">
        <v>1</v>
      </c>
      <c r="G2039" s="9">
        <v>0.93</v>
      </c>
      <c r="H2039" s="6">
        <v>8</v>
      </c>
      <c r="I2039" s="10">
        <v>45691</v>
      </c>
      <c r="J2039" s="11">
        <v>0.67</v>
      </c>
      <c r="K2039" t="str">
        <f>VLOOKUP(A2039,MonthlyMetricFullData!A:D,2,FALSE)</f>
        <v>Distinguished</v>
      </c>
      <c r="L2039" t="str">
        <f>IF(VLOOKUP(A2039,MonthlyMetricFullData!A:E,5,FALSE)&lt;30,"Adjunct","Professional")</f>
        <v>Adjunct</v>
      </c>
      <c r="M2039" t="str">
        <f>VLOOKUP(A2039,MonthlyMetricFullData!A:D,3,FALSE)</f>
        <v>Kristin Haase-Alvey</v>
      </c>
    </row>
    <row r="2040" spans="1:13" x14ac:dyDescent="0.2">
      <c r="A2040" s="6" t="s">
        <v>411</v>
      </c>
      <c r="B2040" s="6" t="s">
        <v>31</v>
      </c>
      <c r="C2040" s="9">
        <v>0.79</v>
      </c>
      <c r="D2040" s="9">
        <v>0.99</v>
      </c>
      <c r="E2040" s="9">
        <v>1</v>
      </c>
      <c r="F2040" s="9">
        <v>1</v>
      </c>
      <c r="G2040" s="9">
        <v>0.69</v>
      </c>
      <c r="H2040" s="6">
        <v>9</v>
      </c>
      <c r="I2040" s="7">
        <v>0.5</v>
      </c>
      <c r="J2040" s="9">
        <v>0.5</v>
      </c>
      <c r="K2040" t="str">
        <f>VLOOKUP(A2040,MonthlyMetricFullData!A:D,2,FALSE)</f>
        <v>Distinguished</v>
      </c>
      <c r="L2040" t="str">
        <f>IF(VLOOKUP(A2040,MonthlyMetricFullData!A:E,5,FALSE)&lt;30,"Adjunct","Professional")</f>
        <v>Adjunct</v>
      </c>
      <c r="M2040" t="str">
        <f>VLOOKUP(A2040,MonthlyMetricFullData!A:D,3,FALSE)</f>
        <v>Kristin Haase-Alvey</v>
      </c>
    </row>
    <row r="2041" spans="1:13" x14ac:dyDescent="0.2">
      <c r="A2041" s="6" t="s">
        <v>411</v>
      </c>
      <c r="B2041" s="6" t="s">
        <v>32</v>
      </c>
      <c r="C2041" s="9">
        <v>0.80630000000000002</v>
      </c>
      <c r="D2041" s="9">
        <v>1.0207999999999999</v>
      </c>
      <c r="E2041" s="9">
        <v>1</v>
      </c>
      <c r="F2041" s="9">
        <v>1</v>
      </c>
      <c r="G2041" s="9">
        <v>0.61538461499999997</v>
      </c>
      <c r="H2041" s="6">
        <v>14</v>
      </c>
      <c r="I2041" s="7">
        <v>0.6</v>
      </c>
      <c r="J2041" s="9">
        <f>I2041</f>
        <v>0.6</v>
      </c>
      <c r="K2041" t="str">
        <f>VLOOKUP(A2041,MonthlyMetricFullData!A:D,2,FALSE)</f>
        <v>Distinguished</v>
      </c>
      <c r="L2041" t="str">
        <f>IF(VLOOKUP(A2041,MonthlyMetricFullData!A:E,5,FALSE)&lt;30,"Adjunct","Professional")</f>
        <v>Adjunct</v>
      </c>
      <c r="M2041" t="str">
        <f>VLOOKUP(A2041,MonthlyMetricFullData!A:D,3,FALSE)</f>
        <v>Kristin Haase-Alvey</v>
      </c>
    </row>
    <row r="2042" spans="1:13" x14ac:dyDescent="0.2">
      <c r="A2042" s="6" t="s">
        <v>411</v>
      </c>
      <c r="B2042" s="6" t="s">
        <v>17</v>
      </c>
      <c r="C2042" s="9">
        <v>0.94</v>
      </c>
      <c r="D2042" s="9">
        <v>0.99</v>
      </c>
      <c r="E2042" s="9">
        <v>1</v>
      </c>
      <c r="F2042" s="9">
        <v>1</v>
      </c>
      <c r="G2042" s="9">
        <v>1</v>
      </c>
      <c r="H2042" s="6">
        <v>6</v>
      </c>
      <c r="I2042" s="46" t="s">
        <v>63</v>
      </c>
      <c r="J2042" s="11">
        <v>1</v>
      </c>
      <c r="K2042" t="str">
        <f>VLOOKUP(A2042,MonthlyMetricFullData!A:D,2,FALSE)</f>
        <v>Distinguished</v>
      </c>
      <c r="L2042" t="str">
        <f>IF(VLOOKUP(A2042,MonthlyMetricFullData!A:E,5,FALSE)&lt;30,"Adjunct","Professional")</f>
        <v>Adjunct</v>
      </c>
      <c r="M2042" t="str">
        <f>VLOOKUP(A2042,MonthlyMetricFullData!A:D,3,FALSE)</f>
        <v>Kristin Haase-Alvey</v>
      </c>
    </row>
    <row r="2043" spans="1:13" x14ac:dyDescent="0.2">
      <c r="A2043" s="6" t="s">
        <v>411</v>
      </c>
      <c r="B2043" s="6" t="s">
        <v>19</v>
      </c>
      <c r="C2043" s="6">
        <v>1.0063</v>
      </c>
      <c r="D2043" s="6">
        <v>1</v>
      </c>
      <c r="E2043" s="6">
        <v>1</v>
      </c>
      <c r="F2043" s="6">
        <v>0.98299999999999998</v>
      </c>
      <c r="G2043" s="6">
        <v>1</v>
      </c>
      <c r="H2043" s="6">
        <v>10</v>
      </c>
      <c r="I2043" s="6" t="s">
        <v>111</v>
      </c>
      <c r="J2043" s="53">
        <v>0.8</v>
      </c>
      <c r="K2043" t="str">
        <f>VLOOKUP(A2043,MonthlyMetricFullData!A:D,2,FALSE)</f>
        <v>Distinguished</v>
      </c>
      <c r="L2043" t="str">
        <f>IF(VLOOKUP(A2043,MonthlyMetricFullData!A:E,5,FALSE)&lt;30,"Adjunct","Professional")</f>
        <v>Adjunct</v>
      </c>
      <c r="M2043" t="str">
        <f>VLOOKUP(A2043,MonthlyMetricFullData!A:D,3,FALSE)</f>
        <v>Kristin Haase-Alvey</v>
      </c>
    </row>
    <row r="2044" spans="1:13" x14ac:dyDescent="0.2">
      <c r="A2044" s="6" t="s">
        <v>411</v>
      </c>
      <c r="B2044" s="6" t="s">
        <v>21</v>
      </c>
      <c r="C2044" s="9">
        <v>0.71</v>
      </c>
      <c r="D2044" s="9">
        <v>1</v>
      </c>
      <c r="E2044" s="9">
        <v>1</v>
      </c>
      <c r="F2044" s="9">
        <v>1</v>
      </c>
      <c r="G2044" s="9">
        <v>0.67</v>
      </c>
      <c r="H2044" s="6">
        <v>6</v>
      </c>
      <c r="I2044" s="7">
        <v>1</v>
      </c>
      <c r="J2044" s="9">
        <f>I2044</f>
        <v>1</v>
      </c>
      <c r="K2044" t="str">
        <f>VLOOKUP(A2044,MonthlyMetricFullData!A:D,2,FALSE)</f>
        <v>Distinguished</v>
      </c>
      <c r="L2044" t="str">
        <f>IF(VLOOKUP(A2044,MonthlyMetricFullData!A:E,5,FALSE)&lt;30,"Adjunct","Professional")</f>
        <v>Adjunct</v>
      </c>
      <c r="M2044" t="str">
        <f>VLOOKUP(A2044,MonthlyMetricFullData!A:D,3,FALSE)</f>
        <v>Kristin Haase-Alvey</v>
      </c>
    </row>
    <row r="2045" spans="1:13" x14ac:dyDescent="0.2">
      <c r="A2045" s="6" t="s">
        <v>411</v>
      </c>
      <c r="B2045" s="6" t="s">
        <v>22</v>
      </c>
      <c r="C2045" s="9">
        <v>0.43</v>
      </c>
      <c r="D2045" s="9">
        <v>1.02</v>
      </c>
      <c r="E2045" s="9">
        <v>1</v>
      </c>
      <c r="F2045" s="9">
        <v>1</v>
      </c>
      <c r="G2045" s="9">
        <v>0.78</v>
      </c>
      <c r="H2045" s="6">
        <v>5</v>
      </c>
      <c r="I2045" s="7">
        <v>1</v>
      </c>
      <c r="J2045" s="9">
        <f>I2045</f>
        <v>1</v>
      </c>
      <c r="K2045" t="str">
        <f>VLOOKUP(A2045,MonthlyMetricFullData!A:D,2,FALSE)</f>
        <v>Distinguished</v>
      </c>
      <c r="L2045" t="str">
        <f>IF(VLOOKUP(A2045,MonthlyMetricFullData!A:E,5,FALSE)&lt;30,"Adjunct","Professional")</f>
        <v>Adjunct</v>
      </c>
      <c r="M2045" t="str">
        <f>VLOOKUP(A2045,MonthlyMetricFullData!A:D,3,FALSE)</f>
        <v>Kristin Haase-Alvey</v>
      </c>
    </row>
    <row r="2046" spans="1:13" x14ac:dyDescent="0.2">
      <c r="A2046" s="6" t="s">
        <v>411</v>
      </c>
      <c r="B2046" s="6" t="s">
        <v>24</v>
      </c>
      <c r="C2046" s="9">
        <v>0.41</v>
      </c>
      <c r="D2046" s="9">
        <v>1.01</v>
      </c>
      <c r="E2046" s="9">
        <v>1</v>
      </c>
      <c r="F2046" s="9">
        <v>1</v>
      </c>
      <c r="G2046" s="9">
        <v>0.5</v>
      </c>
      <c r="H2046" s="6">
        <v>2</v>
      </c>
      <c r="J2046" s="6"/>
      <c r="K2046" t="str">
        <f>VLOOKUP(A2046,MonthlyMetricFullData!A:D,2,FALSE)</f>
        <v>Distinguished</v>
      </c>
      <c r="L2046" t="str">
        <f>IF(VLOOKUP(A2046,MonthlyMetricFullData!A:E,5,FALSE)&lt;30,"Adjunct","Professional")</f>
        <v>Adjunct</v>
      </c>
      <c r="M2046" t="str">
        <f>VLOOKUP(A2046,MonthlyMetricFullData!A:D,3,FALSE)</f>
        <v>Kristin Haase-Alvey</v>
      </c>
    </row>
    <row r="2047" spans="1:13" x14ac:dyDescent="0.2">
      <c r="A2047" s="6" t="s">
        <v>411</v>
      </c>
      <c r="B2047" s="6" t="s">
        <v>25</v>
      </c>
      <c r="C2047" s="9">
        <v>0.48</v>
      </c>
      <c r="D2047" s="9">
        <v>1.01</v>
      </c>
      <c r="E2047" s="9">
        <v>1</v>
      </c>
      <c r="F2047" s="9">
        <v>1</v>
      </c>
      <c r="G2047" s="9">
        <v>0.56000000000000005</v>
      </c>
      <c r="H2047" s="6">
        <v>11</v>
      </c>
      <c r="I2047" s="8"/>
      <c r="J2047" s="6"/>
      <c r="K2047" t="str">
        <f>VLOOKUP(A2047,MonthlyMetricFullData!A:D,2,FALSE)</f>
        <v>Distinguished</v>
      </c>
      <c r="L2047" t="str">
        <f>IF(VLOOKUP(A2047,MonthlyMetricFullData!A:E,5,FALSE)&lt;30,"Adjunct","Professional")</f>
        <v>Adjunct</v>
      </c>
      <c r="M2047" t="str">
        <f>VLOOKUP(A2047,MonthlyMetricFullData!A:D,3,FALSE)</f>
        <v>Kristin Haase-Alvey</v>
      </c>
    </row>
    <row r="2048" spans="1:13" x14ac:dyDescent="0.2">
      <c r="A2048" s="6" t="s">
        <v>411</v>
      </c>
      <c r="B2048" s="6" t="s">
        <v>26</v>
      </c>
      <c r="C2048" s="9">
        <v>0.74</v>
      </c>
      <c r="D2048" s="9">
        <v>1</v>
      </c>
      <c r="E2048" s="9">
        <v>1</v>
      </c>
      <c r="F2048" s="9">
        <v>1</v>
      </c>
      <c r="G2048" s="9">
        <v>0.57999999999999996</v>
      </c>
      <c r="H2048" s="6">
        <v>7</v>
      </c>
      <c r="I2048" s="7" t="s">
        <v>63</v>
      </c>
      <c r="J2048" s="9">
        <v>1</v>
      </c>
      <c r="K2048" t="str">
        <f>VLOOKUP(A2048,MonthlyMetricFullData!A:D,2,FALSE)</f>
        <v>Distinguished</v>
      </c>
      <c r="L2048" t="str">
        <f>IF(VLOOKUP(A2048,MonthlyMetricFullData!A:E,5,FALSE)&lt;30,"Adjunct","Professional")</f>
        <v>Adjunct</v>
      </c>
      <c r="M2048" t="str">
        <f>VLOOKUP(A2048,MonthlyMetricFullData!A:D,3,FALSE)</f>
        <v>Kristin Haase-Alvey</v>
      </c>
    </row>
    <row r="2049" spans="1:13" x14ac:dyDescent="0.2">
      <c r="A2049" s="6" t="s">
        <v>412</v>
      </c>
      <c r="B2049" s="6" t="s">
        <v>29</v>
      </c>
      <c r="C2049" s="9">
        <v>0.94579999999999997</v>
      </c>
      <c r="D2049" s="9">
        <v>0.90789999999999904</v>
      </c>
      <c r="E2049" s="9">
        <v>0.93396226415094297</v>
      </c>
      <c r="F2049" s="9">
        <v>1</v>
      </c>
      <c r="G2049" s="9">
        <v>0.38095238095237999</v>
      </c>
      <c r="H2049" s="6">
        <v>4</v>
      </c>
      <c r="I2049" s="7" t="s">
        <v>27</v>
      </c>
      <c r="J2049" s="45">
        <v>1</v>
      </c>
      <c r="K2049" t="str">
        <f>VLOOKUP(A2049,MonthlyMetricFullData!A:D,2,FALSE)</f>
        <v>Distinguished</v>
      </c>
      <c r="L2049" t="str">
        <f>IF(VLOOKUP(A2049,MonthlyMetricFullData!A:E,5,FALSE)&lt;30,"Adjunct","Professional")</f>
        <v>Professional</v>
      </c>
      <c r="M2049" t="str">
        <f>VLOOKUP(A2049,MonthlyMetricFullData!A:D,3,FALSE)</f>
        <v>Kristin Haase-Alvey</v>
      </c>
    </row>
    <row r="2050" spans="1:13" x14ac:dyDescent="0.2">
      <c r="A2050" s="6" t="s">
        <v>412</v>
      </c>
      <c r="B2050" s="6" t="s">
        <v>14</v>
      </c>
      <c r="C2050" s="9">
        <v>0.7208</v>
      </c>
      <c r="D2050" s="9">
        <v>0.95719999999999905</v>
      </c>
      <c r="E2050" s="9">
        <v>0.88505747126436696</v>
      </c>
      <c r="F2050" s="9">
        <v>0.96875</v>
      </c>
      <c r="G2050" s="9">
        <v>0.58333333333333304</v>
      </c>
      <c r="H2050" s="6">
        <v>7</v>
      </c>
      <c r="I2050" s="7" t="s">
        <v>43</v>
      </c>
      <c r="J2050" s="9">
        <v>0.6</v>
      </c>
      <c r="K2050" t="str">
        <f>VLOOKUP(A2050,MonthlyMetricFullData!A:D,2,FALSE)</f>
        <v>Distinguished</v>
      </c>
      <c r="L2050" t="str">
        <f>IF(VLOOKUP(A2050,MonthlyMetricFullData!A:E,5,FALSE)&lt;30,"Adjunct","Professional")</f>
        <v>Professional</v>
      </c>
      <c r="M2050" t="str">
        <f>VLOOKUP(A2050,MonthlyMetricFullData!A:D,3,FALSE)</f>
        <v>Kristin Haase-Alvey</v>
      </c>
    </row>
    <row r="2051" spans="1:13" x14ac:dyDescent="0.2">
      <c r="A2051" s="6" t="s">
        <v>412</v>
      </c>
      <c r="B2051" s="6" t="s">
        <v>16</v>
      </c>
      <c r="C2051" s="9">
        <v>0.92</v>
      </c>
      <c r="D2051" s="9">
        <v>0.93</v>
      </c>
      <c r="E2051" s="9">
        <v>0.89</v>
      </c>
      <c r="F2051" s="9">
        <v>0.99</v>
      </c>
      <c r="G2051" s="9">
        <v>0.5</v>
      </c>
      <c r="H2051" s="6">
        <v>15</v>
      </c>
      <c r="I2051" s="10">
        <v>45722</v>
      </c>
      <c r="J2051" s="11">
        <v>0.5</v>
      </c>
      <c r="K2051" t="str">
        <f>VLOOKUP(A2051,MonthlyMetricFullData!A:D,2,FALSE)</f>
        <v>Distinguished</v>
      </c>
      <c r="L2051" t="str">
        <f>IF(VLOOKUP(A2051,MonthlyMetricFullData!A:E,5,FALSE)&lt;30,"Adjunct","Professional")</f>
        <v>Professional</v>
      </c>
      <c r="M2051" t="str">
        <f>VLOOKUP(A2051,MonthlyMetricFullData!A:D,3,FALSE)</f>
        <v>Kristin Haase-Alvey</v>
      </c>
    </row>
    <row r="2052" spans="1:13" x14ac:dyDescent="0.2">
      <c r="A2052" s="6" t="s">
        <v>412</v>
      </c>
      <c r="B2052" s="6" t="s">
        <v>31</v>
      </c>
      <c r="C2052" s="9">
        <v>0.81</v>
      </c>
      <c r="D2052" s="9">
        <v>0.92</v>
      </c>
      <c r="E2052" s="9">
        <v>0.93</v>
      </c>
      <c r="F2052" s="9">
        <v>0.98</v>
      </c>
      <c r="G2052" s="9">
        <v>1</v>
      </c>
      <c r="H2052" s="6">
        <v>13</v>
      </c>
      <c r="I2052" s="7">
        <v>0.6</v>
      </c>
      <c r="J2052" s="9">
        <f>3/5</f>
        <v>0.6</v>
      </c>
      <c r="K2052" t="str">
        <f>VLOOKUP(A2052,MonthlyMetricFullData!A:D,2,FALSE)</f>
        <v>Distinguished</v>
      </c>
      <c r="L2052" t="str">
        <f>IF(VLOOKUP(A2052,MonthlyMetricFullData!A:E,5,FALSE)&lt;30,"Adjunct","Professional")</f>
        <v>Professional</v>
      </c>
      <c r="M2052" t="str">
        <f>VLOOKUP(A2052,MonthlyMetricFullData!A:D,3,FALSE)</f>
        <v>Kristin Haase-Alvey</v>
      </c>
    </row>
    <row r="2053" spans="1:13" x14ac:dyDescent="0.2">
      <c r="A2053" s="6" t="s">
        <v>412</v>
      </c>
      <c r="B2053" s="6" t="s">
        <v>32</v>
      </c>
      <c r="C2053" s="9">
        <v>0.73329999999999995</v>
      </c>
      <c r="D2053" s="9">
        <v>0.83389999999999997</v>
      </c>
      <c r="E2053" s="9">
        <v>0.96296296299999995</v>
      </c>
      <c r="F2053" s="9">
        <v>0.982758621</v>
      </c>
      <c r="G2053" s="9">
        <v>0.83333333300000001</v>
      </c>
      <c r="H2053" s="6">
        <v>11</v>
      </c>
      <c r="I2053" s="7">
        <v>1</v>
      </c>
      <c r="J2053" s="9">
        <f>I2053</f>
        <v>1</v>
      </c>
      <c r="K2053" t="str">
        <f>VLOOKUP(A2053,MonthlyMetricFullData!A:D,2,FALSE)</f>
        <v>Distinguished</v>
      </c>
      <c r="L2053" t="str">
        <f>IF(VLOOKUP(A2053,MonthlyMetricFullData!A:E,5,FALSE)&lt;30,"Adjunct","Professional")</f>
        <v>Professional</v>
      </c>
      <c r="M2053" t="str">
        <f>VLOOKUP(A2053,MonthlyMetricFullData!A:D,3,FALSE)</f>
        <v>Kristin Haase-Alvey</v>
      </c>
    </row>
    <row r="2054" spans="1:13" x14ac:dyDescent="0.2">
      <c r="A2054" s="6" t="s">
        <v>412</v>
      </c>
      <c r="B2054" s="6" t="s">
        <v>17</v>
      </c>
      <c r="C2054" s="9">
        <v>0.94</v>
      </c>
      <c r="D2054" s="9">
        <v>1.02</v>
      </c>
      <c r="E2054" s="9">
        <v>0.96</v>
      </c>
      <c r="F2054" s="9">
        <v>1</v>
      </c>
      <c r="G2054" s="9">
        <v>0.95</v>
      </c>
      <c r="H2054" s="6">
        <v>6</v>
      </c>
      <c r="I2054" s="46" t="s">
        <v>53</v>
      </c>
      <c r="J2054" s="11">
        <f>_xlfn.TEXTBEFORE(I2054,"/")/_xlfn.TEXTAFTER(I2054,"/")</f>
        <v>0.83333333333333337</v>
      </c>
      <c r="K2054" t="str">
        <f>VLOOKUP(A2054,MonthlyMetricFullData!A:D,2,FALSE)</f>
        <v>Distinguished</v>
      </c>
      <c r="L2054" t="str">
        <f>IF(VLOOKUP(A2054,MonthlyMetricFullData!A:E,5,FALSE)&lt;30,"Adjunct","Professional")</f>
        <v>Professional</v>
      </c>
      <c r="M2054" t="str">
        <f>VLOOKUP(A2054,MonthlyMetricFullData!A:D,3,FALSE)</f>
        <v>Kristin Haase-Alvey</v>
      </c>
    </row>
    <row r="2055" spans="1:13" x14ac:dyDescent="0.2">
      <c r="A2055" s="6" t="s">
        <v>412</v>
      </c>
      <c r="B2055" s="6" t="s">
        <v>19</v>
      </c>
      <c r="C2055" s="6">
        <v>0.75</v>
      </c>
      <c r="D2055" s="6">
        <v>0.88819999999999999</v>
      </c>
      <c r="E2055" s="6">
        <v>0.978494623655913</v>
      </c>
      <c r="F2055" s="6">
        <v>1</v>
      </c>
      <c r="G2055" s="6">
        <v>0.9375</v>
      </c>
      <c r="H2055" s="6">
        <v>8</v>
      </c>
      <c r="I2055" s="6" t="s">
        <v>63</v>
      </c>
      <c r="J2055" s="53">
        <v>1</v>
      </c>
      <c r="K2055" t="str">
        <f>VLOOKUP(A2055,MonthlyMetricFullData!A:D,2,FALSE)</f>
        <v>Distinguished</v>
      </c>
      <c r="L2055" t="str">
        <f>IF(VLOOKUP(A2055,MonthlyMetricFullData!A:E,5,FALSE)&lt;30,"Adjunct","Professional")</f>
        <v>Professional</v>
      </c>
      <c r="M2055" t="str">
        <f>VLOOKUP(A2055,MonthlyMetricFullData!A:D,3,FALSE)</f>
        <v>Kristin Haase-Alvey</v>
      </c>
    </row>
    <row r="2056" spans="1:13" x14ac:dyDescent="0.2">
      <c r="A2056" s="6" t="s">
        <v>412</v>
      </c>
      <c r="B2056" s="6" t="s">
        <v>21</v>
      </c>
      <c r="C2056" s="9">
        <v>0.04</v>
      </c>
      <c r="D2056" s="9">
        <v>1.21</v>
      </c>
      <c r="E2056" s="9">
        <v>1</v>
      </c>
      <c r="F2056" s="9">
        <v>0.75</v>
      </c>
      <c r="G2056" s="9">
        <v>1</v>
      </c>
      <c r="H2056" s="6" t="e">
        <v>#N/A</v>
      </c>
      <c r="I2056" s="7">
        <v>0</v>
      </c>
      <c r="J2056" s="9">
        <f>I2056</f>
        <v>0</v>
      </c>
      <c r="K2056" t="str">
        <f>VLOOKUP(A2056,MonthlyMetricFullData!A:D,2,FALSE)</f>
        <v>Distinguished</v>
      </c>
      <c r="L2056" t="str">
        <f>IF(VLOOKUP(A2056,MonthlyMetricFullData!A:E,5,FALSE)&lt;30,"Adjunct","Professional")</f>
        <v>Professional</v>
      </c>
      <c r="M2056" t="str">
        <f>VLOOKUP(A2056,MonthlyMetricFullData!A:D,3,FALSE)</f>
        <v>Kristin Haase-Alvey</v>
      </c>
    </row>
    <row r="2057" spans="1:13" x14ac:dyDescent="0.2">
      <c r="A2057" s="6" t="s">
        <v>412</v>
      </c>
      <c r="B2057" s="6" t="s">
        <v>22</v>
      </c>
      <c r="C2057" s="9">
        <v>0.51</v>
      </c>
      <c r="D2057" s="9">
        <v>1.2</v>
      </c>
      <c r="E2057" s="9">
        <v>0.95</v>
      </c>
      <c r="F2057" s="9">
        <v>1</v>
      </c>
      <c r="G2057" s="9">
        <v>0.56999999999999995</v>
      </c>
      <c r="H2057" s="6">
        <v>2</v>
      </c>
      <c r="I2057" s="7" t="s">
        <v>337</v>
      </c>
      <c r="J2057" s="9">
        <v>0.89</v>
      </c>
      <c r="K2057" t="str">
        <f>VLOOKUP(A2057,MonthlyMetricFullData!A:D,2,FALSE)</f>
        <v>Distinguished</v>
      </c>
      <c r="L2057" t="str">
        <f>IF(VLOOKUP(A2057,MonthlyMetricFullData!A:E,5,FALSE)&lt;30,"Adjunct","Professional")</f>
        <v>Professional</v>
      </c>
      <c r="M2057" t="str">
        <f>VLOOKUP(A2057,MonthlyMetricFullData!A:D,3,FALSE)</f>
        <v>Kristin Haase-Alvey</v>
      </c>
    </row>
    <row r="2058" spans="1:13" x14ac:dyDescent="0.2">
      <c r="A2058" s="6" t="s">
        <v>412</v>
      </c>
      <c r="B2058" s="6" t="s">
        <v>24</v>
      </c>
      <c r="C2058" s="9">
        <v>0.98</v>
      </c>
      <c r="D2058" s="9">
        <v>1.17</v>
      </c>
      <c r="E2058" s="9">
        <v>0.83</v>
      </c>
      <c r="F2058" s="9">
        <v>1</v>
      </c>
      <c r="G2058" s="9">
        <v>1</v>
      </c>
      <c r="H2058" s="6">
        <v>3</v>
      </c>
      <c r="I2058" s="7">
        <v>1</v>
      </c>
      <c r="J2058" s="9">
        <f>I2058</f>
        <v>1</v>
      </c>
      <c r="K2058" t="str">
        <f>VLOOKUP(A2058,MonthlyMetricFullData!A:D,2,FALSE)</f>
        <v>Distinguished</v>
      </c>
      <c r="L2058" t="str">
        <f>IF(VLOOKUP(A2058,MonthlyMetricFullData!A:E,5,FALSE)&lt;30,"Adjunct","Professional")</f>
        <v>Professional</v>
      </c>
      <c r="M2058" t="str">
        <f>VLOOKUP(A2058,MonthlyMetricFullData!A:D,3,FALSE)</f>
        <v>Kristin Haase-Alvey</v>
      </c>
    </row>
    <row r="2059" spans="1:13" x14ac:dyDescent="0.2">
      <c r="A2059" s="6" t="s">
        <v>412</v>
      </c>
      <c r="B2059" s="6" t="s">
        <v>25</v>
      </c>
      <c r="C2059" s="9">
        <v>0.79</v>
      </c>
      <c r="D2059" s="9">
        <v>1.08</v>
      </c>
      <c r="E2059" s="9">
        <v>0.94</v>
      </c>
      <c r="F2059" s="9">
        <v>0.98</v>
      </c>
      <c r="G2059" s="9">
        <v>1</v>
      </c>
      <c r="H2059" s="6">
        <v>4</v>
      </c>
      <c r="I2059" s="7" t="s">
        <v>48</v>
      </c>
      <c r="J2059" s="9">
        <v>1</v>
      </c>
      <c r="K2059" t="str">
        <f>VLOOKUP(A2059,MonthlyMetricFullData!A:D,2,FALSE)</f>
        <v>Distinguished</v>
      </c>
      <c r="L2059" t="str">
        <f>IF(VLOOKUP(A2059,MonthlyMetricFullData!A:E,5,FALSE)&lt;30,"Adjunct","Professional")</f>
        <v>Professional</v>
      </c>
      <c r="M2059" t="str">
        <f>VLOOKUP(A2059,MonthlyMetricFullData!A:D,3,FALSE)</f>
        <v>Kristin Haase-Alvey</v>
      </c>
    </row>
    <row r="2060" spans="1:13" x14ac:dyDescent="0.2">
      <c r="A2060" s="6" t="s">
        <v>412</v>
      </c>
      <c r="B2060" s="6" t="s">
        <v>26</v>
      </c>
      <c r="C2060" s="9">
        <v>0.65</v>
      </c>
      <c r="D2060" s="9">
        <v>1.08</v>
      </c>
      <c r="E2060" s="9">
        <v>0.95</v>
      </c>
      <c r="F2060" s="9">
        <v>0.98</v>
      </c>
      <c r="G2060" s="9">
        <v>1</v>
      </c>
      <c r="H2060" s="6">
        <v>5</v>
      </c>
      <c r="I2060" s="7" t="s">
        <v>111</v>
      </c>
      <c r="J2060" s="9">
        <v>0.8</v>
      </c>
      <c r="K2060" t="str">
        <f>VLOOKUP(A2060,MonthlyMetricFullData!A:D,2,FALSE)</f>
        <v>Distinguished</v>
      </c>
      <c r="L2060" t="str">
        <f>IF(VLOOKUP(A2060,MonthlyMetricFullData!A:E,5,FALSE)&lt;30,"Adjunct","Professional")</f>
        <v>Professional</v>
      </c>
      <c r="M2060" t="str">
        <f>VLOOKUP(A2060,MonthlyMetricFullData!A:D,3,FALSE)</f>
        <v>Kristin Haase-Alvey</v>
      </c>
    </row>
    <row r="2061" spans="1:13" x14ac:dyDescent="0.2">
      <c r="A2061" s="6" t="s">
        <v>413</v>
      </c>
      <c r="B2061" s="6" t="s">
        <v>21</v>
      </c>
      <c r="C2061" s="9">
        <v>0.4</v>
      </c>
      <c r="D2061" s="9">
        <v>1.1100000000000001</v>
      </c>
      <c r="E2061" s="9">
        <v>0.98</v>
      </c>
      <c r="F2061" s="9">
        <v>0.86</v>
      </c>
      <c r="G2061" s="9">
        <v>1</v>
      </c>
      <c r="H2061" s="6" t="e">
        <v>#N/A</v>
      </c>
      <c r="I2061" s="7" t="s">
        <v>35</v>
      </c>
      <c r="J2061" s="9">
        <v>0.5</v>
      </c>
      <c r="K2061" t="e">
        <f>VLOOKUP(A2061,MonthlyMetricFullData!A:D,2,FALSE)</f>
        <v>#N/A</v>
      </c>
      <c r="L2061" t="e">
        <f>IF(VLOOKUP(A2061,MonthlyMetricFullData!A:E,5,FALSE)&lt;30,"Adjunct","Professional")</f>
        <v>#N/A</v>
      </c>
      <c r="M2061" t="e">
        <f>VLOOKUP(A2061,MonthlyMetricFullData!A:D,3,FALSE)</f>
        <v>#N/A</v>
      </c>
    </row>
    <row r="2062" spans="1:13" x14ac:dyDescent="0.2">
      <c r="A2062" s="6" t="s">
        <v>413</v>
      </c>
      <c r="B2062" s="6" t="s">
        <v>22</v>
      </c>
      <c r="C2062" s="9">
        <v>0.24</v>
      </c>
      <c r="D2062" s="9">
        <v>1.05</v>
      </c>
      <c r="E2062" s="9">
        <v>1</v>
      </c>
      <c r="F2062" s="9">
        <v>1</v>
      </c>
      <c r="G2062" s="9">
        <v>1</v>
      </c>
      <c r="H2062" s="6">
        <v>1</v>
      </c>
      <c r="I2062" s="7">
        <v>1</v>
      </c>
      <c r="J2062" s="9">
        <f>I2062</f>
        <v>1</v>
      </c>
      <c r="K2062" t="e">
        <f>VLOOKUP(A2062,MonthlyMetricFullData!A:D,2,FALSE)</f>
        <v>#N/A</v>
      </c>
      <c r="L2062" t="e">
        <f>IF(VLOOKUP(A2062,MonthlyMetricFullData!A:E,5,FALSE)&lt;30,"Adjunct","Professional")</f>
        <v>#N/A</v>
      </c>
      <c r="M2062" t="e">
        <f>VLOOKUP(A2062,MonthlyMetricFullData!A:D,3,FALSE)</f>
        <v>#N/A</v>
      </c>
    </row>
    <row r="2063" spans="1:13" x14ac:dyDescent="0.2">
      <c r="A2063" s="6" t="s">
        <v>413</v>
      </c>
      <c r="B2063" s="6" t="s">
        <v>24</v>
      </c>
      <c r="C2063" s="9">
        <v>0.44</v>
      </c>
      <c r="D2063" s="9">
        <v>1.19</v>
      </c>
      <c r="E2063" s="9">
        <v>0.98</v>
      </c>
      <c r="F2063" s="9">
        <v>0.73</v>
      </c>
      <c r="G2063" s="9">
        <v>0.61</v>
      </c>
      <c r="H2063" s="6" t="e">
        <v>#N/A</v>
      </c>
      <c r="I2063" s="7">
        <v>0</v>
      </c>
      <c r="J2063" s="9">
        <f>I2063</f>
        <v>0</v>
      </c>
      <c r="K2063" t="e">
        <f>VLOOKUP(A2063,MonthlyMetricFullData!A:D,2,FALSE)</f>
        <v>#N/A</v>
      </c>
      <c r="L2063" t="e">
        <f>IF(VLOOKUP(A2063,MonthlyMetricFullData!A:E,5,FALSE)&lt;30,"Adjunct","Professional")</f>
        <v>#N/A</v>
      </c>
      <c r="M2063" t="e">
        <f>VLOOKUP(A2063,MonthlyMetricFullData!A:D,3,FALSE)</f>
        <v>#N/A</v>
      </c>
    </row>
    <row r="2064" spans="1:13" x14ac:dyDescent="0.2">
      <c r="A2064" s="6" t="s">
        <v>414</v>
      </c>
      <c r="B2064" s="6" t="s">
        <v>29</v>
      </c>
      <c r="C2064" s="9">
        <v>0.76249999999999996</v>
      </c>
      <c r="D2064" s="9">
        <v>1.0724</v>
      </c>
      <c r="E2064" s="9">
        <v>1</v>
      </c>
      <c r="F2064" s="9">
        <v>0.98387096774193505</v>
      </c>
      <c r="G2064" s="9">
        <v>0</v>
      </c>
      <c r="H2064" s="6">
        <v>2</v>
      </c>
      <c r="I2064" s="7" t="s">
        <v>322</v>
      </c>
      <c r="J2064" s="45">
        <v>0</v>
      </c>
      <c r="K2064" t="str">
        <f>VLOOKUP(A2064,MonthlyMetricFullData!A:D,2,FALSE)</f>
        <v>Distinguished</v>
      </c>
      <c r="L2064" t="str">
        <f>IF(VLOOKUP(A2064,MonthlyMetricFullData!A:E,5,FALSE)&lt;30,"Adjunct","Professional")</f>
        <v>Professional</v>
      </c>
      <c r="M2064" t="str">
        <f>VLOOKUP(A2064,MonthlyMetricFullData!A:D,3,FALSE)</f>
        <v>Annelies de Groot</v>
      </c>
    </row>
    <row r="2065" spans="1:13" x14ac:dyDescent="0.2">
      <c r="A2065" s="6" t="s">
        <v>414</v>
      </c>
      <c r="B2065" s="6" t="s">
        <v>31</v>
      </c>
      <c r="C2065" s="9">
        <v>0</v>
      </c>
      <c r="D2065" s="9">
        <v>0</v>
      </c>
      <c r="E2065" s="9">
        <v>0</v>
      </c>
      <c r="F2065" s="9">
        <v>0</v>
      </c>
      <c r="G2065" s="9">
        <v>0</v>
      </c>
      <c r="H2065" s="6">
        <v>0</v>
      </c>
      <c r="I2065" s="7"/>
      <c r="J2065" s="9"/>
      <c r="K2065" t="str">
        <f>VLOOKUP(A2065,MonthlyMetricFullData!A:D,2,FALSE)</f>
        <v>Distinguished</v>
      </c>
      <c r="L2065" t="str">
        <f>IF(VLOOKUP(A2065,MonthlyMetricFullData!A:E,5,FALSE)&lt;30,"Adjunct","Professional")</f>
        <v>Professional</v>
      </c>
      <c r="M2065" t="str">
        <f>VLOOKUP(A2065,MonthlyMetricFullData!A:D,3,FALSE)</f>
        <v>Annelies de Groot</v>
      </c>
    </row>
    <row r="2066" spans="1:13" x14ac:dyDescent="0.2">
      <c r="A2066" s="6" t="s">
        <v>414</v>
      </c>
      <c r="B2066" s="6" t="s">
        <v>32</v>
      </c>
      <c r="C2066" s="9">
        <v>0.1333</v>
      </c>
      <c r="D2066" s="9">
        <v>0.79110000000000003</v>
      </c>
      <c r="E2066" s="9">
        <v>1</v>
      </c>
      <c r="F2066" s="9">
        <v>1</v>
      </c>
      <c r="G2066" s="9">
        <v>0</v>
      </c>
      <c r="H2066" s="6">
        <v>0</v>
      </c>
      <c r="I2066" s="7">
        <v>0.1111111111111111</v>
      </c>
      <c r="J2066" s="9">
        <f>I2066</f>
        <v>0.1111111111111111</v>
      </c>
      <c r="K2066" t="str">
        <f>VLOOKUP(A2066,MonthlyMetricFullData!A:D,2,FALSE)</f>
        <v>Distinguished</v>
      </c>
      <c r="L2066" t="str">
        <f>IF(VLOOKUP(A2066,MonthlyMetricFullData!A:E,5,FALSE)&lt;30,"Adjunct","Professional")</f>
        <v>Professional</v>
      </c>
      <c r="M2066" t="str">
        <f>VLOOKUP(A2066,MonthlyMetricFullData!A:D,3,FALSE)</f>
        <v>Annelies de Groot</v>
      </c>
    </row>
    <row r="2067" spans="1:13" x14ac:dyDescent="0.2">
      <c r="A2067" s="6" t="s">
        <v>414</v>
      </c>
      <c r="B2067" s="6" t="s">
        <v>17</v>
      </c>
      <c r="C2067" s="9">
        <v>0.68</v>
      </c>
      <c r="D2067" s="9">
        <v>1.03</v>
      </c>
      <c r="E2067" s="9">
        <v>0.99</v>
      </c>
      <c r="F2067" s="9">
        <v>0.98</v>
      </c>
      <c r="G2067" s="9">
        <v>0.82</v>
      </c>
      <c r="H2067" s="6">
        <v>2</v>
      </c>
      <c r="I2067" s="46" t="s">
        <v>87</v>
      </c>
      <c r="J2067" s="11">
        <f>_xlfn.TEXTBEFORE(I2067,"/")/_xlfn.TEXTAFTER(I2067,"/")</f>
        <v>0.7142857142857143</v>
      </c>
      <c r="K2067" t="str">
        <f>VLOOKUP(A2067,MonthlyMetricFullData!A:D,2,FALSE)</f>
        <v>Distinguished</v>
      </c>
      <c r="L2067" t="str">
        <f>IF(VLOOKUP(A2067,MonthlyMetricFullData!A:E,5,FALSE)&lt;30,"Adjunct","Professional")</f>
        <v>Professional</v>
      </c>
      <c r="M2067" t="str">
        <f>VLOOKUP(A2067,MonthlyMetricFullData!A:D,3,FALSE)</f>
        <v>Annelies de Groot</v>
      </c>
    </row>
    <row r="2068" spans="1:13" x14ac:dyDescent="0.2">
      <c r="A2068" s="6" t="s">
        <v>414</v>
      </c>
      <c r="B2068" s="6" t="s">
        <v>19</v>
      </c>
      <c r="C2068" s="6">
        <v>0.74170000000000003</v>
      </c>
      <c r="D2068" s="6">
        <v>0.92759999999999998</v>
      </c>
      <c r="E2068" s="6">
        <v>0.97674418604651103</v>
      </c>
      <c r="F2068" s="6">
        <v>1</v>
      </c>
      <c r="G2068" s="6">
        <v>0.63636363636363602</v>
      </c>
      <c r="H2068" s="6">
        <v>3</v>
      </c>
      <c r="I2068" s="6" t="s">
        <v>66</v>
      </c>
      <c r="J2068" s="53">
        <v>0.86</v>
      </c>
      <c r="K2068" t="str">
        <f>VLOOKUP(A2068,MonthlyMetricFullData!A:D,2,FALSE)</f>
        <v>Distinguished</v>
      </c>
      <c r="L2068" t="str">
        <f>IF(VLOOKUP(A2068,MonthlyMetricFullData!A:E,5,FALSE)&lt;30,"Adjunct","Professional")</f>
        <v>Professional</v>
      </c>
      <c r="M2068" t="str">
        <f>VLOOKUP(A2068,MonthlyMetricFullData!A:D,3,FALSE)</f>
        <v>Annelies de Groot</v>
      </c>
    </row>
    <row r="2069" spans="1:13" x14ac:dyDescent="0.2">
      <c r="A2069" s="6" t="s">
        <v>415</v>
      </c>
      <c r="B2069" s="6" t="s">
        <v>29</v>
      </c>
      <c r="C2069" s="9">
        <v>0.99789999999999901</v>
      </c>
      <c r="D2069" s="9">
        <v>1.0164</v>
      </c>
      <c r="E2069" s="9">
        <v>0.93706293706293697</v>
      </c>
      <c r="F2069" s="9">
        <v>0.59550561797752799</v>
      </c>
      <c r="G2069" s="9">
        <v>0.78947368421052599</v>
      </c>
      <c r="H2069" s="6">
        <v>8</v>
      </c>
      <c r="I2069" s="7" t="s">
        <v>103</v>
      </c>
      <c r="J2069" s="45">
        <v>0.2</v>
      </c>
      <c r="K2069" t="str">
        <f>VLOOKUP(A2069,MonthlyMetricFullData!A:D,2,FALSE)</f>
        <v>Distinguished</v>
      </c>
      <c r="L2069" t="str">
        <f>IF(VLOOKUP(A2069,MonthlyMetricFullData!A:E,5,FALSE)&lt;30,"Adjunct","Professional")</f>
        <v>Professional</v>
      </c>
      <c r="M2069" t="str">
        <f>VLOOKUP(A2069,MonthlyMetricFullData!A:D,3,FALSE)</f>
        <v>Ela Cross</v>
      </c>
    </row>
    <row r="2070" spans="1:13" x14ac:dyDescent="0.2">
      <c r="A2070" s="6" t="s">
        <v>415</v>
      </c>
      <c r="B2070" s="6" t="s">
        <v>14</v>
      </c>
      <c r="C2070" s="9">
        <v>1.0874999999999999</v>
      </c>
      <c r="D2070" s="9">
        <v>1.0575999999999901</v>
      </c>
      <c r="E2070" s="9">
        <v>0.96178343949044498</v>
      </c>
      <c r="F2070" s="9">
        <v>0.91463414634146301</v>
      </c>
      <c r="G2070" s="9">
        <v>0.91666666666666596</v>
      </c>
      <c r="H2070" s="6">
        <v>10</v>
      </c>
      <c r="I2070" s="7" t="s">
        <v>33</v>
      </c>
      <c r="J2070" s="9">
        <v>0</v>
      </c>
      <c r="K2070" t="str">
        <f>VLOOKUP(A2070,MonthlyMetricFullData!A:D,2,FALSE)</f>
        <v>Distinguished</v>
      </c>
      <c r="L2070" t="str">
        <f>IF(VLOOKUP(A2070,MonthlyMetricFullData!A:E,5,FALSE)&lt;30,"Adjunct","Professional")</f>
        <v>Professional</v>
      </c>
      <c r="M2070" t="str">
        <f>VLOOKUP(A2070,MonthlyMetricFullData!A:D,3,FALSE)</f>
        <v>Ela Cross</v>
      </c>
    </row>
    <row r="2071" spans="1:13" x14ac:dyDescent="0.2">
      <c r="A2071" s="6" t="s">
        <v>415</v>
      </c>
      <c r="B2071" s="6" t="s">
        <v>16</v>
      </c>
      <c r="C2071" s="9">
        <v>0.74</v>
      </c>
      <c r="D2071" s="9">
        <v>1.1299999999999999</v>
      </c>
      <c r="E2071" s="9">
        <v>0.96</v>
      </c>
      <c r="F2071" s="9">
        <v>0.92</v>
      </c>
      <c r="G2071" s="9">
        <v>1</v>
      </c>
      <c r="H2071" s="6">
        <v>11</v>
      </c>
      <c r="I2071" s="10">
        <v>45690</v>
      </c>
      <c r="J2071" s="9">
        <v>1</v>
      </c>
      <c r="K2071" t="str">
        <f>VLOOKUP(A2071,MonthlyMetricFullData!A:D,2,FALSE)</f>
        <v>Distinguished</v>
      </c>
      <c r="L2071" t="str">
        <f>IF(VLOOKUP(A2071,MonthlyMetricFullData!A:E,5,FALSE)&lt;30,"Adjunct","Professional")</f>
        <v>Professional</v>
      </c>
      <c r="M2071" t="str">
        <f>VLOOKUP(A2071,MonthlyMetricFullData!A:D,3,FALSE)</f>
        <v>Ela Cross</v>
      </c>
    </row>
    <row r="2072" spans="1:13" x14ac:dyDescent="0.2">
      <c r="A2072" s="6" t="s">
        <v>415</v>
      </c>
      <c r="B2072" s="6" t="s">
        <v>31</v>
      </c>
      <c r="C2072" s="9">
        <v>0.66</v>
      </c>
      <c r="D2072" s="9">
        <v>1.01</v>
      </c>
      <c r="E2072" s="9">
        <v>0.97</v>
      </c>
      <c r="F2072" s="9">
        <v>0.91</v>
      </c>
      <c r="G2072" s="9">
        <v>0.9</v>
      </c>
      <c r="H2072" s="6">
        <v>7</v>
      </c>
      <c r="I2072" s="7">
        <v>0.75</v>
      </c>
      <c r="J2072" s="9">
        <v>0.75</v>
      </c>
      <c r="K2072" t="str">
        <f>VLOOKUP(A2072,MonthlyMetricFullData!A:D,2,FALSE)</f>
        <v>Distinguished</v>
      </c>
      <c r="L2072" t="str">
        <f>IF(VLOOKUP(A2072,MonthlyMetricFullData!A:E,5,FALSE)&lt;30,"Adjunct","Professional")</f>
        <v>Professional</v>
      </c>
      <c r="M2072" t="str">
        <f>VLOOKUP(A2072,MonthlyMetricFullData!A:D,3,FALSE)</f>
        <v>Ela Cross</v>
      </c>
    </row>
    <row r="2073" spans="1:13" x14ac:dyDescent="0.2">
      <c r="A2073" s="6" t="s">
        <v>415</v>
      </c>
      <c r="B2073" s="6" t="s">
        <v>32</v>
      </c>
      <c r="C2073" s="9">
        <v>0.97709999999999997</v>
      </c>
      <c r="D2073" s="9">
        <v>1.1003000000000001</v>
      </c>
      <c r="E2073" s="9">
        <v>0.96946564899999998</v>
      </c>
      <c r="F2073" s="9">
        <v>0.94505494499999998</v>
      </c>
      <c r="G2073" s="9">
        <v>0.8</v>
      </c>
      <c r="H2073" s="6">
        <v>11</v>
      </c>
      <c r="I2073" s="7">
        <v>0.83333333333333337</v>
      </c>
      <c r="J2073" s="9">
        <f>I2073</f>
        <v>0.83333333333333337</v>
      </c>
      <c r="K2073" t="str">
        <f>VLOOKUP(A2073,MonthlyMetricFullData!A:D,2,FALSE)</f>
        <v>Distinguished</v>
      </c>
      <c r="L2073" t="str">
        <f>IF(VLOOKUP(A2073,MonthlyMetricFullData!A:E,5,FALSE)&lt;30,"Adjunct","Professional")</f>
        <v>Professional</v>
      </c>
      <c r="M2073" t="str">
        <f>VLOOKUP(A2073,MonthlyMetricFullData!A:D,3,FALSE)</f>
        <v>Ela Cross</v>
      </c>
    </row>
    <row r="2074" spans="1:13" x14ac:dyDescent="0.2">
      <c r="A2074" s="6" t="s">
        <v>415</v>
      </c>
      <c r="B2074" s="6" t="s">
        <v>17</v>
      </c>
      <c r="C2074" s="9">
        <v>0.95</v>
      </c>
      <c r="D2074" s="9">
        <v>1.01</v>
      </c>
      <c r="E2074" s="9">
        <v>0.91</v>
      </c>
      <c r="F2074" s="9">
        <v>0.98</v>
      </c>
      <c r="G2074" s="9">
        <v>0.46</v>
      </c>
      <c r="H2074" s="6">
        <v>13</v>
      </c>
      <c r="I2074" s="46" t="s">
        <v>60</v>
      </c>
      <c r="J2074" s="11">
        <v>0</v>
      </c>
      <c r="K2074" t="str">
        <f>VLOOKUP(A2074,MonthlyMetricFullData!A:D,2,FALSE)</f>
        <v>Distinguished</v>
      </c>
      <c r="L2074" t="str">
        <f>IF(VLOOKUP(A2074,MonthlyMetricFullData!A:E,5,FALSE)&lt;30,"Adjunct","Professional")</f>
        <v>Professional</v>
      </c>
      <c r="M2074" t="str">
        <f>VLOOKUP(A2074,MonthlyMetricFullData!A:D,3,FALSE)</f>
        <v>Ela Cross</v>
      </c>
    </row>
    <row r="2075" spans="1:13" x14ac:dyDescent="0.2">
      <c r="A2075" s="6" t="s">
        <v>415</v>
      </c>
      <c r="B2075" s="6" t="s">
        <v>19</v>
      </c>
      <c r="C2075" s="6">
        <v>1.0583</v>
      </c>
      <c r="D2075" s="6">
        <v>1.097</v>
      </c>
      <c r="E2075" s="6">
        <v>0.9140625</v>
      </c>
      <c r="F2075" s="6">
        <v>0.77900000000000003</v>
      </c>
      <c r="G2075" s="6">
        <v>0.70833333333333304</v>
      </c>
      <c r="H2075" s="6">
        <v>24</v>
      </c>
      <c r="I2075" s="6" t="s">
        <v>60</v>
      </c>
      <c r="J2075" s="53">
        <v>0</v>
      </c>
      <c r="K2075" t="str">
        <f>VLOOKUP(A2075,MonthlyMetricFullData!A:D,2,FALSE)</f>
        <v>Distinguished</v>
      </c>
      <c r="L2075" t="str">
        <f>IF(VLOOKUP(A2075,MonthlyMetricFullData!A:E,5,FALSE)&lt;30,"Adjunct","Professional")</f>
        <v>Professional</v>
      </c>
      <c r="M2075" t="str">
        <f>VLOOKUP(A2075,MonthlyMetricFullData!A:D,3,FALSE)</f>
        <v>Ela Cross</v>
      </c>
    </row>
    <row r="2076" spans="1:13" x14ac:dyDescent="0.2">
      <c r="A2076" s="6" t="s">
        <v>415</v>
      </c>
      <c r="B2076" s="6" t="s">
        <v>21</v>
      </c>
      <c r="C2076" s="9">
        <v>0.8</v>
      </c>
      <c r="D2076" s="9">
        <v>1.1000000000000001</v>
      </c>
      <c r="E2076" s="9">
        <v>0.96</v>
      </c>
      <c r="F2076" s="9">
        <v>0.98</v>
      </c>
      <c r="G2076" s="9">
        <v>0.36</v>
      </c>
      <c r="H2076" s="6">
        <v>7</v>
      </c>
      <c r="I2076" s="7" t="s">
        <v>137</v>
      </c>
      <c r="J2076" s="9">
        <v>0.83</v>
      </c>
      <c r="K2076" t="str">
        <f>VLOOKUP(A2076,MonthlyMetricFullData!A:D,2,FALSE)</f>
        <v>Distinguished</v>
      </c>
      <c r="L2076" t="str">
        <f>IF(VLOOKUP(A2076,MonthlyMetricFullData!A:E,5,FALSE)&lt;30,"Adjunct","Professional")</f>
        <v>Professional</v>
      </c>
      <c r="M2076" t="str">
        <f>VLOOKUP(A2076,MonthlyMetricFullData!A:D,3,FALSE)</f>
        <v>Ela Cross</v>
      </c>
    </row>
    <row r="2077" spans="1:13" x14ac:dyDescent="0.2">
      <c r="A2077" s="6" t="s">
        <v>415</v>
      </c>
      <c r="B2077" s="6" t="s">
        <v>22</v>
      </c>
      <c r="C2077" s="9">
        <v>0.73</v>
      </c>
      <c r="D2077" s="9">
        <v>1.1499999999999999</v>
      </c>
      <c r="E2077" s="9">
        <v>0.91</v>
      </c>
      <c r="F2077" s="9">
        <v>1</v>
      </c>
      <c r="G2077" s="9">
        <v>0.77</v>
      </c>
      <c r="H2077" s="6">
        <v>10</v>
      </c>
      <c r="I2077" s="7" t="s">
        <v>23</v>
      </c>
      <c r="J2077" s="9">
        <v>0.67</v>
      </c>
      <c r="K2077" t="str">
        <f>VLOOKUP(A2077,MonthlyMetricFullData!A:D,2,FALSE)</f>
        <v>Distinguished</v>
      </c>
      <c r="L2077" t="str">
        <f>IF(VLOOKUP(A2077,MonthlyMetricFullData!A:E,5,FALSE)&lt;30,"Adjunct","Professional")</f>
        <v>Professional</v>
      </c>
      <c r="M2077" t="str">
        <f>VLOOKUP(A2077,MonthlyMetricFullData!A:D,3,FALSE)</f>
        <v>Ela Cross</v>
      </c>
    </row>
    <row r="2078" spans="1:13" x14ac:dyDescent="0.2">
      <c r="A2078" s="6" t="s">
        <v>415</v>
      </c>
      <c r="B2078" s="6" t="s">
        <v>24</v>
      </c>
      <c r="C2078" s="9">
        <v>1.05</v>
      </c>
      <c r="D2078" s="9">
        <v>1.1499999999999999</v>
      </c>
      <c r="E2078" s="9">
        <v>0.98</v>
      </c>
      <c r="F2078" s="9">
        <v>0.71</v>
      </c>
      <c r="G2078" s="9">
        <v>0.44</v>
      </c>
      <c r="H2078" s="6">
        <v>10</v>
      </c>
      <c r="I2078" s="7">
        <v>0</v>
      </c>
      <c r="J2078" s="9">
        <f>I2078</f>
        <v>0</v>
      </c>
      <c r="K2078" t="str">
        <f>VLOOKUP(A2078,MonthlyMetricFullData!A:D,2,FALSE)</f>
        <v>Distinguished</v>
      </c>
      <c r="L2078" t="str">
        <f>IF(VLOOKUP(A2078,MonthlyMetricFullData!A:E,5,FALSE)&lt;30,"Adjunct","Professional")</f>
        <v>Professional</v>
      </c>
      <c r="M2078" t="str">
        <f>VLOOKUP(A2078,MonthlyMetricFullData!A:D,3,FALSE)</f>
        <v>Ela Cross</v>
      </c>
    </row>
    <row r="2079" spans="1:13" x14ac:dyDescent="0.2">
      <c r="A2079" s="6" t="s">
        <v>415</v>
      </c>
      <c r="B2079" s="6" t="s">
        <v>25</v>
      </c>
      <c r="C2079" s="9">
        <v>0.9</v>
      </c>
      <c r="D2079" s="9">
        <v>1.1299999999999999</v>
      </c>
      <c r="E2079" s="9">
        <v>0.95</v>
      </c>
      <c r="F2079" s="9">
        <v>0.89</v>
      </c>
      <c r="G2079" s="9">
        <v>0.23</v>
      </c>
      <c r="H2079" s="6">
        <v>9</v>
      </c>
      <c r="I2079" s="7" t="s">
        <v>57</v>
      </c>
      <c r="J2079" s="9">
        <v>0.25</v>
      </c>
      <c r="K2079" t="str">
        <f>VLOOKUP(A2079,MonthlyMetricFullData!A:D,2,FALSE)</f>
        <v>Distinguished</v>
      </c>
      <c r="L2079" t="str">
        <f>IF(VLOOKUP(A2079,MonthlyMetricFullData!A:E,5,FALSE)&lt;30,"Adjunct","Professional")</f>
        <v>Professional</v>
      </c>
      <c r="M2079" t="str">
        <f>VLOOKUP(A2079,MonthlyMetricFullData!A:D,3,FALSE)</f>
        <v>Ela Cross</v>
      </c>
    </row>
    <row r="2080" spans="1:13" x14ac:dyDescent="0.2">
      <c r="A2080" s="6" t="s">
        <v>415</v>
      </c>
      <c r="B2080" s="6" t="s">
        <v>26</v>
      </c>
      <c r="C2080" s="9">
        <v>1.04</v>
      </c>
      <c r="D2080" s="9">
        <v>1.21</v>
      </c>
      <c r="E2080" s="9">
        <v>0.96</v>
      </c>
      <c r="F2080" s="9">
        <v>0.94</v>
      </c>
      <c r="G2080" s="9">
        <v>0.85</v>
      </c>
      <c r="H2080" s="6">
        <v>19</v>
      </c>
      <c r="I2080" s="7" t="s">
        <v>45</v>
      </c>
      <c r="J2080" s="9">
        <v>0.66</v>
      </c>
      <c r="K2080" t="str">
        <f>VLOOKUP(A2080,MonthlyMetricFullData!A:D,2,FALSE)</f>
        <v>Distinguished</v>
      </c>
      <c r="L2080" t="str">
        <f>IF(VLOOKUP(A2080,MonthlyMetricFullData!A:E,5,FALSE)&lt;30,"Adjunct","Professional")</f>
        <v>Professional</v>
      </c>
      <c r="M2080" t="str">
        <f>VLOOKUP(A2080,MonthlyMetricFullData!A:D,3,FALSE)</f>
        <v>Ela Cross</v>
      </c>
    </row>
    <row r="2081" spans="1:13" x14ac:dyDescent="0.2">
      <c r="A2081" s="6" t="s">
        <v>416</v>
      </c>
      <c r="B2081" s="6" t="s">
        <v>29</v>
      </c>
      <c r="C2081" s="9">
        <v>1.0392999999999999</v>
      </c>
      <c r="D2081" s="9">
        <v>1</v>
      </c>
      <c r="E2081" s="9">
        <v>0.99363057324840698</v>
      </c>
      <c r="F2081" s="9">
        <v>0.92553191489361697</v>
      </c>
      <c r="G2081" s="9">
        <v>0.13636363636363599</v>
      </c>
      <c r="H2081" s="6">
        <v>10</v>
      </c>
      <c r="I2081" s="7" t="s">
        <v>197</v>
      </c>
      <c r="J2081" s="45">
        <v>0.14000000000000001</v>
      </c>
      <c r="K2081" t="str">
        <f>VLOOKUP(A2081,MonthlyMetricFullData!A:D,2,FALSE)</f>
        <v>Distinguished</v>
      </c>
      <c r="L2081" t="str">
        <f>IF(VLOOKUP(A2081,MonthlyMetricFullData!A:E,5,FALSE)&lt;30,"Adjunct","Professional")</f>
        <v>Professional</v>
      </c>
      <c r="M2081" t="str">
        <f>VLOOKUP(A2081,MonthlyMetricFullData!A:D,3,FALSE)</f>
        <v>Ian Plamondon</v>
      </c>
    </row>
    <row r="2082" spans="1:13" x14ac:dyDescent="0.2">
      <c r="A2082" s="6" t="s">
        <v>416</v>
      </c>
      <c r="B2082" s="6" t="s">
        <v>14</v>
      </c>
      <c r="C2082" s="9">
        <v>0.87859999999999905</v>
      </c>
      <c r="D2082" s="9">
        <v>1.0276000000000001</v>
      </c>
      <c r="E2082" s="9">
        <v>1</v>
      </c>
      <c r="F2082" s="9">
        <v>0.98876404494381998</v>
      </c>
      <c r="G2082" s="9">
        <v>0.105263157894736</v>
      </c>
      <c r="H2082" s="6">
        <v>10</v>
      </c>
      <c r="I2082" s="7" t="s">
        <v>153</v>
      </c>
      <c r="J2082" s="9">
        <v>0</v>
      </c>
      <c r="K2082" t="str">
        <f>VLOOKUP(A2082,MonthlyMetricFullData!A:D,2,FALSE)</f>
        <v>Distinguished</v>
      </c>
      <c r="L2082" t="str">
        <f>IF(VLOOKUP(A2082,MonthlyMetricFullData!A:E,5,FALSE)&lt;30,"Adjunct","Professional")</f>
        <v>Professional</v>
      </c>
      <c r="M2082" t="str">
        <f>VLOOKUP(A2082,MonthlyMetricFullData!A:D,3,FALSE)</f>
        <v>Ian Plamondon</v>
      </c>
    </row>
    <row r="2083" spans="1:13" x14ac:dyDescent="0.2">
      <c r="A2083" s="6" t="s">
        <v>416</v>
      </c>
      <c r="B2083" s="6" t="s">
        <v>16</v>
      </c>
      <c r="C2083" s="9">
        <v>0.9</v>
      </c>
      <c r="D2083" s="9">
        <v>0.93</v>
      </c>
      <c r="E2083" s="9">
        <v>0.99</v>
      </c>
      <c r="F2083" s="9">
        <v>0.98</v>
      </c>
      <c r="G2083" s="9">
        <v>0.67</v>
      </c>
      <c r="H2083" s="6">
        <v>13</v>
      </c>
      <c r="I2083" s="10">
        <v>45664</v>
      </c>
      <c r="J2083" s="11">
        <v>0.14000000000000001</v>
      </c>
      <c r="K2083" t="str">
        <f>VLOOKUP(A2083,MonthlyMetricFullData!A:D,2,FALSE)</f>
        <v>Distinguished</v>
      </c>
      <c r="L2083" t="str">
        <f>IF(VLOOKUP(A2083,MonthlyMetricFullData!A:E,5,FALSE)&lt;30,"Adjunct","Professional")</f>
        <v>Professional</v>
      </c>
      <c r="M2083" t="str">
        <f>VLOOKUP(A2083,MonthlyMetricFullData!A:D,3,FALSE)</f>
        <v>Ian Plamondon</v>
      </c>
    </row>
    <row r="2084" spans="1:13" x14ac:dyDescent="0.2">
      <c r="A2084" s="6" t="s">
        <v>416</v>
      </c>
      <c r="B2084" s="6" t="s">
        <v>31</v>
      </c>
      <c r="C2084" s="9">
        <v>0.7</v>
      </c>
      <c r="D2084" s="9">
        <v>0.87</v>
      </c>
      <c r="E2084" s="9">
        <v>0.99</v>
      </c>
      <c r="F2084" s="9">
        <v>0.95</v>
      </c>
      <c r="G2084" s="9">
        <v>0.63</v>
      </c>
      <c r="H2084" s="6">
        <v>7</v>
      </c>
      <c r="I2084" s="7">
        <v>0.5</v>
      </c>
      <c r="J2084" s="9">
        <v>0.5</v>
      </c>
      <c r="K2084" t="str">
        <f>VLOOKUP(A2084,MonthlyMetricFullData!A:D,2,FALSE)</f>
        <v>Distinguished</v>
      </c>
      <c r="L2084" t="str">
        <f>IF(VLOOKUP(A2084,MonthlyMetricFullData!A:E,5,FALSE)&lt;30,"Adjunct","Professional")</f>
        <v>Professional</v>
      </c>
      <c r="M2084" t="str">
        <f>VLOOKUP(A2084,MonthlyMetricFullData!A:D,3,FALSE)</f>
        <v>Ian Plamondon</v>
      </c>
    </row>
    <row r="2085" spans="1:13" x14ac:dyDescent="0.2">
      <c r="A2085" s="6" t="s">
        <v>416</v>
      </c>
      <c r="B2085" s="6" t="s">
        <v>32</v>
      </c>
      <c r="C2085" s="9">
        <v>0.72499999999999998</v>
      </c>
      <c r="D2085" s="9">
        <v>0.85470000000000002</v>
      </c>
      <c r="E2085" s="9">
        <v>1</v>
      </c>
      <c r="F2085" s="9">
        <v>0.96923076900000005</v>
      </c>
      <c r="G2085" s="9">
        <v>0.76923076899999998</v>
      </c>
      <c r="H2085" s="6">
        <v>10</v>
      </c>
      <c r="I2085" s="7" t="s">
        <v>233</v>
      </c>
      <c r="J2085" s="9">
        <v>0</v>
      </c>
      <c r="K2085" t="str">
        <f>VLOOKUP(A2085,MonthlyMetricFullData!A:D,2,FALSE)</f>
        <v>Distinguished</v>
      </c>
      <c r="L2085" t="str">
        <f>IF(VLOOKUP(A2085,MonthlyMetricFullData!A:E,5,FALSE)&lt;30,"Adjunct","Professional")</f>
        <v>Professional</v>
      </c>
      <c r="M2085" t="str">
        <f>VLOOKUP(A2085,MonthlyMetricFullData!A:D,3,FALSE)</f>
        <v>Ian Plamondon</v>
      </c>
    </row>
    <row r="2086" spans="1:13" x14ac:dyDescent="0.2">
      <c r="A2086" s="6" t="s">
        <v>416</v>
      </c>
      <c r="B2086" s="6" t="s">
        <v>17</v>
      </c>
      <c r="C2086" s="9">
        <v>1.03</v>
      </c>
      <c r="D2086" s="9">
        <v>1.02</v>
      </c>
      <c r="E2086" s="9">
        <v>0.99</v>
      </c>
      <c r="F2086" s="9">
        <v>0.99</v>
      </c>
      <c r="G2086" s="9">
        <v>0.73</v>
      </c>
      <c r="H2086" s="6">
        <v>16</v>
      </c>
      <c r="I2086" s="46" t="s">
        <v>103</v>
      </c>
      <c r="J2086" s="11">
        <v>0.2</v>
      </c>
      <c r="K2086" t="str">
        <f>VLOOKUP(A2086,MonthlyMetricFullData!A:D,2,FALSE)</f>
        <v>Distinguished</v>
      </c>
      <c r="L2086" t="str">
        <f>IF(VLOOKUP(A2086,MonthlyMetricFullData!A:E,5,FALSE)&lt;30,"Adjunct","Professional")</f>
        <v>Professional</v>
      </c>
      <c r="M2086" t="str">
        <f>VLOOKUP(A2086,MonthlyMetricFullData!A:D,3,FALSE)</f>
        <v>Ian Plamondon</v>
      </c>
    </row>
    <row r="2087" spans="1:13" x14ac:dyDescent="0.2">
      <c r="A2087" s="6" t="s">
        <v>416</v>
      </c>
      <c r="B2087" s="6" t="s">
        <v>19</v>
      </c>
      <c r="C2087" s="6">
        <v>0.85359999999999903</v>
      </c>
      <c r="D2087" s="6">
        <v>1.0028999999999999</v>
      </c>
      <c r="E2087" s="6">
        <v>0.99152542372881303</v>
      </c>
      <c r="F2087" s="6">
        <v>0.71299999999999997</v>
      </c>
      <c r="G2087" s="6">
        <v>0.62962962962962898</v>
      </c>
      <c r="H2087" s="6">
        <v>12</v>
      </c>
      <c r="I2087" s="6" t="s">
        <v>57</v>
      </c>
      <c r="J2087" s="53">
        <v>0.25</v>
      </c>
      <c r="K2087" t="str">
        <f>VLOOKUP(A2087,MonthlyMetricFullData!A:D,2,FALSE)</f>
        <v>Distinguished</v>
      </c>
      <c r="L2087" t="str">
        <f>IF(VLOOKUP(A2087,MonthlyMetricFullData!A:E,5,FALSE)&lt;30,"Adjunct","Professional")</f>
        <v>Professional</v>
      </c>
      <c r="M2087" t="str">
        <f>VLOOKUP(A2087,MonthlyMetricFullData!A:D,3,FALSE)</f>
        <v>Ian Plamondon</v>
      </c>
    </row>
    <row r="2088" spans="1:13" x14ac:dyDescent="0.2">
      <c r="A2088" s="6" t="s">
        <v>416</v>
      </c>
      <c r="B2088" s="6" t="s">
        <v>21</v>
      </c>
      <c r="C2088" s="9">
        <v>0.46</v>
      </c>
      <c r="D2088" s="9">
        <v>1.04</v>
      </c>
      <c r="E2088" s="9">
        <v>0.99</v>
      </c>
      <c r="F2088" s="9">
        <v>1</v>
      </c>
      <c r="G2088" s="9">
        <v>0.67</v>
      </c>
      <c r="H2088" s="6" t="e">
        <v>#N/A</v>
      </c>
      <c r="I2088" s="7">
        <v>0</v>
      </c>
      <c r="J2088" s="9">
        <f>I2088</f>
        <v>0</v>
      </c>
      <c r="K2088" t="str">
        <f>VLOOKUP(A2088,MonthlyMetricFullData!A:D,2,FALSE)</f>
        <v>Distinguished</v>
      </c>
      <c r="L2088" t="str">
        <f>IF(VLOOKUP(A2088,MonthlyMetricFullData!A:E,5,FALSE)&lt;30,"Adjunct","Professional")</f>
        <v>Professional</v>
      </c>
      <c r="M2088" t="str">
        <f>VLOOKUP(A2088,MonthlyMetricFullData!A:D,3,FALSE)</f>
        <v>Ian Plamondon</v>
      </c>
    </row>
    <row r="2089" spans="1:13" x14ac:dyDescent="0.2">
      <c r="A2089" s="6" t="s">
        <v>416</v>
      </c>
      <c r="B2089" s="6" t="s">
        <v>22</v>
      </c>
      <c r="C2089" s="9">
        <v>0.31</v>
      </c>
      <c r="D2089" s="9">
        <v>1.1100000000000001</v>
      </c>
      <c r="E2089" s="9">
        <v>1</v>
      </c>
      <c r="F2089" s="9">
        <v>0.96</v>
      </c>
      <c r="G2089" s="9">
        <v>0.3</v>
      </c>
      <c r="H2089" s="6">
        <v>2</v>
      </c>
      <c r="I2089" s="7">
        <v>0</v>
      </c>
      <c r="J2089" s="9">
        <f>I2089</f>
        <v>0</v>
      </c>
      <c r="K2089" t="str">
        <f>VLOOKUP(A2089,MonthlyMetricFullData!A:D,2,FALSE)</f>
        <v>Distinguished</v>
      </c>
      <c r="L2089" t="str">
        <f>IF(VLOOKUP(A2089,MonthlyMetricFullData!A:E,5,FALSE)&lt;30,"Adjunct","Professional")</f>
        <v>Professional</v>
      </c>
      <c r="M2089" t="str">
        <f>VLOOKUP(A2089,MonthlyMetricFullData!A:D,3,FALSE)</f>
        <v>Ian Plamondon</v>
      </c>
    </row>
    <row r="2090" spans="1:13" x14ac:dyDescent="0.2">
      <c r="A2090" s="6" t="s">
        <v>416</v>
      </c>
      <c r="B2090" s="6" t="s">
        <v>24</v>
      </c>
      <c r="C2090" s="9">
        <v>0.61</v>
      </c>
      <c r="D2090" s="9">
        <v>1.01</v>
      </c>
      <c r="E2090" s="9">
        <v>0.99</v>
      </c>
      <c r="F2090" s="9">
        <v>0.71</v>
      </c>
      <c r="G2090" s="9">
        <v>0.2</v>
      </c>
      <c r="H2090" s="6">
        <v>2</v>
      </c>
      <c r="I2090" s="7" t="s">
        <v>23</v>
      </c>
      <c r="J2090" s="9">
        <v>0.67</v>
      </c>
      <c r="K2090" t="str">
        <f>VLOOKUP(A2090,MonthlyMetricFullData!A:D,2,FALSE)</f>
        <v>Distinguished</v>
      </c>
      <c r="L2090" t="str">
        <f>IF(VLOOKUP(A2090,MonthlyMetricFullData!A:E,5,FALSE)&lt;30,"Adjunct","Professional")</f>
        <v>Professional</v>
      </c>
      <c r="M2090" t="str">
        <f>VLOOKUP(A2090,MonthlyMetricFullData!A:D,3,FALSE)</f>
        <v>Ian Plamondon</v>
      </c>
    </row>
    <row r="2091" spans="1:13" x14ac:dyDescent="0.2">
      <c r="A2091" s="6" t="s">
        <v>416</v>
      </c>
      <c r="B2091" s="6" t="s">
        <v>25</v>
      </c>
      <c r="C2091" s="9">
        <v>0.76</v>
      </c>
      <c r="D2091" s="9">
        <v>1.01</v>
      </c>
      <c r="E2091" s="9">
        <v>0.99</v>
      </c>
      <c r="F2091" s="9">
        <v>0.94</v>
      </c>
      <c r="G2091" s="9">
        <v>0.15</v>
      </c>
      <c r="H2091" s="6">
        <v>5</v>
      </c>
      <c r="I2091" s="7" t="s">
        <v>79</v>
      </c>
      <c r="J2091" s="9">
        <v>0.28999999999999998</v>
      </c>
      <c r="K2091" t="str">
        <f>VLOOKUP(A2091,MonthlyMetricFullData!A:D,2,FALSE)</f>
        <v>Distinguished</v>
      </c>
      <c r="L2091" t="str">
        <f>IF(VLOOKUP(A2091,MonthlyMetricFullData!A:E,5,FALSE)&lt;30,"Adjunct","Professional")</f>
        <v>Professional</v>
      </c>
      <c r="M2091" t="str">
        <f>VLOOKUP(A2091,MonthlyMetricFullData!A:D,3,FALSE)</f>
        <v>Ian Plamondon</v>
      </c>
    </row>
    <row r="2092" spans="1:13" x14ac:dyDescent="0.2">
      <c r="A2092" s="6" t="s">
        <v>416</v>
      </c>
      <c r="B2092" s="6" t="s">
        <v>26</v>
      </c>
      <c r="C2092" s="9">
        <v>0.76</v>
      </c>
      <c r="D2092" s="9">
        <v>1.02</v>
      </c>
      <c r="E2092" s="9">
        <v>1</v>
      </c>
      <c r="F2092" s="9">
        <v>0.94</v>
      </c>
      <c r="G2092" s="9">
        <v>0.13</v>
      </c>
      <c r="H2092" s="6">
        <v>8</v>
      </c>
      <c r="I2092" s="7" t="s">
        <v>233</v>
      </c>
      <c r="J2092" s="9">
        <v>0</v>
      </c>
      <c r="K2092" t="str">
        <f>VLOOKUP(A2092,MonthlyMetricFullData!A:D,2,FALSE)</f>
        <v>Distinguished</v>
      </c>
      <c r="L2092" t="str">
        <f>IF(VLOOKUP(A2092,MonthlyMetricFullData!A:E,5,FALSE)&lt;30,"Adjunct","Professional")</f>
        <v>Professional</v>
      </c>
      <c r="M2092" t="str">
        <f>VLOOKUP(A2092,MonthlyMetricFullData!A:D,3,FALSE)</f>
        <v>Ian Plamondon</v>
      </c>
    </row>
    <row r="2093" spans="1:13" x14ac:dyDescent="0.2">
      <c r="A2093" s="6" t="s">
        <v>417</v>
      </c>
      <c r="B2093" s="6" t="s">
        <v>29</v>
      </c>
      <c r="C2093" s="9">
        <v>1.2082999999999999</v>
      </c>
      <c r="D2093" s="9">
        <v>1.2772999999999901</v>
      </c>
      <c r="E2093" s="9">
        <v>0.92537313432835799</v>
      </c>
      <c r="F2093" s="9">
        <v>1</v>
      </c>
      <c r="G2093" s="9">
        <v>0.28571428571428498</v>
      </c>
      <c r="H2093" s="6">
        <v>5</v>
      </c>
      <c r="I2093" s="7" t="s">
        <v>63</v>
      </c>
      <c r="J2093" s="45">
        <v>1</v>
      </c>
      <c r="K2093" t="str">
        <f>VLOOKUP(A2093,MonthlyMetricFullData!A:D,2,FALSE)</f>
        <v>Distinguished</v>
      </c>
      <c r="L2093" t="str">
        <f>IF(VLOOKUP(A2093,MonthlyMetricFullData!A:E,5,FALSE)&lt;30,"Adjunct","Professional")</f>
        <v>Adjunct</v>
      </c>
      <c r="M2093" t="str">
        <f>VLOOKUP(A2093,MonthlyMetricFullData!A:D,3,FALSE)</f>
        <v>Annelies de Groot</v>
      </c>
    </row>
    <row r="2094" spans="1:13" x14ac:dyDescent="0.2">
      <c r="A2094" s="6" t="s">
        <v>417</v>
      </c>
      <c r="B2094" s="6" t="s">
        <v>14</v>
      </c>
      <c r="C2094" s="9">
        <v>0.80210000000000004</v>
      </c>
      <c r="D2094" s="9">
        <v>1.1992</v>
      </c>
      <c r="E2094" s="9">
        <v>0.93181818181818099</v>
      </c>
      <c r="F2094" s="9">
        <v>0.97368421052631504</v>
      </c>
      <c r="G2094" s="9">
        <v>0.33333333333333298</v>
      </c>
      <c r="H2094" s="6">
        <v>8</v>
      </c>
      <c r="I2094" s="7" t="s">
        <v>79</v>
      </c>
      <c r="J2094" s="9">
        <f>_xlfn.TEXTBEFORE(I2094, "/")/_xlfn.TEXTAFTER(I2094,"/")</f>
        <v>0.2857142857142857</v>
      </c>
      <c r="K2094" t="str">
        <f>VLOOKUP(A2094,MonthlyMetricFullData!A:D,2,FALSE)</f>
        <v>Distinguished</v>
      </c>
      <c r="L2094" t="str">
        <f>IF(VLOOKUP(A2094,MonthlyMetricFullData!A:E,5,FALSE)&lt;30,"Adjunct","Professional")</f>
        <v>Adjunct</v>
      </c>
      <c r="M2094" t="str">
        <f>VLOOKUP(A2094,MonthlyMetricFullData!A:D,3,FALSE)</f>
        <v>Annelies de Groot</v>
      </c>
    </row>
    <row r="2095" spans="1:13" x14ac:dyDescent="0.2">
      <c r="A2095" s="6" t="s">
        <v>417</v>
      </c>
      <c r="B2095" s="6" t="s">
        <v>14</v>
      </c>
      <c r="C2095" s="9">
        <v>0.80210000000000004</v>
      </c>
      <c r="D2095" s="9">
        <v>1.1992</v>
      </c>
      <c r="E2095" s="9">
        <v>0.93181818181818099</v>
      </c>
      <c r="F2095" s="9">
        <v>0.97368421052631504</v>
      </c>
      <c r="G2095" s="9">
        <v>0.33333333333333298</v>
      </c>
      <c r="H2095" s="6">
        <v>8</v>
      </c>
      <c r="I2095" s="7" t="s">
        <v>79</v>
      </c>
      <c r="J2095" s="9">
        <v>0.28999999999999998</v>
      </c>
      <c r="K2095" t="str">
        <f>VLOOKUP(A2095,MonthlyMetricFullData!A:D,2,FALSE)</f>
        <v>Distinguished</v>
      </c>
      <c r="L2095" t="str">
        <f>IF(VLOOKUP(A2095,MonthlyMetricFullData!A:E,5,FALSE)&lt;30,"Adjunct","Professional")</f>
        <v>Adjunct</v>
      </c>
      <c r="M2095" t="str">
        <f>VLOOKUP(A2095,MonthlyMetricFullData!A:D,3,FALSE)</f>
        <v>Annelies de Groot</v>
      </c>
    </row>
    <row r="2096" spans="1:13" x14ac:dyDescent="0.2">
      <c r="A2096" s="6" t="s">
        <v>417</v>
      </c>
      <c r="B2096" s="6" t="s">
        <v>16</v>
      </c>
      <c r="C2096" s="9">
        <v>1.07</v>
      </c>
      <c r="D2096" s="9">
        <v>1.23</v>
      </c>
      <c r="E2096" s="9">
        <v>0.94</v>
      </c>
      <c r="F2096" s="9">
        <v>1</v>
      </c>
      <c r="G2096" s="9">
        <v>0.28999999999999998</v>
      </c>
      <c r="H2096" s="6">
        <v>3</v>
      </c>
      <c r="I2096" s="10" t="s">
        <v>83</v>
      </c>
      <c r="J2096" s="9">
        <v>0</v>
      </c>
      <c r="K2096" t="str">
        <f>VLOOKUP(A2096,MonthlyMetricFullData!A:D,2,FALSE)</f>
        <v>Distinguished</v>
      </c>
      <c r="L2096" t="str">
        <f>IF(VLOOKUP(A2096,MonthlyMetricFullData!A:E,5,FALSE)&lt;30,"Adjunct","Professional")</f>
        <v>Adjunct</v>
      </c>
      <c r="M2096" t="str">
        <f>VLOOKUP(A2096,MonthlyMetricFullData!A:D,3,FALSE)</f>
        <v>Annelies de Groot</v>
      </c>
    </row>
    <row r="2097" spans="1:13" x14ac:dyDescent="0.2">
      <c r="A2097" s="6" t="s">
        <v>417</v>
      </c>
      <c r="B2097" s="6" t="s">
        <v>31</v>
      </c>
      <c r="C2097" s="9">
        <v>1.04</v>
      </c>
      <c r="D2097" s="9">
        <v>1.25</v>
      </c>
      <c r="E2097" s="9">
        <v>1</v>
      </c>
      <c r="F2097" s="9">
        <v>1</v>
      </c>
      <c r="G2097" s="9">
        <v>0.2</v>
      </c>
      <c r="H2097" s="6">
        <v>6</v>
      </c>
      <c r="I2097" s="7" t="s">
        <v>71</v>
      </c>
      <c r="J2097" s="9">
        <v>0</v>
      </c>
      <c r="K2097" t="str">
        <f>VLOOKUP(A2097,MonthlyMetricFullData!A:D,2,FALSE)</f>
        <v>Distinguished</v>
      </c>
      <c r="L2097" t="str">
        <f>IF(VLOOKUP(A2097,MonthlyMetricFullData!A:E,5,FALSE)&lt;30,"Adjunct","Professional")</f>
        <v>Adjunct</v>
      </c>
      <c r="M2097" t="str">
        <f>VLOOKUP(A2097,MonthlyMetricFullData!A:D,3,FALSE)</f>
        <v>Annelies de Groot</v>
      </c>
    </row>
    <row r="2098" spans="1:13" x14ac:dyDescent="0.2">
      <c r="A2098" s="6" t="s">
        <v>417</v>
      </c>
      <c r="B2098" s="6" t="s">
        <v>32</v>
      </c>
      <c r="C2098" s="9">
        <v>1.2082999999999999</v>
      </c>
      <c r="D2098" s="9">
        <v>1.3164</v>
      </c>
      <c r="E2098" s="9">
        <v>0.95</v>
      </c>
      <c r="F2098" s="9">
        <v>1</v>
      </c>
      <c r="G2098" s="9">
        <v>0.46153846199999998</v>
      </c>
      <c r="H2098" s="6">
        <v>6</v>
      </c>
      <c r="I2098" s="7" t="s">
        <v>71</v>
      </c>
      <c r="J2098" s="9">
        <v>0</v>
      </c>
      <c r="K2098" t="str">
        <f>VLOOKUP(A2098,MonthlyMetricFullData!A:D,2,FALSE)</f>
        <v>Distinguished</v>
      </c>
      <c r="L2098" t="str">
        <f>IF(VLOOKUP(A2098,MonthlyMetricFullData!A:E,5,FALSE)&lt;30,"Adjunct","Professional")</f>
        <v>Adjunct</v>
      </c>
      <c r="M2098" t="str">
        <f>VLOOKUP(A2098,MonthlyMetricFullData!A:D,3,FALSE)</f>
        <v>Annelies de Groot</v>
      </c>
    </row>
    <row r="2099" spans="1:13" x14ac:dyDescent="0.2">
      <c r="A2099" s="6" t="s">
        <v>417</v>
      </c>
      <c r="B2099" s="6" t="s">
        <v>17</v>
      </c>
      <c r="C2099" s="9">
        <v>1.1599999999999999</v>
      </c>
      <c r="D2099" s="9">
        <v>1.3</v>
      </c>
      <c r="E2099" s="9">
        <v>0.97</v>
      </c>
      <c r="F2099" s="9">
        <v>1</v>
      </c>
      <c r="G2099" s="9">
        <v>0.62</v>
      </c>
      <c r="H2099" s="6">
        <v>5</v>
      </c>
      <c r="I2099" s="46" t="s">
        <v>33</v>
      </c>
      <c r="J2099" s="11">
        <v>0</v>
      </c>
      <c r="K2099" t="str">
        <f>VLOOKUP(A2099,MonthlyMetricFullData!A:D,2,FALSE)</f>
        <v>Distinguished</v>
      </c>
      <c r="L2099" t="str">
        <f>IF(VLOOKUP(A2099,MonthlyMetricFullData!A:E,5,FALSE)&lt;30,"Adjunct","Professional")</f>
        <v>Adjunct</v>
      </c>
      <c r="M2099" t="str">
        <f>VLOOKUP(A2099,MonthlyMetricFullData!A:D,3,FALSE)</f>
        <v>Annelies de Groot</v>
      </c>
    </row>
    <row r="2100" spans="1:13" x14ac:dyDescent="0.2">
      <c r="A2100" s="6" t="s">
        <v>417</v>
      </c>
      <c r="B2100" s="6" t="s">
        <v>19</v>
      </c>
      <c r="C2100" s="6">
        <v>1.05209999999999</v>
      </c>
      <c r="D2100" s="6">
        <v>1.2929999999999999</v>
      </c>
      <c r="E2100" s="6">
        <v>0.95918367346938704</v>
      </c>
      <c r="F2100" s="6">
        <v>0.76300000000000001</v>
      </c>
      <c r="G2100" s="6">
        <v>0.90909090909090895</v>
      </c>
      <c r="H2100" s="6">
        <v>4</v>
      </c>
      <c r="I2100" s="6" t="s">
        <v>48</v>
      </c>
      <c r="J2100" s="53">
        <v>1</v>
      </c>
      <c r="K2100" t="str">
        <f>VLOOKUP(A2100,MonthlyMetricFullData!A:D,2,FALSE)</f>
        <v>Distinguished</v>
      </c>
      <c r="L2100" t="str">
        <f>IF(VLOOKUP(A2100,MonthlyMetricFullData!A:E,5,FALSE)&lt;30,"Adjunct","Professional")</f>
        <v>Adjunct</v>
      </c>
      <c r="M2100" t="str">
        <f>VLOOKUP(A2100,MonthlyMetricFullData!A:D,3,FALSE)</f>
        <v>Annelies de Groot</v>
      </c>
    </row>
    <row r="2101" spans="1:13" x14ac:dyDescent="0.2">
      <c r="A2101" s="6" t="s">
        <v>417</v>
      </c>
      <c r="B2101" s="6" t="s">
        <v>21</v>
      </c>
      <c r="C2101" s="9">
        <v>0.28000000000000003</v>
      </c>
      <c r="D2101" s="9">
        <v>1.1299999999999999</v>
      </c>
      <c r="E2101" s="9">
        <v>1</v>
      </c>
      <c r="F2101" s="9">
        <v>1</v>
      </c>
      <c r="G2101" s="9">
        <v>0.67</v>
      </c>
      <c r="H2101" s="6">
        <v>1</v>
      </c>
      <c r="I2101" s="7">
        <v>0</v>
      </c>
      <c r="J2101" s="9">
        <f>I2101</f>
        <v>0</v>
      </c>
      <c r="K2101" t="str">
        <f>VLOOKUP(A2101,MonthlyMetricFullData!A:D,2,FALSE)</f>
        <v>Distinguished</v>
      </c>
      <c r="L2101" t="str">
        <f>IF(VLOOKUP(A2101,MonthlyMetricFullData!A:E,5,FALSE)&lt;30,"Adjunct","Professional")</f>
        <v>Adjunct</v>
      </c>
      <c r="M2101" t="str">
        <f>VLOOKUP(A2101,MonthlyMetricFullData!A:D,3,FALSE)</f>
        <v>Annelies de Groot</v>
      </c>
    </row>
    <row r="2102" spans="1:13" x14ac:dyDescent="0.2">
      <c r="A2102" s="6" t="s">
        <v>417</v>
      </c>
      <c r="B2102" s="6" t="s">
        <v>22</v>
      </c>
      <c r="C2102" s="9">
        <v>0.17</v>
      </c>
      <c r="D2102" s="9">
        <v>1.17</v>
      </c>
      <c r="E2102" s="9">
        <v>1</v>
      </c>
      <c r="F2102" s="9">
        <v>1</v>
      </c>
      <c r="G2102" s="9">
        <v>1</v>
      </c>
      <c r="H2102" s="6" t="e">
        <v>#N/A</v>
      </c>
      <c r="I2102" s="7">
        <v>0</v>
      </c>
      <c r="J2102" s="9">
        <f>I2102</f>
        <v>0</v>
      </c>
      <c r="K2102" t="str">
        <f>VLOOKUP(A2102,MonthlyMetricFullData!A:D,2,FALSE)</f>
        <v>Distinguished</v>
      </c>
      <c r="L2102" t="str">
        <f>IF(VLOOKUP(A2102,MonthlyMetricFullData!A:E,5,FALSE)&lt;30,"Adjunct","Professional")</f>
        <v>Adjunct</v>
      </c>
      <c r="M2102" t="str">
        <f>VLOOKUP(A2102,MonthlyMetricFullData!A:D,3,FALSE)</f>
        <v>Annelies de Groot</v>
      </c>
    </row>
    <row r="2103" spans="1:13" x14ac:dyDescent="0.2">
      <c r="A2103" s="6" t="s">
        <v>417</v>
      </c>
      <c r="B2103" s="6" t="s">
        <v>24</v>
      </c>
      <c r="C2103" s="9">
        <v>0.23</v>
      </c>
      <c r="D2103" s="9">
        <v>0.93</v>
      </c>
      <c r="E2103" s="9">
        <v>0.91</v>
      </c>
      <c r="F2103" s="9">
        <v>1</v>
      </c>
      <c r="G2103" s="9">
        <v>0</v>
      </c>
      <c r="H2103" s="6">
        <v>1</v>
      </c>
      <c r="J2103" s="6"/>
      <c r="K2103" t="str">
        <f>VLOOKUP(A2103,MonthlyMetricFullData!A:D,2,FALSE)</f>
        <v>Distinguished</v>
      </c>
      <c r="L2103" t="str">
        <f>IF(VLOOKUP(A2103,MonthlyMetricFullData!A:E,5,FALSE)&lt;30,"Adjunct","Professional")</f>
        <v>Adjunct</v>
      </c>
      <c r="M2103" t="str">
        <f>VLOOKUP(A2103,MonthlyMetricFullData!A:D,3,FALSE)</f>
        <v>Annelies de Groot</v>
      </c>
    </row>
    <row r="2104" spans="1:13" x14ac:dyDescent="0.2">
      <c r="A2104" s="6" t="s">
        <v>417</v>
      </c>
      <c r="B2104" s="6" t="s">
        <v>25</v>
      </c>
      <c r="C2104" s="9">
        <v>0.42</v>
      </c>
      <c r="D2104" s="9">
        <v>1.1599999999999999</v>
      </c>
      <c r="E2104" s="9">
        <v>0.95</v>
      </c>
      <c r="F2104" s="9">
        <v>1</v>
      </c>
      <c r="G2104" s="9">
        <v>0.5</v>
      </c>
      <c r="H2104" s="6">
        <v>1</v>
      </c>
      <c r="I2104" s="8"/>
      <c r="J2104" s="6"/>
      <c r="K2104" t="str">
        <f>VLOOKUP(A2104,MonthlyMetricFullData!A:D,2,FALSE)</f>
        <v>Distinguished</v>
      </c>
      <c r="L2104" t="str">
        <f>IF(VLOOKUP(A2104,MonthlyMetricFullData!A:E,5,FALSE)&lt;30,"Adjunct","Professional")</f>
        <v>Adjunct</v>
      </c>
      <c r="M2104" t="str">
        <f>VLOOKUP(A2104,MonthlyMetricFullData!A:D,3,FALSE)</f>
        <v>Annelies de Groot</v>
      </c>
    </row>
    <row r="2105" spans="1:13" x14ac:dyDescent="0.2">
      <c r="A2105" s="6" t="s">
        <v>417</v>
      </c>
      <c r="B2105" s="6" t="s">
        <v>26</v>
      </c>
      <c r="C2105" s="9">
        <v>0.22</v>
      </c>
      <c r="D2105" s="9">
        <v>0.97</v>
      </c>
      <c r="E2105" s="9">
        <v>0.93</v>
      </c>
      <c r="F2105" s="9">
        <v>1</v>
      </c>
      <c r="G2105" s="9">
        <v>0.5</v>
      </c>
      <c r="H2105" s="6">
        <v>1</v>
      </c>
      <c r="I2105" s="7" t="s">
        <v>27</v>
      </c>
      <c r="J2105" s="9">
        <v>1</v>
      </c>
      <c r="K2105" t="str">
        <f>VLOOKUP(A2105,MonthlyMetricFullData!A:D,2,FALSE)</f>
        <v>Distinguished</v>
      </c>
      <c r="L2105" t="str">
        <f>IF(VLOOKUP(A2105,MonthlyMetricFullData!A:E,5,FALSE)&lt;30,"Adjunct","Professional")</f>
        <v>Adjunct</v>
      </c>
      <c r="M2105" t="str">
        <f>VLOOKUP(A2105,MonthlyMetricFullData!A:D,3,FALSE)</f>
        <v>Annelies de Groot</v>
      </c>
    </row>
    <row r="2106" spans="1:13" x14ac:dyDescent="0.2">
      <c r="A2106" s="6" t="s">
        <v>418</v>
      </c>
      <c r="B2106" s="6" t="s">
        <v>29</v>
      </c>
      <c r="C2106" s="9">
        <v>1.0125</v>
      </c>
      <c r="D2106" s="9">
        <v>1.0214000000000001</v>
      </c>
      <c r="E2106" s="9">
        <v>0.95833333333333304</v>
      </c>
      <c r="F2106" s="9">
        <v>0.684782608695652</v>
      </c>
      <c r="G2106" s="9">
        <v>0.68421052631578905</v>
      </c>
      <c r="H2106" s="6">
        <v>4</v>
      </c>
      <c r="I2106" s="6" t="s">
        <v>87</v>
      </c>
      <c r="J2106" s="45">
        <v>0.71</v>
      </c>
      <c r="K2106" t="str">
        <f>VLOOKUP(A2106,MonthlyMetricFullData!A:D,2,FALSE)</f>
        <v>Distinguished</v>
      </c>
      <c r="L2106" t="str">
        <f>IF(VLOOKUP(A2106,MonthlyMetricFullData!A:E,5,FALSE)&lt;30,"Adjunct","Professional")</f>
        <v>Professional</v>
      </c>
      <c r="M2106" t="str">
        <f>VLOOKUP(A2106,MonthlyMetricFullData!A:D,3,FALSE)</f>
        <v>Annelies de Groot</v>
      </c>
    </row>
    <row r="2107" spans="1:13" x14ac:dyDescent="0.2">
      <c r="A2107" s="6" t="s">
        <v>418</v>
      </c>
      <c r="B2107" s="6" t="s">
        <v>14</v>
      </c>
      <c r="C2107" s="9">
        <v>0.8417</v>
      </c>
      <c r="D2107" s="9">
        <v>1.1151</v>
      </c>
      <c r="E2107" s="9">
        <v>0.91011235955056102</v>
      </c>
      <c r="F2107" s="9">
        <v>0.98333333333333295</v>
      </c>
      <c r="G2107" s="9">
        <v>0.75</v>
      </c>
      <c r="H2107" s="6">
        <v>2</v>
      </c>
      <c r="I2107" s="7" t="s">
        <v>419</v>
      </c>
      <c r="J2107" s="9">
        <v>1</v>
      </c>
      <c r="K2107" t="str">
        <f>VLOOKUP(A2107,MonthlyMetricFullData!A:D,2,FALSE)</f>
        <v>Distinguished</v>
      </c>
      <c r="L2107" t="str">
        <f>IF(VLOOKUP(A2107,MonthlyMetricFullData!A:E,5,FALSE)&lt;30,"Adjunct","Professional")</f>
        <v>Professional</v>
      </c>
      <c r="M2107" t="str">
        <f>VLOOKUP(A2107,MonthlyMetricFullData!A:D,3,FALSE)</f>
        <v>Annelies de Groot</v>
      </c>
    </row>
    <row r="2108" spans="1:13" x14ac:dyDescent="0.2">
      <c r="A2108" s="6" t="s">
        <v>418</v>
      </c>
      <c r="B2108" s="6" t="s">
        <v>16</v>
      </c>
      <c r="C2108" s="9">
        <v>0.88</v>
      </c>
      <c r="D2108" s="9">
        <v>1.1000000000000001</v>
      </c>
      <c r="E2108" s="9">
        <v>0.96</v>
      </c>
      <c r="F2108" s="9">
        <v>0.92</v>
      </c>
      <c r="G2108" s="9">
        <v>0.41</v>
      </c>
      <c r="H2108" s="6">
        <v>9</v>
      </c>
      <c r="I2108" s="10">
        <v>45877</v>
      </c>
      <c r="J2108" s="9">
        <v>1</v>
      </c>
      <c r="K2108" t="str">
        <f>VLOOKUP(A2108,MonthlyMetricFullData!A:D,2,FALSE)</f>
        <v>Distinguished</v>
      </c>
      <c r="L2108" t="str">
        <f>IF(VLOOKUP(A2108,MonthlyMetricFullData!A:E,5,FALSE)&lt;30,"Adjunct","Professional")</f>
        <v>Professional</v>
      </c>
      <c r="M2108" t="str">
        <f>VLOOKUP(A2108,MonthlyMetricFullData!A:D,3,FALSE)</f>
        <v>Annelies de Groot</v>
      </c>
    </row>
    <row r="2109" spans="1:13" x14ac:dyDescent="0.2">
      <c r="A2109" s="6" t="s">
        <v>418</v>
      </c>
      <c r="B2109" s="6" t="s">
        <v>31</v>
      </c>
      <c r="C2109" s="9">
        <v>0.83</v>
      </c>
      <c r="D2109" s="9">
        <v>1.06</v>
      </c>
      <c r="E2109" s="9">
        <v>0.84</v>
      </c>
      <c r="F2109" s="9">
        <v>0.92</v>
      </c>
      <c r="G2109" s="9">
        <v>0.91</v>
      </c>
      <c r="H2109" s="6">
        <v>8</v>
      </c>
      <c r="I2109" s="7">
        <v>0.3</v>
      </c>
      <c r="J2109" s="9">
        <f>2/7</f>
        <v>0.2857142857142857</v>
      </c>
      <c r="K2109" t="str">
        <f>VLOOKUP(A2109,MonthlyMetricFullData!A:D,2,FALSE)</f>
        <v>Distinguished</v>
      </c>
      <c r="L2109" t="str">
        <f>IF(VLOOKUP(A2109,MonthlyMetricFullData!A:E,5,FALSE)&lt;30,"Adjunct","Professional")</f>
        <v>Professional</v>
      </c>
      <c r="M2109" t="str">
        <f>VLOOKUP(A2109,MonthlyMetricFullData!A:D,3,FALSE)</f>
        <v>Annelies de Groot</v>
      </c>
    </row>
    <row r="2110" spans="1:13" x14ac:dyDescent="0.2">
      <c r="A2110" s="6" t="s">
        <v>418</v>
      </c>
      <c r="B2110" s="6" t="s">
        <v>32</v>
      </c>
      <c r="C2110" s="9">
        <v>0.75419999999999998</v>
      </c>
      <c r="D2110" s="9">
        <v>0.92600000000000005</v>
      </c>
      <c r="E2110" s="9">
        <v>0.80681818199999999</v>
      </c>
      <c r="F2110" s="9">
        <v>1</v>
      </c>
      <c r="G2110" s="9">
        <v>0.84615384599999999</v>
      </c>
      <c r="H2110" s="6">
        <v>10</v>
      </c>
      <c r="I2110" s="7">
        <v>0.77777777777777779</v>
      </c>
      <c r="J2110" s="9">
        <f>I2110</f>
        <v>0.77777777777777779</v>
      </c>
      <c r="K2110" t="str">
        <f>VLOOKUP(A2110,MonthlyMetricFullData!A:D,2,FALSE)</f>
        <v>Distinguished</v>
      </c>
      <c r="L2110" t="str">
        <f>IF(VLOOKUP(A2110,MonthlyMetricFullData!A:E,5,FALSE)&lt;30,"Adjunct","Professional")</f>
        <v>Professional</v>
      </c>
      <c r="M2110" t="str">
        <f>VLOOKUP(A2110,MonthlyMetricFullData!A:D,3,FALSE)</f>
        <v>Annelies de Groot</v>
      </c>
    </row>
    <row r="2111" spans="1:13" x14ac:dyDescent="0.2">
      <c r="A2111" s="6" t="s">
        <v>418</v>
      </c>
      <c r="B2111" s="6" t="s">
        <v>17</v>
      </c>
      <c r="C2111" s="9">
        <v>0.84</v>
      </c>
      <c r="D2111" s="9">
        <v>0.88</v>
      </c>
      <c r="E2111" s="9">
        <v>0.98</v>
      </c>
      <c r="F2111" s="9">
        <v>0.97</v>
      </c>
      <c r="G2111" s="9">
        <v>0.68</v>
      </c>
      <c r="H2111" s="6">
        <v>8</v>
      </c>
      <c r="I2111" s="46" t="s">
        <v>43</v>
      </c>
      <c r="J2111" s="11">
        <v>0.6</v>
      </c>
      <c r="K2111" t="str">
        <f>VLOOKUP(A2111,MonthlyMetricFullData!A:D,2,FALSE)</f>
        <v>Distinguished</v>
      </c>
      <c r="L2111" t="str">
        <f>IF(VLOOKUP(A2111,MonthlyMetricFullData!A:E,5,FALSE)&lt;30,"Adjunct","Professional")</f>
        <v>Professional</v>
      </c>
      <c r="M2111" t="str">
        <f>VLOOKUP(A2111,MonthlyMetricFullData!A:D,3,FALSE)</f>
        <v>Annelies de Groot</v>
      </c>
    </row>
    <row r="2112" spans="1:13" x14ac:dyDescent="0.2">
      <c r="A2112" s="6" t="s">
        <v>418</v>
      </c>
      <c r="B2112" s="6" t="s">
        <v>19</v>
      </c>
      <c r="C2112" s="6">
        <v>0.9083</v>
      </c>
      <c r="D2112" s="6">
        <v>1.0477000000000001</v>
      </c>
      <c r="E2112" s="6">
        <v>0.93814432989690699</v>
      </c>
      <c r="F2112" s="6">
        <v>0.51400000000000001</v>
      </c>
      <c r="G2112" s="6">
        <v>0.6</v>
      </c>
      <c r="H2112" s="6">
        <v>5</v>
      </c>
      <c r="I2112" s="6" t="s">
        <v>239</v>
      </c>
      <c r="J2112" s="53">
        <v>0.33</v>
      </c>
      <c r="K2112" t="str">
        <f>VLOOKUP(A2112,MonthlyMetricFullData!A:D,2,FALSE)</f>
        <v>Distinguished</v>
      </c>
      <c r="L2112" t="str">
        <f>IF(VLOOKUP(A2112,MonthlyMetricFullData!A:E,5,FALSE)&lt;30,"Adjunct","Professional")</f>
        <v>Professional</v>
      </c>
      <c r="M2112" t="str">
        <f>VLOOKUP(A2112,MonthlyMetricFullData!A:D,3,FALSE)</f>
        <v>Annelies de Groot</v>
      </c>
    </row>
    <row r="2113" spans="1:13" x14ac:dyDescent="0.2">
      <c r="A2113" s="6" t="s">
        <v>418</v>
      </c>
      <c r="B2113" s="6" t="s">
        <v>21</v>
      </c>
      <c r="C2113" s="9">
        <v>7.0000000000000007E-2</v>
      </c>
      <c r="D2113" s="9">
        <v>1</v>
      </c>
      <c r="E2113" s="9">
        <v>1</v>
      </c>
      <c r="F2113" s="9">
        <v>1</v>
      </c>
      <c r="G2113" s="9">
        <v>0.8</v>
      </c>
      <c r="H2113" s="6" t="e">
        <v>#N/A</v>
      </c>
      <c r="J2113" s="6"/>
      <c r="K2113" t="str">
        <f>VLOOKUP(A2113,MonthlyMetricFullData!A:D,2,FALSE)</f>
        <v>Distinguished</v>
      </c>
      <c r="L2113" t="str">
        <f>IF(VLOOKUP(A2113,MonthlyMetricFullData!A:E,5,FALSE)&lt;30,"Adjunct","Professional")</f>
        <v>Professional</v>
      </c>
      <c r="M2113" t="str">
        <f>VLOOKUP(A2113,MonthlyMetricFullData!A:D,3,FALSE)</f>
        <v>Annelies de Groot</v>
      </c>
    </row>
    <row r="2114" spans="1:13" x14ac:dyDescent="0.2">
      <c r="A2114" s="6" t="s">
        <v>418</v>
      </c>
      <c r="B2114" s="6" t="s">
        <v>22</v>
      </c>
      <c r="C2114" s="9">
        <v>0.23</v>
      </c>
      <c r="D2114" s="9">
        <v>1.01</v>
      </c>
      <c r="E2114" s="9">
        <v>0.98</v>
      </c>
      <c r="F2114" s="9">
        <v>1</v>
      </c>
      <c r="G2114" s="9">
        <v>1</v>
      </c>
      <c r="H2114" s="6" t="e">
        <v>#N/A</v>
      </c>
      <c r="I2114" s="7" t="s">
        <v>89</v>
      </c>
      <c r="J2114" s="9">
        <v>0.86</v>
      </c>
      <c r="K2114" t="str">
        <f>VLOOKUP(A2114,MonthlyMetricFullData!A:D,2,FALSE)</f>
        <v>Distinguished</v>
      </c>
      <c r="L2114" t="str">
        <f>IF(VLOOKUP(A2114,MonthlyMetricFullData!A:E,5,FALSE)&lt;30,"Adjunct","Professional")</f>
        <v>Professional</v>
      </c>
      <c r="M2114" t="str">
        <f>VLOOKUP(A2114,MonthlyMetricFullData!A:D,3,FALSE)</f>
        <v>Annelies de Groot</v>
      </c>
    </row>
    <row r="2115" spans="1:13" x14ac:dyDescent="0.2">
      <c r="A2115" s="6" t="s">
        <v>418</v>
      </c>
      <c r="B2115" s="6" t="s">
        <v>24</v>
      </c>
      <c r="C2115" s="9">
        <v>0.57999999999999996</v>
      </c>
      <c r="D2115" s="9">
        <v>1.02</v>
      </c>
      <c r="E2115" s="9">
        <v>0.97</v>
      </c>
      <c r="F2115" s="9">
        <v>0.77</v>
      </c>
      <c r="G2115" s="9">
        <v>0.74</v>
      </c>
      <c r="H2115" s="6" t="e">
        <v>#N/A</v>
      </c>
      <c r="I2115" s="7" t="s">
        <v>122</v>
      </c>
      <c r="J2115" s="9">
        <v>0.6</v>
      </c>
      <c r="K2115" t="str">
        <f>VLOOKUP(A2115,MonthlyMetricFullData!A:D,2,FALSE)</f>
        <v>Distinguished</v>
      </c>
      <c r="L2115" t="str">
        <f>IF(VLOOKUP(A2115,MonthlyMetricFullData!A:E,5,FALSE)&lt;30,"Adjunct","Professional")</f>
        <v>Professional</v>
      </c>
      <c r="M2115" t="str">
        <f>VLOOKUP(A2115,MonthlyMetricFullData!A:D,3,FALSE)</f>
        <v>Annelies de Groot</v>
      </c>
    </row>
    <row r="2116" spans="1:13" x14ac:dyDescent="0.2">
      <c r="A2116" s="6" t="s">
        <v>418</v>
      </c>
      <c r="B2116" s="6" t="s">
        <v>25</v>
      </c>
      <c r="C2116" s="9">
        <v>0.79</v>
      </c>
      <c r="D2116" s="9">
        <v>1.1200000000000001</v>
      </c>
      <c r="E2116" s="9">
        <v>0.99</v>
      </c>
      <c r="F2116" s="9">
        <v>0.98</v>
      </c>
      <c r="G2116" s="9">
        <v>0.8</v>
      </c>
      <c r="H2116" s="6">
        <v>5</v>
      </c>
      <c r="I2116" s="7" t="s">
        <v>50</v>
      </c>
      <c r="J2116" s="9">
        <v>0.75</v>
      </c>
      <c r="K2116" t="str">
        <f>VLOOKUP(A2116,MonthlyMetricFullData!A:D,2,FALSE)</f>
        <v>Distinguished</v>
      </c>
      <c r="L2116" t="str">
        <f>IF(VLOOKUP(A2116,MonthlyMetricFullData!A:E,5,FALSE)&lt;30,"Adjunct","Professional")</f>
        <v>Professional</v>
      </c>
      <c r="M2116" t="str">
        <f>VLOOKUP(A2116,MonthlyMetricFullData!A:D,3,FALSE)</f>
        <v>Annelies de Groot</v>
      </c>
    </row>
    <row r="2117" spans="1:13" x14ac:dyDescent="0.2">
      <c r="A2117" s="6" t="s">
        <v>418</v>
      </c>
      <c r="B2117" s="6" t="s">
        <v>26</v>
      </c>
      <c r="C2117" s="9">
        <v>0.8</v>
      </c>
      <c r="D2117" s="9">
        <v>1.08</v>
      </c>
      <c r="E2117" s="9">
        <v>0.95</v>
      </c>
      <c r="F2117" s="9">
        <v>0.96</v>
      </c>
      <c r="G2117" s="9">
        <v>0.69</v>
      </c>
      <c r="H2117" s="6">
        <v>6</v>
      </c>
      <c r="I2117" s="7" t="s">
        <v>100</v>
      </c>
      <c r="J2117" s="9">
        <v>0.4</v>
      </c>
      <c r="K2117" t="str">
        <f>VLOOKUP(A2117,MonthlyMetricFullData!A:D,2,FALSE)</f>
        <v>Distinguished</v>
      </c>
      <c r="L2117" t="str">
        <f>IF(VLOOKUP(A2117,MonthlyMetricFullData!A:E,5,FALSE)&lt;30,"Adjunct","Professional")</f>
        <v>Professional</v>
      </c>
      <c r="M2117" t="str">
        <f>VLOOKUP(A2117,MonthlyMetricFullData!A:D,3,FALSE)</f>
        <v>Annelies de Groot</v>
      </c>
    </row>
    <row r="2118" spans="1:13" x14ac:dyDescent="0.2">
      <c r="A2118" s="6" t="s">
        <v>420</v>
      </c>
      <c r="B2118" s="6" t="s">
        <v>29</v>
      </c>
      <c r="C2118" s="9">
        <v>1.1167</v>
      </c>
      <c r="D2118" s="9">
        <v>1.0987</v>
      </c>
      <c r="E2118" s="9">
        <v>0.94656488549618301</v>
      </c>
      <c r="F2118" s="9">
        <v>1</v>
      </c>
      <c r="G2118" s="9">
        <v>0.94117647058823495</v>
      </c>
      <c r="H2118" s="6">
        <v>12</v>
      </c>
      <c r="I2118" s="7" t="s">
        <v>41</v>
      </c>
      <c r="J2118" s="45">
        <v>0.22</v>
      </c>
      <c r="K2118" t="str">
        <f>VLOOKUP(A2118,MonthlyMetricFullData!A:D,2,FALSE)</f>
        <v>Distinguished</v>
      </c>
      <c r="L2118" t="str">
        <f>IF(VLOOKUP(A2118,MonthlyMetricFullData!A:E,5,FALSE)&lt;30,"Adjunct","Professional")</f>
        <v>Professional</v>
      </c>
      <c r="M2118" t="str">
        <f>VLOOKUP(A2118,MonthlyMetricFullData!A:D,3,FALSE)</f>
        <v>Ela Cross</v>
      </c>
    </row>
    <row r="2119" spans="1:13" x14ac:dyDescent="0.2">
      <c r="A2119" s="6" t="s">
        <v>420</v>
      </c>
      <c r="B2119" s="6" t="s">
        <v>14</v>
      </c>
      <c r="C2119" s="9">
        <v>0.89580000000000004</v>
      </c>
      <c r="D2119" s="9">
        <v>1.1069</v>
      </c>
      <c r="E2119" s="9">
        <v>0.94680851063829696</v>
      </c>
      <c r="F2119" s="9">
        <v>1</v>
      </c>
      <c r="G2119" s="9">
        <v>0.94117647058823495</v>
      </c>
      <c r="H2119" s="6">
        <v>4</v>
      </c>
      <c r="I2119" s="7" t="s">
        <v>74</v>
      </c>
      <c r="J2119" s="9">
        <v>0.33</v>
      </c>
      <c r="K2119" t="str">
        <f>VLOOKUP(A2119,MonthlyMetricFullData!A:D,2,FALSE)</f>
        <v>Distinguished</v>
      </c>
      <c r="L2119" t="str">
        <f>IF(VLOOKUP(A2119,MonthlyMetricFullData!A:E,5,FALSE)&lt;30,"Adjunct","Professional")</f>
        <v>Professional</v>
      </c>
      <c r="M2119" t="str">
        <f>VLOOKUP(A2119,MonthlyMetricFullData!A:D,3,FALSE)</f>
        <v>Ela Cross</v>
      </c>
    </row>
    <row r="2120" spans="1:13" x14ac:dyDescent="0.2">
      <c r="A2120" s="6" t="s">
        <v>420</v>
      </c>
      <c r="B2120" s="6" t="s">
        <v>14</v>
      </c>
      <c r="C2120" s="9">
        <v>0.89580000000000004</v>
      </c>
      <c r="D2120" s="9">
        <v>1.1069</v>
      </c>
      <c r="E2120" s="9">
        <v>0.94680851063829696</v>
      </c>
      <c r="F2120" s="9">
        <v>1</v>
      </c>
      <c r="G2120" s="9">
        <v>0.94117647058823495</v>
      </c>
      <c r="H2120" s="6">
        <v>4</v>
      </c>
      <c r="I2120" s="7" t="s">
        <v>74</v>
      </c>
      <c r="J2120" s="9">
        <f>_xlfn.TEXTBEFORE(I2120, "/")/_xlfn.TEXTAFTER(I2120,"/")</f>
        <v>0.33333333333333331</v>
      </c>
      <c r="K2120" t="str">
        <f>VLOOKUP(A2120,MonthlyMetricFullData!A:D,2,FALSE)</f>
        <v>Distinguished</v>
      </c>
      <c r="L2120" t="str">
        <f>IF(VLOOKUP(A2120,MonthlyMetricFullData!A:E,5,FALSE)&lt;30,"Adjunct","Professional")</f>
        <v>Professional</v>
      </c>
      <c r="M2120" t="str">
        <f>VLOOKUP(A2120,MonthlyMetricFullData!A:D,3,FALSE)</f>
        <v>Ela Cross</v>
      </c>
    </row>
    <row r="2121" spans="1:13" x14ac:dyDescent="0.2">
      <c r="A2121" s="6" t="s">
        <v>420</v>
      </c>
      <c r="B2121" s="6" t="s">
        <v>16</v>
      </c>
      <c r="C2121" s="9">
        <v>0.99</v>
      </c>
      <c r="D2121" s="9">
        <v>1.1200000000000001</v>
      </c>
      <c r="E2121" s="9">
        <v>0.98</v>
      </c>
      <c r="F2121" s="9">
        <v>1</v>
      </c>
      <c r="G2121" s="9">
        <v>0.73</v>
      </c>
      <c r="H2121" s="6">
        <v>6</v>
      </c>
      <c r="I2121" s="10">
        <v>45699</v>
      </c>
      <c r="J2121" s="11">
        <v>0.18</v>
      </c>
      <c r="K2121" t="str">
        <f>VLOOKUP(A2121,MonthlyMetricFullData!A:D,2,FALSE)</f>
        <v>Distinguished</v>
      </c>
      <c r="L2121" t="str">
        <f>IF(VLOOKUP(A2121,MonthlyMetricFullData!A:E,5,FALSE)&lt;30,"Adjunct","Professional")</f>
        <v>Professional</v>
      </c>
      <c r="M2121" t="str">
        <f>VLOOKUP(A2121,MonthlyMetricFullData!A:D,3,FALSE)</f>
        <v>Ela Cross</v>
      </c>
    </row>
    <row r="2122" spans="1:13" x14ac:dyDescent="0.2">
      <c r="A2122" s="6" t="s">
        <v>420</v>
      </c>
      <c r="B2122" s="6" t="s">
        <v>31</v>
      </c>
      <c r="C2122" s="9">
        <v>0.82</v>
      </c>
      <c r="D2122" s="9">
        <v>1.1200000000000001</v>
      </c>
      <c r="E2122" s="9">
        <v>0.97</v>
      </c>
      <c r="F2122" s="9">
        <v>1</v>
      </c>
      <c r="G2122" s="9">
        <v>0.9</v>
      </c>
      <c r="H2122" s="6">
        <v>3</v>
      </c>
      <c r="I2122" s="7">
        <v>0.25</v>
      </c>
      <c r="J2122" s="9">
        <v>0.25</v>
      </c>
      <c r="K2122" t="str">
        <f>VLOOKUP(A2122,MonthlyMetricFullData!A:D,2,FALSE)</f>
        <v>Distinguished</v>
      </c>
      <c r="L2122" t="str">
        <f>IF(VLOOKUP(A2122,MonthlyMetricFullData!A:E,5,FALSE)&lt;30,"Adjunct","Professional")</f>
        <v>Professional</v>
      </c>
      <c r="M2122" t="str">
        <f>VLOOKUP(A2122,MonthlyMetricFullData!A:D,3,FALSE)</f>
        <v>Ela Cross</v>
      </c>
    </row>
    <row r="2123" spans="1:13" x14ac:dyDescent="0.2">
      <c r="A2123" s="6" t="s">
        <v>420</v>
      </c>
      <c r="B2123" s="6" t="s">
        <v>32</v>
      </c>
      <c r="C2123" s="9">
        <v>0.79579999999999995</v>
      </c>
      <c r="D2123" s="9">
        <v>1.0263</v>
      </c>
      <c r="E2123" s="9">
        <v>0.97802197800000001</v>
      </c>
      <c r="F2123" s="9">
        <v>0.96825396799999996</v>
      </c>
      <c r="G2123" s="9">
        <v>0.86666666699999995</v>
      </c>
      <c r="H2123" s="6">
        <v>9</v>
      </c>
      <c r="I2123" s="7">
        <v>0.25</v>
      </c>
      <c r="J2123" s="9">
        <f>I2123</f>
        <v>0.25</v>
      </c>
      <c r="K2123" t="str">
        <f>VLOOKUP(A2123,MonthlyMetricFullData!A:D,2,FALSE)</f>
        <v>Distinguished</v>
      </c>
      <c r="L2123" t="str">
        <f>IF(VLOOKUP(A2123,MonthlyMetricFullData!A:E,5,FALSE)&lt;30,"Adjunct","Professional")</f>
        <v>Professional</v>
      </c>
      <c r="M2123" t="str">
        <f>VLOOKUP(A2123,MonthlyMetricFullData!A:D,3,FALSE)</f>
        <v>Ela Cross</v>
      </c>
    </row>
    <row r="2124" spans="1:13" x14ac:dyDescent="0.2">
      <c r="A2124" s="6" t="s">
        <v>420</v>
      </c>
      <c r="B2124" s="6" t="s">
        <v>17</v>
      </c>
      <c r="C2124" s="9">
        <v>1.08</v>
      </c>
      <c r="D2124" s="9">
        <v>1.04</v>
      </c>
      <c r="E2124" s="9">
        <v>0.98</v>
      </c>
      <c r="F2124" s="9">
        <v>0.99</v>
      </c>
      <c r="G2124" s="9">
        <v>0.91</v>
      </c>
      <c r="H2124" s="6">
        <v>12</v>
      </c>
      <c r="I2124" s="46" t="s">
        <v>33</v>
      </c>
      <c r="J2124" s="11">
        <v>0</v>
      </c>
      <c r="K2124" t="str">
        <f>VLOOKUP(A2124,MonthlyMetricFullData!A:D,2,FALSE)</f>
        <v>Distinguished</v>
      </c>
      <c r="L2124" t="str">
        <f>IF(VLOOKUP(A2124,MonthlyMetricFullData!A:E,5,FALSE)&lt;30,"Adjunct","Professional")</f>
        <v>Professional</v>
      </c>
      <c r="M2124" t="str">
        <f>VLOOKUP(A2124,MonthlyMetricFullData!A:D,3,FALSE)</f>
        <v>Ela Cross</v>
      </c>
    </row>
    <row r="2125" spans="1:13" x14ac:dyDescent="0.2">
      <c r="A2125" s="6" t="s">
        <v>420</v>
      </c>
      <c r="B2125" s="6" t="s">
        <v>19</v>
      </c>
      <c r="C2125" s="6">
        <v>0.99170000000000003</v>
      </c>
      <c r="D2125" s="6">
        <v>1.0082</v>
      </c>
      <c r="E2125" s="6">
        <v>0.97321428571428503</v>
      </c>
      <c r="F2125" s="6">
        <v>0.70499999999999996</v>
      </c>
      <c r="G2125" s="6">
        <v>0.92307692307692302</v>
      </c>
      <c r="H2125" s="6">
        <v>13</v>
      </c>
      <c r="I2125" s="6" t="s">
        <v>27</v>
      </c>
      <c r="J2125" s="53">
        <v>1</v>
      </c>
      <c r="K2125" t="str">
        <f>VLOOKUP(A2125,MonthlyMetricFullData!A:D,2,FALSE)</f>
        <v>Distinguished</v>
      </c>
      <c r="L2125" t="str">
        <f>IF(VLOOKUP(A2125,MonthlyMetricFullData!A:E,5,FALSE)&lt;30,"Adjunct","Professional")</f>
        <v>Professional</v>
      </c>
      <c r="M2125" t="str">
        <f>VLOOKUP(A2125,MonthlyMetricFullData!A:D,3,FALSE)</f>
        <v>Ela Cross</v>
      </c>
    </row>
    <row r="2126" spans="1:13" x14ac:dyDescent="0.2">
      <c r="A2126" s="6" t="s">
        <v>420</v>
      </c>
      <c r="B2126" s="6" t="s">
        <v>22</v>
      </c>
      <c r="C2126" s="9">
        <v>0.2</v>
      </c>
      <c r="D2126" s="9">
        <v>1.02</v>
      </c>
      <c r="E2126" s="9">
        <v>0.92</v>
      </c>
      <c r="F2126" s="9">
        <v>0.71</v>
      </c>
      <c r="G2126" s="9">
        <v>0.91</v>
      </c>
      <c r="H2126" s="6" t="e">
        <v>#N/A</v>
      </c>
      <c r="I2126" s="7" t="s">
        <v>77</v>
      </c>
      <c r="J2126" s="9">
        <v>0.8</v>
      </c>
      <c r="K2126" t="str">
        <f>VLOOKUP(A2126,MonthlyMetricFullData!A:D,2,FALSE)</f>
        <v>Distinguished</v>
      </c>
      <c r="L2126" t="str">
        <f>IF(VLOOKUP(A2126,MonthlyMetricFullData!A:E,5,FALSE)&lt;30,"Adjunct","Professional")</f>
        <v>Professional</v>
      </c>
      <c r="M2126" t="str">
        <f>VLOOKUP(A2126,MonthlyMetricFullData!A:D,3,FALSE)</f>
        <v>Ela Cross</v>
      </c>
    </row>
    <row r="2127" spans="1:13" x14ac:dyDescent="0.2">
      <c r="A2127" s="6" t="s">
        <v>420</v>
      </c>
      <c r="B2127" s="6" t="s">
        <v>24</v>
      </c>
      <c r="C2127" s="9">
        <v>0.78</v>
      </c>
      <c r="D2127" s="9">
        <v>1.1299999999999999</v>
      </c>
      <c r="E2127" s="9">
        <v>0.97</v>
      </c>
      <c r="F2127" s="9">
        <v>0.69</v>
      </c>
      <c r="G2127" s="9">
        <v>0.71</v>
      </c>
      <c r="H2127" s="6">
        <v>1</v>
      </c>
      <c r="I2127" s="7" t="s">
        <v>175</v>
      </c>
      <c r="J2127" s="9">
        <f>1/3</f>
        <v>0.33333333333333331</v>
      </c>
      <c r="K2127" t="str">
        <f>VLOOKUP(A2127,MonthlyMetricFullData!A:D,2,FALSE)</f>
        <v>Distinguished</v>
      </c>
      <c r="L2127" t="str">
        <f>IF(VLOOKUP(A2127,MonthlyMetricFullData!A:E,5,FALSE)&lt;30,"Adjunct","Professional")</f>
        <v>Professional</v>
      </c>
      <c r="M2127" t="str">
        <f>VLOOKUP(A2127,MonthlyMetricFullData!A:D,3,FALSE)</f>
        <v>Ela Cross</v>
      </c>
    </row>
    <row r="2128" spans="1:13" x14ac:dyDescent="0.2">
      <c r="A2128" s="6" t="s">
        <v>420</v>
      </c>
      <c r="B2128" s="6" t="s">
        <v>25</v>
      </c>
      <c r="C2128" s="9">
        <v>0.79</v>
      </c>
      <c r="D2128" s="9">
        <v>1.24</v>
      </c>
      <c r="E2128" s="9">
        <v>0.97</v>
      </c>
      <c r="F2128" s="9">
        <v>0.98</v>
      </c>
      <c r="G2128" s="9">
        <v>0.73</v>
      </c>
      <c r="H2128" s="6">
        <v>3</v>
      </c>
      <c r="I2128" s="7" t="s">
        <v>69</v>
      </c>
      <c r="J2128" s="9">
        <v>0.63</v>
      </c>
      <c r="K2128" t="str">
        <f>VLOOKUP(A2128,MonthlyMetricFullData!A:D,2,FALSE)</f>
        <v>Distinguished</v>
      </c>
      <c r="L2128" t="str">
        <f>IF(VLOOKUP(A2128,MonthlyMetricFullData!A:E,5,FALSE)&lt;30,"Adjunct","Professional")</f>
        <v>Professional</v>
      </c>
      <c r="M2128" t="str">
        <f>VLOOKUP(A2128,MonthlyMetricFullData!A:D,3,FALSE)</f>
        <v>Ela Cross</v>
      </c>
    </row>
    <row r="2129" spans="1:13" x14ac:dyDescent="0.2">
      <c r="A2129" s="6" t="s">
        <v>420</v>
      </c>
      <c r="B2129" s="6" t="s">
        <v>26</v>
      </c>
      <c r="C2129" s="9">
        <v>0.8</v>
      </c>
      <c r="D2129" s="9">
        <v>1.1599999999999999</v>
      </c>
      <c r="E2129" s="9">
        <v>0.97</v>
      </c>
      <c r="F2129" s="9">
        <v>0.98</v>
      </c>
      <c r="G2129" s="9">
        <v>0.62</v>
      </c>
      <c r="H2129" s="6">
        <v>7</v>
      </c>
      <c r="I2129" s="7" t="s">
        <v>100</v>
      </c>
      <c r="J2129" s="9">
        <v>0.4</v>
      </c>
      <c r="K2129" t="str">
        <f>VLOOKUP(A2129,MonthlyMetricFullData!A:D,2,FALSE)</f>
        <v>Distinguished</v>
      </c>
      <c r="L2129" t="str">
        <f>IF(VLOOKUP(A2129,MonthlyMetricFullData!A:E,5,FALSE)&lt;30,"Adjunct","Professional")</f>
        <v>Professional</v>
      </c>
      <c r="M2129" t="str">
        <f>VLOOKUP(A2129,MonthlyMetricFullData!A:D,3,FALSE)</f>
        <v>Ela Cross</v>
      </c>
    </row>
    <row r="2130" spans="1:13" x14ac:dyDescent="0.2">
      <c r="A2130" s="6" t="s">
        <v>421</v>
      </c>
      <c r="B2130" s="6" t="s">
        <v>21</v>
      </c>
      <c r="C2130" s="9">
        <v>0.84</v>
      </c>
      <c r="D2130" s="9">
        <v>1.41</v>
      </c>
      <c r="E2130" s="9">
        <v>0.98</v>
      </c>
      <c r="F2130" s="9">
        <v>0.78</v>
      </c>
      <c r="G2130" s="9">
        <v>0.22</v>
      </c>
      <c r="H2130" s="6">
        <v>9</v>
      </c>
      <c r="I2130" s="7">
        <v>0</v>
      </c>
      <c r="J2130" s="9">
        <f>I2130</f>
        <v>0</v>
      </c>
      <c r="K2130" t="e">
        <f>VLOOKUP(A2130,MonthlyMetricFullData!A:D,2,FALSE)</f>
        <v>#N/A</v>
      </c>
      <c r="L2130" t="e">
        <f>IF(VLOOKUP(A2130,MonthlyMetricFullData!A:E,5,FALSE)&lt;30,"Adjunct","Professional")</f>
        <v>#N/A</v>
      </c>
      <c r="M2130" t="e">
        <f>VLOOKUP(A2130,MonthlyMetricFullData!A:D,3,FALSE)</f>
        <v>#N/A</v>
      </c>
    </row>
    <row r="2131" spans="1:13" x14ac:dyDescent="0.2">
      <c r="A2131" s="6" t="s">
        <v>421</v>
      </c>
      <c r="B2131" s="6" t="s">
        <v>22</v>
      </c>
      <c r="C2131" s="9">
        <v>0.65</v>
      </c>
      <c r="D2131" s="9">
        <v>1.69</v>
      </c>
      <c r="E2131" s="9">
        <v>1</v>
      </c>
      <c r="F2131" s="9">
        <v>1</v>
      </c>
      <c r="G2131" s="9">
        <v>0.92</v>
      </c>
      <c r="H2131" s="6">
        <v>3</v>
      </c>
      <c r="I2131" s="7">
        <v>1</v>
      </c>
      <c r="J2131" s="9">
        <f>I2131</f>
        <v>1</v>
      </c>
      <c r="K2131" t="e">
        <f>VLOOKUP(A2131,MonthlyMetricFullData!A:D,2,FALSE)</f>
        <v>#N/A</v>
      </c>
      <c r="L2131" t="e">
        <f>IF(VLOOKUP(A2131,MonthlyMetricFullData!A:E,5,FALSE)&lt;30,"Adjunct","Professional")</f>
        <v>#N/A</v>
      </c>
      <c r="M2131" t="e">
        <f>VLOOKUP(A2131,MonthlyMetricFullData!A:D,3,FALSE)</f>
        <v>#N/A</v>
      </c>
    </row>
    <row r="2132" spans="1:13" x14ac:dyDescent="0.2">
      <c r="A2132" s="6" t="s">
        <v>421</v>
      </c>
      <c r="B2132" s="6" t="s">
        <v>24</v>
      </c>
      <c r="C2132" s="9">
        <v>0.4</v>
      </c>
      <c r="D2132" s="9">
        <v>1.22</v>
      </c>
      <c r="E2132" s="9">
        <v>1</v>
      </c>
      <c r="F2132" s="9">
        <v>1</v>
      </c>
      <c r="G2132" s="9">
        <v>0</v>
      </c>
      <c r="H2132" s="6">
        <v>2</v>
      </c>
      <c r="I2132" s="7">
        <v>0</v>
      </c>
      <c r="J2132" s="9">
        <f>I2132</f>
        <v>0</v>
      </c>
      <c r="K2132" t="e">
        <f>VLOOKUP(A2132,MonthlyMetricFullData!A:D,2,FALSE)</f>
        <v>#N/A</v>
      </c>
      <c r="L2132" t="e">
        <f>IF(VLOOKUP(A2132,MonthlyMetricFullData!A:E,5,FALSE)&lt;30,"Adjunct","Professional")</f>
        <v>#N/A</v>
      </c>
      <c r="M2132" t="e">
        <f>VLOOKUP(A2132,MonthlyMetricFullData!A:D,3,FALSE)</f>
        <v>#N/A</v>
      </c>
    </row>
    <row r="2133" spans="1:13" x14ac:dyDescent="0.2">
      <c r="A2133" s="6" t="s">
        <v>422</v>
      </c>
      <c r="B2133" s="6" t="s">
        <v>32</v>
      </c>
      <c r="C2133" s="9">
        <v>0</v>
      </c>
      <c r="D2133" s="9">
        <v>0.11840000000000001</v>
      </c>
      <c r="E2133" s="9">
        <v>0</v>
      </c>
      <c r="F2133" s="9">
        <v>0</v>
      </c>
      <c r="G2133" s="9">
        <v>0</v>
      </c>
      <c r="H2133" s="6">
        <v>0</v>
      </c>
      <c r="I2133" s="7" t="s">
        <v>18</v>
      </c>
      <c r="J2133" s="9">
        <v>0</v>
      </c>
      <c r="K2133" t="e">
        <f>VLOOKUP(A2133,MonthlyMetricFullData!A:D,2,FALSE)</f>
        <v>#N/A</v>
      </c>
      <c r="L2133" t="e">
        <f>IF(VLOOKUP(A2133,MonthlyMetricFullData!A:E,5,FALSE)&lt;30,"Adjunct","Professional")</f>
        <v>#N/A</v>
      </c>
      <c r="M2133" t="e">
        <f>VLOOKUP(A2133,MonthlyMetricFullData!A:D,3,FALSE)</f>
        <v>#N/A</v>
      </c>
    </row>
    <row r="2134" spans="1:13" x14ac:dyDescent="0.2">
      <c r="A2134" s="6" t="s">
        <v>423</v>
      </c>
      <c r="B2134" s="6" t="s">
        <v>21</v>
      </c>
      <c r="C2134" s="9">
        <v>1.1100000000000001</v>
      </c>
      <c r="D2134" s="9">
        <v>1.24</v>
      </c>
      <c r="E2134" s="9">
        <v>0.99</v>
      </c>
      <c r="F2134" s="9">
        <v>0.75</v>
      </c>
      <c r="G2134" s="9">
        <v>0.69</v>
      </c>
      <c r="H2134" s="6">
        <v>7</v>
      </c>
      <c r="I2134" s="7">
        <v>1</v>
      </c>
      <c r="J2134" s="9">
        <f>I2134</f>
        <v>1</v>
      </c>
      <c r="K2134" t="e">
        <f>VLOOKUP(A2134,MonthlyMetricFullData!A:D,2,FALSE)</f>
        <v>#N/A</v>
      </c>
      <c r="L2134" t="e">
        <f>IF(VLOOKUP(A2134,MonthlyMetricFullData!A:E,5,FALSE)&lt;30,"Adjunct","Professional")</f>
        <v>#N/A</v>
      </c>
      <c r="M2134" t="e">
        <f>VLOOKUP(A2134,MonthlyMetricFullData!A:D,3,FALSE)</f>
        <v>#N/A</v>
      </c>
    </row>
    <row r="2135" spans="1:13" x14ac:dyDescent="0.2">
      <c r="A2135" s="6" t="s">
        <v>424</v>
      </c>
      <c r="B2135" s="6" t="s">
        <v>14</v>
      </c>
      <c r="C2135" s="9">
        <v>0.875</v>
      </c>
      <c r="D2135" s="9">
        <v>1.0407</v>
      </c>
      <c r="E2135" s="9">
        <v>1</v>
      </c>
      <c r="F2135" s="9">
        <v>0.89772727272727204</v>
      </c>
      <c r="G2135" s="9">
        <v>0.66666666666666596</v>
      </c>
      <c r="H2135" s="6">
        <v>9</v>
      </c>
      <c r="I2135" s="7" t="s">
        <v>51</v>
      </c>
      <c r="J2135" s="9">
        <v>0</v>
      </c>
      <c r="K2135" t="e">
        <f>VLOOKUP(A2135,MonthlyMetricFullData!A:D,2,FALSE)</f>
        <v>#N/A</v>
      </c>
      <c r="L2135" t="e">
        <f>IF(VLOOKUP(A2135,MonthlyMetricFullData!A:E,5,FALSE)&lt;30,"Adjunct","Professional")</f>
        <v>#N/A</v>
      </c>
      <c r="M2135" t="e">
        <f>VLOOKUP(A2135,MonthlyMetricFullData!A:D,3,FALSE)</f>
        <v>#N/A</v>
      </c>
    </row>
    <row r="2136" spans="1:13" x14ac:dyDescent="0.2">
      <c r="A2136" s="6" t="s">
        <v>424</v>
      </c>
      <c r="B2136" s="6" t="s">
        <v>16</v>
      </c>
      <c r="C2136" s="9">
        <v>1.01</v>
      </c>
      <c r="D2136" s="9">
        <v>0.99</v>
      </c>
      <c r="E2136" s="9">
        <v>0.99</v>
      </c>
      <c r="F2136" s="9">
        <v>0.97</v>
      </c>
      <c r="G2136" s="9">
        <v>0.33</v>
      </c>
      <c r="H2136" s="6">
        <v>9</v>
      </c>
      <c r="I2136" s="10" t="s">
        <v>158</v>
      </c>
      <c r="J2136" s="9">
        <v>0</v>
      </c>
      <c r="K2136" t="e">
        <f>VLOOKUP(A2136,MonthlyMetricFullData!A:D,2,FALSE)</f>
        <v>#N/A</v>
      </c>
      <c r="L2136" t="e">
        <f>IF(VLOOKUP(A2136,MonthlyMetricFullData!A:E,5,FALSE)&lt;30,"Adjunct","Professional")</f>
        <v>#N/A</v>
      </c>
      <c r="M2136" t="e">
        <f>VLOOKUP(A2136,MonthlyMetricFullData!A:D,3,FALSE)</f>
        <v>#N/A</v>
      </c>
    </row>
    <row r="2137" spans="1:13" x14ac:dyDescent="0.2">
      <c r="A2137" s="6" t="s">
        <v>424</v>
      </c>
      <c r="B2137" s="6" t="s">
        <v>31</v>
      </c>
      <c r="C2137" s="9">
        <v>0.64</v>
      </c>
      <c r="D2137" s="9">
        <v>0.66</v>
      </c>
      <c r="E2137" s="9">
        <v>1</v>
      </c>
      <c r="F2137" s="9">
        <v>0.88</v>
      </c>
      <c r="G2137" s="9">
        <v>0.5</v>
      </c>
      <c r="H2137" s="6">
        <v>17</v>
      </c>
      <c r="I2137" s="7" t="s">
        <v>71</v>
      </c>
      <c r="J2137" s="9">
        <v>0</v>
      </c>
      <c r="K2137" t="e">
        <f>VLOOKUP(A2137,MonthlyMetricFullData!A:D,2,FALSE)</f>
        <v>#N/A</v>
      </c>
      <c r="L2137" t="e">
        <f>IF(VLOOKUP(A2137,MonthlyMetricFullData!A:E,5,FALSE)&lt;30,"Adjunct","Professional")</f>
        <v>#N/A</v>
      </c>
      <c r="M2137" t="e">
        <f>VLOOKUP(A2137,MonthlyMetricFullData!A:D,3,FALSE)</f>
        <v>#N/A</v>
      </c>
    </row>
    <row r="2138" spans="1:13" x14ac:dyDescent="0.2">
      <c r="A2138" s="6" t="s">
        <v>424</v>
      </c>
      <c r="B2138" s="6" t="s">
        <v>25</v>
      </c>
      <c r="C2138" s="9">
        <v>0.95</v>
      </c>
      <c r="D2138" s="9">
        <v>1.42</v>
      </c>
      <c r="E2138" s="9">
        <v>0.99</v>
      </c>
      <c r="F2138" s="9">
        <v>0.77</v>
      </c>
      <c r="G2138" s="9">
        <v>0.4</v>
      </c>
      <c r="H2138" s="6">
        <v>3</v>
      </c>
      <c r="I2138" s="7" t="s">
        <v>103</v>
      </c>
      <c r="J2138" s="9">
        <v>0.2</v>
      </c>
      <c r="K2138" t="e">
        <f>VLOOKUP(A2138,MonthlyMetricFullData!A:D,2,FALSE)</f>
        <v>#N/A</v>
      </c>
      <c r="L2138" t="e">
        <f>IF(VLOOKUP(A2138,MonthlyMetricFullData!A:E,5,FALSE)&lt;30,"Adjunct","Professional")</f>
        <v>#N/A</v>
      </c>
      <c r="M2138" t="e">
        <f>VLOOKUP(A2138,MonthlyMetricFullData!A:D,3,FALSE)</f>
        <v>#N/A</v>
      </c>
    </row>
    <row r="2139" spans="1:13" x14ac:dyDescent="0.2">
      <c r="A2139" s="6" t="s">
        <v>424</v>
      </c>
      <c r="B2139" s="6" t="s">
        <v>26</v>
      </c>
      <c r="C2139" s="9">
        <v>1.1599999999999999</v>
      </c>
      <c r="D2139" s="9">
        <v>1.28</v>
      </c>
      <c r="E2139" s="9">
        <v>1</v>
      </c>
      <c r="F2139" s="9">
        <v>0.97</v>
      </c>
      <c r="G2139" s="9">
        <v>0.56000000000000005</v>
      </c>
      <c r="H2139" s="6">
        <v>8</v>
      </c>
      <c r="I2139" s="7" t="s">
        <v>57</v>
      </c>
      <c r="J2139" s="9">
        <v>0.25</v>
      </c>
      <c r="K2139" t="e">
        <f>VLOOKUP(A2139,MonthlyMetricFullData!A:D,2,FALSE)</f>
        <v>#N/A</v>
      </c>
      <c r="L2139" t="e">
        <f>IF(VLOOKUP(A2139,MonthlyMetricFullData!A:E,5,FALSE)&lt;30,"Adjunct","Professional")</f>
        <v>#N/A</v>
      </c>
      <c r="M2139" t="e">
        <f>VLOOKUP(A2139,MonthlyMetricFullData!A:D,3,FALSE)</f>
        <v>#N/A</v>
      </c>
    </row>
    <row r="2140" spans="1:13" x14ac:dyDescent="0.2">
      <c r="A2140" s="6" t="s">
        <v>425</v>
      </c>
      <c r="B2140" s="6" t="s">
        <v>29</v>
      </c>
      <c r="C2140" s="9">
        <v>0.35420000000000001</v>
      </c>
      <c r="D2140" s="9">
        <v>1.1718999999999999</v>
      </c>
      <c r="E2140" s="9">
        <v>1</v>
      </c>
      <c r="F2140" s="9">
        <v>1</v>
      </c>
      <c r="G2140" s="9">
        <v>0</v>
      </c>
      <c r="H2140" s="6">
        <v>0</v>
      </c>
      <c r="I2140" s="7" t="s">
        <v>74</v>
      </c>
      <c r="J2140" s="45">
        <v>0.33</v>
      </c>
      <c r="K2140" t="str">
        <f>VLOOKUP(A2140,MonthlyMetricFullData!A:D,2,FALSE)</f>
        <v>Advanced</v>
      </c>
      <c r="L2140" t="str">
        <f>IF(VLOOKUP(A2140,MonthlyMetricFullData!A:E,5,FALSE)&lt;30,"Adjunct","Professional")</f>
        <v>Adjunct</v>
      </c>
      <c r="M2140" t="str">
        <f>VLOOKUP(A2140,MonthlyMetricFullData!A:D,3,FALSE)</f>
        <v>Annelies de Groot</v>
      </c>
    </row>
    <row r="2141" spans="1:13" x14ac:dyDescent="0.2">
      <c r="A2141" s="6" t="s">
        <v>425</v>
      </c>
      <c r="B2141" s="6" t="s">
        <v>32</v>
      </c>
      <c r="C2141" s="9">
        <v>0</v>
      </c>
      <c r="D2141" s="9">
        <v>1.2188000000000001</v>
      </c>
      <c r="E2141" s="9">
        <v>0</v>
      </c>
      <c r="F2141" s="9">
        <v>0</v>
      </c>
      <c r="G2141" s="9">
        <v>0</v>
      </c>
      <c r="H2141" s="6">
        <v>0</v>
      </c>
      <c r="I2141" s="7" t="s">
        <v>18</v>
      </c>
      <c r="J2141" s="9">
        <v>0</v>
      </c>
      <c r="K2141" t="str">
        <f>VLOOKUP(A2141,MonthlyMetricFullData!A:D,2,FALSE)</f>
        <v>Advanced</v>
      </c>
      <c r="L2141" t="str">
        <f>IF(VLOOKUP(A2141,MonthlyMetricFullData!A:E,5,FALSE)&lt;30,"Adjunct","Professional")</f>
        <v>Adjunct</v>
      </c>
      <c r="M2141" t="str">
        <f>VLOOKUP(A2141,MonthlyMetricFullData!A:D,3,FALSE)</f>
        <v>Annelies de Groot</v>
      </c>
    </row>
    <row r="2142" spans="1:13" x14ac:dyDescent="0.2">
      <c r="A2142" s="6" t="s">
        <v>425</v>
      </c>
      <c r="B2142" s="6" t="s">
        <v>17</v>
      </c>
      <c r="C2142" s="9">
        <v>1.24</v>
      </c>
      <c r="D2142" s="9">
        <v>1.08</v>
      </c>
      <c r="E2142" s="9">
        <v>0.96</v>
      </c>
      <c r="F2142" s="9">
        <v>1</v>
      </c>
      <c r="G2142" s="9">
        <v>0</v>
      </c>
      <c r="H2142" s="6">
        <v>2</v>
      </c>
      <c r="I2142" s="46" t="s">
        <v>74</v>
      </c>
      <c r="J2142" s="11">
        <v>0.33</v>
      </c>
      <c r="K2142" t="str">
        <f>VLOOKUP(A2142,MonthlyMetricFullData!A:D,2,FALSE)</f>
        <v>Advanced</v>
      </c>
      <c r="L2142" t="str">
        <f>IF(VLOOKUP(A2142,MonthlyMetricFullData!A:E,5,FALSE)&lt;30,"Adjunct","Professional")</f>
        <v>Adjunct</v>
      </c>
      <c r="M2142" t="str">
        <f>VLOOKUP(A2142,MonthlyMetricFullData!A:D,3,FALSE)</f>
        <v>Annelies de Groot</v>
      </c>
    </row>
    <row r="2143" spans="1:13" x14ac:dyDescent="0.2">
      <c r="A2143" s="6" t="s">
        <v>425</v>
      </c>
      <c r="B2143" s="6" t="s">
        <v>19</v>
      </c>
      <c r="C2143" s="6">
        <v>0.83330000000000004</v>
      </c>
      <c r="D2143" s="6">
        <v>1.2578</v>
      </c>
      <c r="E2143" s="6">
        <v>0.97368421052631504</v>
      </c>
      <c r="F2143" s="6">
        <v>0.89700000000000002</v>
      </c>
      <c r="G2143" s="6">
        <v>0.75</v>
      </c>
      <c r="H2143" s="6">
        <v>2</v>
      </c>
      <c r="I2143" s="6" t="s">
        <v>100</v>
      </c>
      <c r="J2143" s="53">
        <v>0.4</v>
      </c>
      <c r="K2143" t="str">
        <f>VLOOKUP(A2143,MonthlyMetricFullData!A:D,2,FALSE)</f>
        <v>Advanced</v>
      </c>
      <c r="L2143" t="str">
        <f>IF(VLOOKUP(A2143,MonthlyMetricFullData!A:E,5,FALSE)&lt;30,"Adjunct","Professional")</f>
        <v>Adjunct</v>
      </c>
      <c r="M2143" t="str">
        <f>VLOOKUP(A2143,MonthlyMetricFullData!A:D,3,FALSE)</f>
        <v>Annelies de Groot</v>
      </c>
    </row>
    <row r="2144" spans="1:13" x14ac:dyDescent="0.2">
      <c r="A2144" s="6" t="s">
        <v>426</v>
      </c>
      <c r="B2144" s="6" t="s">
        <v>29</v>
      </c>
      <c r="C2144" s="9">
        <v>0.33329999999999999</v>
      </c>
      <c r="D2144" s="9">
        <v>0.968799999999999</v>
      </c>
      <c r="E2144" s="9">
        <v>1</v>
      </c>
      <c r="F2144" s="9">
        <v>0.66666666666666596</v>
      </c>
      <c r="G2144" s="9">
        <v>0.25</v>
      </c>
      <c r="H2144" s="6">
        <v>0</v>
      </c>
      <c r="I2144" s="7" t="s">
        <v>18</v>
      </c>
      <c r="J2144" s="45">
        <v>0</v>
      </c>
      <c r="K2144" t="e">
        <f>VLOOKUP(A2144,MonthlyMetricFullData!A:D,2,FALSE)</f>
        <v>#N/A</v>
      </c>
      <c r="L2144" t="e">
        <f>IF(VLOOKUP(A2144,MonthlyMetricFullData!A:E,5,FALSE)&lt;30,"Adjunct","Professional")</f>
        <v>#N/A</v>
      </c>
      <c r="M2144" t="e">
        <f>VLOOKUP(A2144,MonthlyMetricFullData!A:D,3,FALSE)</f>
        <v>#N/A</v>
      </c>
    </row>
    <row r="2145" spans="1:13" x14ac:dyDescent="0.2">
      <c r="A2145" s="6" t="s">
        <v>426</v>
      </c>
      <c r="B2145" s="6" t="s">
        <v>14</v>
      </c>
      <c r="C2145" s="9">
        <v>0.62149999999999905</v>
      </c>
      <c r="D2145" s="9">
        <v>0.88670000000000004</v>
      </c>
      <c r="E2145" s="9">
        <v>0.8</v>
      </c>
      <c r="F2145" s="9">
        <v>0.45</v>
      </c>
      <c r="G2145" s="9">
        <v>0.5</v>
      </c>
      <c r="H2145" s="6">
        <v>1</v>
      </c>
      <c r="I2145" s="7" t="s">
        <v>27</v>
      </c>
      <c r="J2145" s="9">
        <v>1</v>
      </c>
      <c r="K2145" t="e">
        <f>VLOOKUP(A2145,MonthlyMetricFullData!A:D,2,FALSE)</f>
        <v>#N/A</v>
      </c>
      <c r="L2145" t="e">
        <f>IF(VLOOKUP(A2145,MonthlyMetricFullData!A:E,5,FALSE)&lt;30,"Adjunct","Professional")</f>
        <v>#N/A</v>
      </c>
      <c r="M2145" t="e">
        <f>VLOOKUP(A2145,MonthlyMetricFullData!A:D,3,FALSE)</f>
        <v>#N/A</v>
      </c>
    </row>
    <row r="2146" spans="1:13" x14ac:dyDescent="0.2">
      <c r="A2146" s="6" t="s">
        <v>426</v>
      </c>
      <c r="B2146" s="6" t="s">
        <v>16</v>
      </c>
      <c r="C2146" s="9">
        <v>0.67</v>
      </c>
      <c r="D2146" s="9">
        <v>1.05</v>
      </c>
      <c r="E2146" s="9">
        <v>0.81</v>
      </c>
      <c r="F2146" s="9">
        <v>0.87</v>
      </c>
      <c r="G2146" s="9">
        <v>0.86</v>
      </c>
      <c r="H2146" s="6">
        <v>1</v>
      </c>
      <c r="I2146" s="10"/>
      <c r="J2146" s="6"/>
      <c r="K2146" t="e">
        <f>VLOOKUP(A2146,MonthlyMetricFullData!A:D,2,FALSE)</f>
        <v>#N/A</v>
      </c>
      <c r="L2146" t="e">
        <f>IF(VLOOKUP(A2146,MonthlyMetricFullData!A:E,5,FALSE)&lt;30,"Adjunct","Professional")</f>
        <v>#N/A</v>
      </c>
      <c r="M2146" t="e">
        <f>VLOOKUP(A2146,MonthlyMetricFullData!A:D,3,FALSE)</f>
        <v>#N/A</v>
      </c>
    </row>
    <row r="2147" spans="1:13" x14ac:dyDescent="0.2">
      <c r="A2147" s="6" t="s">
        <v>426</v>
      </c>
      <c r="B2147" s="6" t="s">
        <v>31</v>
      </c>
      <c r="C2147" s="9">
        <v>0.36</v>
      </c>
      <c r="D2147" s="9">
        <v>1.02</v>
      </c>
      <c r="E2147" s="9">
        <v>0.71</v>
      </c>
      <c r="F2147" s="9">
        <v>1</v>
      </c>
      <c r="G2147" s="9">
        <v>1</v>
      </c>
      <c r="H2147" s="6">
        <v>0</v>
      </c>
      <c r="I2147" s="7"/>
      <c r="J2147" s="9"/>
      <c r="K2147" t="e">
        <f>VLOOKUP(A2147,MonthlyMetricFullData!A:D,2,FALSE)</f>
        <v>#N/A</v>
      </c>
      <c r="L2147" t="e">
        <f>IF(VLOOKUP(A2147,MonthlyMetricFullData!A:E,5,FALSE)&lt;30,"Adjunct","Professional")</f>
        <v>#N/A</v>
      </c>
      <c r="M2147" t="e">
        <f>VLOOKUP(A2147,MonthlyMetricFullData!A:D,3,FALSE)</f>
        <v>#N/A</v>
      </c>
    </row>
    <row r="2148" spans="1:13" x14ac:dyDescent="0.2">
      <c r="A2148" s="6" t="s">
        <v>426</v>
      </c>
      <c r="B2148" s="6" t="s">
        <v>32</v>
      </c>
      <c r="C2148" s="9">
        <v>0.4375</v>
      </c>
      <c r="D2148" s="9">
        <v>1</v>
      </c>
      <c r="E2148" s="9">
        <v>0.85714285700000004</v>
      </c>
      <c r="F2148" s="9">
        <v>0.55555555599999995</v>
      </c>
      <c r="G2148" s="9">
        <v>0.85714285700000004</v>
      </c>
      <c r="H2148" s="6">
        <v>1</v>
      </c>
      <c r="I2148" s="7" t="s">
        <v>33</v>
      </c>
      <c r="J2148" s="9">
        <v>0</v>
      </c>
      <c r="K2148" t="e">
        <f>VLOOKUP(A2148,MonthlyMetricFullData!A:D,2,FALSE)</f>
        <v>#N/A</v>
      </c>
      <c r="L2148" t="e">
        <f>IF(VLOOKUP(A2148,MonthlyMetricFullData!A:E,5,FALSE)&lt;30,"Adjunct","Professional")</f>
        <v>#N/A</v>
      </c>
      <c r="M2148" t="e">
        <f>VLOOKUP(A2148,MonthlyMetricFullData!A:D,3,FALSE)</f>
        <v>#N/A</v>
      </c>
    </row>
    <row r="2149" spans="1:13" x14ac:dyDescent="0.2">
      <c r="A2149" s="6" t="s">
        <v>426</v>
      </c>
      <c r="B2149" s="6" t="s">
        <v>21</v>
      </c>
      <c r="C2149" s="9">
        <v>0.72</v>
      </c>
      <c r="D2149" s="9">
        <v>1.1599999999999999</v>
      </c>
      <c r="E2149" s="9">
        <v>0.92</v>
      </c>
      <c r="F2149" s="9">
        <v>0.69</v>
      </c>
      <c r="G2149" s="9">
        <v>0.4</v>
      </c>
      <c r="H2149" s="6" t="e">
        <v>#N/A</v>
      </c>
      <c r="I2149" s="7">
        <v>1</v>
      </c>
      <c r="J2149" s="9">
        <f>I2149</f>
        <v>1</v>
      </c>
      <c r="K2149" t="e">
        <f>VLOOKUP(A2149,MonthlyMetricFullData!A:D,2,FALSE)</f>
        <v>#N/A</v>
      </c>
      <c r="L2149" t="e">
        <f>IF(VLOOKUP(A2149,MonthlyMetricFullData!A:E,5,FALSE)&lt;30,"Adjunct","Professional")</f>
        <v>#N/A</v>
      </c>
      <c r="M2149" t="e">
        <f>VLOOKUP(A2149,MonthlyMetricFullData!A:D,3,FALSE)</f>
        <v>#N/A</v>
      </c>
    </row>
    <row r="2150" spans="1:13" x14ac:dyDescent="0.2">
      <c r="A2150" s="6" t="s">
        <v>426</v>
      </c>
      <c r="B2150" s="6" t="s">
        <v>22</v>
      </c>
      <c r="C2150" s="9">
        <v>0.44</v>
      </c>
      <c r="D2150" s="9">
        <v>1.07</v>
      </c>
      <c r="E2150" s="9">
        <v>1</v>
      </c>
      <c r="F2150" s="9">
        <v>0.73</v>
      </c>
      <c r="G2150" s="9">
        <v>0.75</v>
      </c>
      <c r="H2150" s="6" t="e">
        <v>#N/A</v>
      </c>
      <c r="I2150" s="7" t="s">
        <v>35</v>
      </c>
      <c r="J2150" s="9">
        <v>0.5</v>
      </c>
      <c r="K2150" t="e">
        <f>VLOOKUP(A2150,MonthlyMetricFullData!A:D,2,FALSE)</f>
        <v>#N/A</v>
      </c>
      <c r="L2150" t="e">
        <f>IF(VLOOKUP(A2150,MonthlyMetricFullData!A:E,5,FALSE)&lt;30,"Adjunct","Professional")</f>
        <v>#N/A</v>
      </c>
      <c r="M2150" t="e">
        <f>VLOOKUP(A2150,MonthlyMetricFullData!A:D,3,FALSE)</f>
        <v>#N/A</v>
      </c>
    </row>
    <row r="2151" spans="1:13" x14ac:dyDescent="0.2">
      <c r="A2151" s="6" t="s">
        <v>426</v>
      </c>
      <c r="B2151" s="6" t="s">
        <v>24</v>
      </c>
      <c r="C2151" s="9">
        <v>0.73</v>
      </c>
      <c r="D2151" s="9">
        <v>1.1399999999999999</v>
      </c>
      <c r="E2151" s="9">
        <v>0.86</v>
      </c>
      <c r="F2151" s="9">
        <v>0.88</v>
      </c>
      <c r="G2151" s="9">
        <v>0.67</v>
      </c>
      <c r="H2151" s="6" t="e">
        <v>#N/A</v>
      </c>
      <c r="I2151" s="7">
        <v>1</v>
      </c>
      <c r="J2151" s="9">
        <f>I2151</f>
        <v>1</v>
      </c>
      <c r="K2151" t="e">
        <f>VLOOKUP(A2151,MonthlyMetricFullData!A:D,2,FALSE)</f>
        <v>#N/A</v>
      </c>
      <c r="L2151" t="e">
        <f>IF(VLOOKUP(A2151,MonthlyMetricFullData!A:E,5,FALSE)&lt;30,"Adjunct","Professional")</f>
        <v>#N/A</v>
      </c>
      <c r="M2151" t="e">
        <f>VLOOKUP(A2151,MonthlyMetricFullData!A:D,3,FALSE)</f>
        <v>#N/A</v>
      </c>
    </row>
    <row r="2152" spans="1:13" x14ac:dyDescent="0.2">
      <c r="A2152" s="6" t="s">
        <v>426</v>
      </c>
      <c r="B2152" s="6" t="s">
        <v>25</v>
      </c>
      <c r="C2152" s="9">
        <v>0.49</v>
      </c>
      <c r="D2152" s="9">
        <v>1.02</v>
      </c>
      <c r="E2152" s="9">
        <v>0.83</v>
      </c>
      <c r="F2152" s="9">
        <v>0.91</v>
      </c>
      <c r="G2152" s="9">
        <v>0.88</v>
      </c>
      <c r="H2152" s="6">
        <v>0</v>
      </c>
      <c r="I2152" s="7" t="s">
        <v>33</v>
      </c>
      <c r="J2152" s="9">
        <v>0</v>
      </c>
      <c r="K2152" t="e">
        <f>VLOOKUP(A2152,MonthlyMetricFullData!A:D,2,FALSE)</f>
        <v>#N/A</v>
      </c>
      <c r="L2152" t="e">
        <f>IF(VLOOKUP(A2152,MonthlyMetricFullData!A:E,5,FALSE)&lt;30,"Adjunct","Professional")</f>
        <v>#N/A</v>
      </c>
      <c r="M2152" t="e">
        <f>VLOOKUP(A2152,MonthlyMetricFullData!A:D,3,FALSE)</f>
        <v>#N/A</v>
      </c>
    </row>
    <row r="2153" spans="1:13" x14ac:dyDescent="0.2">
      <c r="A2153" s="6" t="s">
        <v>426</v>
      </c>
      <c r="B2153" s="6" t="s">
        <v>26</v>
      </c>
      <c r="C2153" s="9">
        <v>0.33</v>
      </c>
      <c r="D2153" s="9">
        <v>0.73</v>
      </c>
      <c r="E2153" s="9">
        <v>0.75</v>
      </c>
      <c r="F2153" s="9">
        <v>0.54</v>
      </c>
      <c r="G2153" s="9">
        <v>0.5</v>
      </c>
      <c r="H2153" s="6">
        <v>2</v>
      </c>
      <c r="I2153" s="7" t="s">
        <v>60</v>
      </c>
      <c r="J2153" s="9">
        <v>0</v>
      </c>
      <c r="K2153" t="e">
        <f>VLOOKUP(A2153,MonthlyMetricFullData!A:D,2,FALSE)</f>
        <v>#N/A</v>
      </c>
      <c r="L2153" t="e">
        <f>IF(VLOOKUP(A2153,MonthlyMetricFullData!A:E,5,FALSE)&lt;30,"Adjunct","Professional")</f>
        <v>#N/A</v>
      </c>
      <c r="M2153" t="e">
        <f>VLOOKUP(A2153,MonthlyMetricFullData!A:D,3,FALSE)</f>
        <v>#N/A</v>
      </c>
    </row>
    <row r="2154" spans="1:13" x14ac:dyDescent="0.2">
      <c r="A2154" s="6" t="s">
        <v>427</v>
      </c>
      <c r="B2154" s="6" t="s">
        <v>29</v>
      </c>
      <c r="C2154" s="9">
        <v>0.9042</v>
      </c>
      <c r="D2154" s="9">
        <v>1.3207</v>
      </c>
      <c r="E2154" s="9">
        <v>1</v>
      </c>
      <c r="F2154" s="9">
        <v>1</v>
      </c>
      <c r="G2154" s="9">
        <v>0.8</v>
      </c>
      <c r="H2154" s="6">
        <v>4</v>
      </c>
      <c r="I2154" s="7" t="s">
        <v>36</v>
      </c>
      <c r="J2154" s="45">
        <v>0.33</v>
      </c>
      <c r="K2154" t="str">
        <f>VLOOKUP(A2154,MonthlyMetricFullData!A:D,2,FALSE)</f>
        <v>Premium</v>
      </c>
      <c r="L2154" t="str">
        <f>IF(VLOOKUP(A2154,MonthlyMetricFullData!A:E,5,FALSE)&lt;30,"Adjunct","Professional")</f>
        <v>Professional</v>
      </c>
      <c r="M2154" t="str">
        <f>VLOOKUP(A2154,MonthlyMetricFullData!A:D,3,FALSE)</f>
        <v>Ian Plamondon</v>
      </c>
    </row>
    <row r="2155" spans="1:13" x14ac:dyDescent="0.2">
      <c r="A2155" s="6" t="s">
        <v>427</v>
      </c>
      <c r="B2155" s="6" t="s">
        <v>14</v>
      </c>
      <c r="C2155" s="9">
        <v>1.1025</v>
      </c>
      <c r="D2155" s="9">
        <v>1.4522999999999999</v>
      </c>
      <c r="E2155" s="9">
        <v>0.99224806201550297</v>
      </c>
      <c r="F2155" s="9">
        <v>0.98837209302325502</v>
      </c>
      <c r="G2155" s="9">
        <v>0.96875</v>
      </c>
      <c r="H2155" s="6">
        <v>4</v>
      </c>
      <c r="I2155" s="7" t="s">
        <v>34</v>
      </c>
      <c r="J2155" s="9">
        <v>0.5</v>
      </c>
      <c r="K2155" t="str">
        <f>VLOOKUP(A2155,MonthlyMetricFullData!A:D,2,FALSE)</f>
        <v>Premium</v>
      </c>
      <c r="L2155" t="str">
        <f>IF(VLOOKUP(A2155,MonthlyMetricFullData!A:E,5,FALSE)&lt;30,"Adjunct","Professional")</f>
        <v>Professional</v>
      </c>
      <c r="M2155" t="str">
        <f>VLOOKUP(A2155,MonthlyMetricFullData!A:D,3,FALSE)</f>
        <v>Ian Plamondon</v>
      </c>
    </row>
    <row r="2156" spans="1:13" x14ac:dyDescent="0.2">
      <c r="A2156" s="6" t="s">
        <v>427</v>
      </c>
      <c r="B2156" s="6" t="s">
        <v>16</v>
      </c>
      <c r="C2156" s="9">
        <v>0.81</v>
      </c>
      <c r="D2156" s="9">
        <v>1.21</v>
      </c>
      <c r="E2156" s="9">
        <v>1</v>
      </c>
      <c r="F2156" s="9">
        <v>1</v>
      </c>
      <c r="G2156" s="9">
        <v>0.91</v>
      </c>
      <c r="H2156" s="6">
        <v>1</v>
      </c>
      <c r="I2156" s="10">
        <v>45690</v>
      </c>
      <c r="J2156" s="9">
        <v>1</v>
      </c>
      <c r="K2156" t="str">
        <f>VLOOKUP(A2156,MonthlyMetricFullData!A:D,2,FALSE)</f>
        <v>Premium</v>
      </c>
      <c r="L2156" t="str">
        <f>IF(VLOOKUP(A2156,MonthlyMetricFullData!A:E,5,FALSE)&lt;30,"Adjunct","Professional")</f>
        <v>Professional</v>
      </c>
      <c r="M2156" t="str">
        <f>VLOOKUP(A2156,MonthlyMetricFullData!A:D,3,FALSE)</f>
        <v>Ian Plamondon</v>
      </c>
    </row>
    <row r="2157" spans="1:13" x14ac:dyDescent="0.2">
      <c r="A2157" s="6" t="s">
        <v>427</v>
      </c>
      <c r="B2157" s="6" t="s">
        <v>31</v>
      </c>
      <c r="C2157" s="9">
        <v>0.76</v>
      </c>
      <c r="D2157" s="9">
        <v>1.34</v>
      </c>
      <c r="E2157" s="9">
        <v>1</v>
      </c>
      <c r="F2157" s="9">
        <v>0.98</v>
      </c>
      <c r="G2157" s="9">
        <v>0.96</v>
      </c>
      <c r="H2157" s="6">
        <v>2</v>
      </c>
      <c r="I2157" s="7"/>
      <c r="J2157" s="9"/>
      <c r="K2157" t="str">
        <f>VLOOKUP(A2157,MonthlyMetricFullData!A:D,2,FALSE)</f>
        <v>Premium</v>
      </c>
      <c r="L2157" t="str">
        <f>IF(VLOOKUP(A2157,MonthlyMetricFullData!A:E,5,FALSE)&lt;30,"Adjunct","Professional")</f>
        <v>Professional</v>
      </c>
      <c r="M2157" t="str">
        <f>VLOOKUP(A2157,MonthlyMetricFullData!A:D,3,FALSE)</f>
        <v>Ian Plamondon</v>
      </c>
    </row>
    <row r="2158" spans="1:13" x14ac:dyDescent="0.2">
      <c r="A2158" s="6" t="s">
        <v>427</v>
      </c>
      <c r="B2158" s="6" t="s">
        <v>32</v>
      </c>
      <c r="C2158" s="9">
        <v>0.625</v>
      </c>
      <c r="D2158" s="9">
        <v>1.278</v>
      </c>
      <c r="E2158" s="9">
        <v>1</v>
      </c>
      <c r="F2158" s="9">
        <v>1</v>
      </c>
      <c r="G2158" s="9">
        <v>1</v>
      </c>
      <c r="H2158" s="6">
        <v>3</v>
      </c>
      <c r="I2158" s="7">
        <v>1</v>
      </c>
      <c r="J2158" s="9">
        <f>I2158</f>
        <v>1</v>
      </c>
      <c r="K2158" t="str">
        <f>VLOOKUP(A2158,MonthlyMetricFullData!A:D,2,FALSE)</f>
        <v>Premium</v>
      </c>
      <c r="L2158" t="str">
        <f>IF(VLOOKUP(A2158,MonthlyMetricFullData!A:E,5,FALSE)&lt;30,"Adjunct","Professional")</f>
        <v>Professional</v>
      </c>
      <c r="M2158" t="str">
        <f>VLOOKUP(A2158,MonthlyMetricFullData!A:D,3,FALSE)</f>
        <v>Ian Plamondon</v>
      </c>
    </row>
    <row r="2159" spans="1:13" x14ac:dyDescent="0.2">
      <c r="A2159" s="6" t="s">
        <v>427</v>
      </c>
      <c r="B2159" s="6" t="s">
        <v>17</v>
      </c>
      <c r="C2159" s="9">
        <v>1.01</v>
      </c>
      <c r="D2159" s="9">
        <v>1.34</v>
      </c>
      <c r="E2159" s="9">
        <v>1</v>
      </c>
      <c r="F2159" s="9">
        <v>1</v>
      </c>
      <c r="G2159" s="9">
        <v>0.9</v>
      </c>
      <c r="H2159" s="6">
        <v>2</v>
      </c>
      <c r="I2159" s="46" t="s">
        <v>27</v>
      </c>
      <c r="J2159" s="11">
        <v>1</v>
      </c>
      <c r="K2159" t="str">
        <f>VLOOKUP(A2159,MonthlyMetricFullData!A:D,2,FALSE)</f>
        <v>Premium</v>
      </c>
      <c r="L2159" t="str">
        <f>IF(VLOOKUP(A2159,MonthlyMetricFullData!A:E,5,FALSE)&lt;30,"Adjunct","Professional")</f>
        <v>Professional</v>
      </c>
      <c r="M2159" t="str">
        <f>VLOOKUP(A2159,MonthlyMetricFullData!A:D,3,FALSE)</f>
        <v>Ian Plamondon</v>
      </c>
    </row>
    <row r="2160" spans="1:13" x14ac:dyDescent="0.2">
      <c r="A2160" s="6" t="s">
        <v>427</v>
      </c>
      <c r="B2160" s="6" t="s">
        <v>19</v>
      </c>
      <c r="C2160" s="6">
        <v>0.95830000000000004</v>
      </c>
      <c r="D2160" s="6">
        <v>1.29609999999999</v>
      </c>
      <c r="E2160" s="6">
        <v>1</v>
      </c>
      <c r="F2160" s="6">
        <v>0.69399999999999995</v>
      </c>
      <c r="G2160" s="6">
        <v>0.73913043478260798</v>
      </c>
      <c r="H2160" s="6">
        <v>14</v>
      </c>
      <c r="I2160" s="6" t="s">
        <v>83</v>
      </c>
      <c r="J2160" s="53">
        <v>0</v>
      </c>
      <c r="K2160" t="str">
        <f>VLOOKUP(A2160,MonthlyMetricFullData!A:D,2,FALSE)</f>
        <v>Premium</v>
      </c>
      <c r="L2160" t="str">
        <f>IF(VLOOKUP(A2160,MonthlyMetricFullData!A:E,5,FALSE)&lt;30,"Adjunct","Professional")</f>
        <v>Professional</v>
      </c>
      <c r="M2160" t="str">
        <f>VLOOKUP(A2160,MonthlyMetricFullData!A:D,3,FALSE)</f>
        <v>Ian Plamondon</v>
      </c>
    </row>
    <row r="2161" spans="1:13" x14ac:dyDescent="0.2">
      <c r="A2161" s="6" t="s">
        <v>427</v>
      </c>
      <c r="B2161" s="6" t="s">
        <v>21</v>
      </c>
      <c r="C2161" s="9">
        <v>0.91</v>
      </c>
      <c r="D2161" s="9">
        <v>1.43</v>
      </c>
      <c r="E2161" s="9">
        <v>1</v>
      </c>
      <c r="F2161" s="9">
        <v>0.98</v>
      </c>
      <c r="G2161" s="9">
        <v>0.91</v>
      </c>
      <c r="H2161" s="6">
        <v>2</v>
      </c>
      <c r="I2161" s="7" t="s">
        <v>35</v>
      </c>
      <c r="J2161" s="9">
        <v>0.5</v>
      </c>
      <c r="K2161" t="str">
        <f>VLOOKUP(A2161,MonthlyMetricFullData!A:D,2,FALSE)</f>
        <v>Premium</v>
      </c>
      <c r="L2161" t="str">
        <f>IF(VLOOKUP(A2161,MonthlyMetricFullData!A:E,5,FALSE)&lt;30,"Adjunct","Professional")</f>
        <v>Professional</v>
      </c>
      <c r="M2161" t="str">
        <f>VLOOKUP(A2161,MonthlyMetricFullData!A:D,3,FALSE)</f>
        <v>Ian Plamondon</v>
      </c>
    </row>
    <row r="2162" spans="1:13" x14ac:dyDescent="0.2">
      <c r="A2162" s="6" t="s">
        <v>427</v>
      </c>
      <c r="B2162" s="6" t="s">
        <v>22</v>
      </c>
      <c r="C2162" s="9">
        <v>0.69</v>
      </c>
      <c r="D2162" s="9">
        <v>1.19</v>
      </c>
      <c r="E2162" s="9">
        <v>0.99</v>
      </c>
      <c r="F2162" s="9">
        <v>0.75</v>
      </c>
      <c r="G2162" s="9">
        <v>0.59</v>
      </c>
      <c r="H2162" s="6">
        <v>1</v>
      </c>
      <c r="I2162" s="7">
        <v>1</v>
      </c>
      <c r="J2162" s="9">
        <f>I2162</f>
        <v>1</v>
      </c>
      <c r="K2162" t="str">
        <f>VLOOKUP(A2162,MonthlyMetricFullData!A:D,2,FALSE)</f>
        <v>Premium</v>
      </c>
      <c r="L2162" t="str">
        <f>IF(VLOOKUP(A2162,MonthlyMetricFullData!A:E,5,FALSE)&lt;30,"Adjunct","Professional")</f>
        <v>Professional</v>
      </c>
      <c r="M2162" t="str">
        <f>VLOOKUP(A2162,MonthlyMetricFullData!A:D,3,FALSE)</f>
        <v>Ian Plamondon</v>
      </c>
    </row>
    <row r="2163" spans="1:13" x14ac:dyDescent="0.2">
      <c r="A2163" s="6" t="s">
        <v>427</v>
      </c>
      <c r="B2163" s="6" t="s">
        <v>24</v>
      </c>
      <c r="C2163" s="9">
        <v>1.02</v>
      </c>
      <c r="D2163" s="9">
        <v>1.1100000000000001</v>
      </c>
      <c r="E2163" s="9">
        <v>1</v>
      </c>
      <c r="F2163" s="9">
        <v>0.99</v>
      </c>
      <c r="G2163" s="9">
        <v>0.65</v>
      </c>
      <c r="H2163" s="6">
        <v>5</v>
      </c>
      <c r="I2163" s="7">
        <v>1</v>
      </c>
      <c r="J2163" s="9">
        <f>I2163</f>
        <v>1</v>
      </c>
      <c r="K2163" t="str">
        <f>VLOOKUP(A2163,MonthlyMetricFullData!A:D,2,FALSE)</f>
        <v>Premium</v>
      </c>
      <c r="L2163" t="str">
        <f>IF(VLOOKUP(A2163,MonthlyMetricFullData!A:E,5,FALSE)&lt;30,"Adjunct","Professional")</f>
        <v>Professional</v>
      </c>
      <c r="M2163" t="str">
        <f>VLOOKUP(A2163,MonthlyMetricFullData!A:D,3,FALSE)</f>
        <v>Ian Plamondon</v>
      </c>
    </row>
    <row r="2164" spans="1:13" x14ac:dyDescent="0.2">
      <c r="A2164" s="6" t="s">
        <v>427</v>
      </c>
      <c r="B2164" s="6" t="s">
        <v>25</v>
      </c>
      <c r="C2164" s="9">
        <v>1</v>
      </c>
      <c r="D2164" s="9">
        <v>1.25</v>
      </c>
      <c r="E2164" s="9">
        <v>1</v>
      </c>
      <c r="F2164" s="9">
        <v>1</v>
      </c>
      <c r="G2164" s="9">
        <v>0.81</v>
      </c>
      <c r="H2164" s="6">
        <v>0</v>
      </c>
      <c r="I2164" s="8"/>
      <c r="J2164" s="6"/>
      <c r="K2164" t="str">
        <f>VLOOKUP(A2164,MonthlyMetricFullData!A:D,2,FALSE)</f>
        <v>Premium</v>
      </c>
      <c r="L2164" t="str">
        <f>IF(VLOOKUP(A2164,MonthlyMetricFullData!A:E,5,FALSE)&lt;30,"Adjunct","Professional")</f>
        <v>Professional</v>
      </c>
      <c r="M2164" t="str">
        <f>VLOOKUP(A2164,MonthlyMetricFullData!A:D,3,FALSE)</f>
        <v>Ian Plamondon</v>
      </c>
    </row>
    <row r="2165" spans="1:13" x14ac:dyDescent="0.2">
      <c r="A2165" s="6" t="s">
        <v>427</v>
      </c>
      <c r="B2165" s="6" t="s">
        <v>26</v>
      </c>
      <c r="C2165" s="9">
        <v>1.08</v>
      </c>
      <c r="D2165" s="9">
        <v>1.5</v>
      </c>
      <c r="E2165" s="9">
        <v>1</v>
      </c>
      <c r="F2165" s="9">
        <v>0.99</v>
      </c>
      <c r="G2165" s="9">
        <v>1</v>
      </c>
      <c r="H2165" s="6">
        <v>4</v>
      </c>
      <c r="I2165" s="7" t="s">
        <v>34</v>
      </c>
      <c r="J2165" s="9">
        <v>0.5</v>
      </c>
      <c r="K2165" t="str">
        <f>VLOOKUP(A2165,MonthlyMetricFullData!A:D,2,FALSE)</f>
        <v>Premium</v>
      </c>
      <c r="L2165" t="str">
        <f>IF(VLOOKUP(A2165,MonthlyMetricFullData!A:E,5,FALSE)&lt;30,"Adjunct","Professional")</f>
        <v>Professional</v>
      </c>
      <c r="M2165" t="str">
        <f>VLOOKUP(A2165,MonthlyMetricFullData!A:D,3,FALSE)</f>
        <v>Ian Plamondon</v>
      </c>
    </row>
    <row r="2166" spans="1:13" x14ac:dyDescent="0.2">
      <c r="A2166" s="6" t="s">
        <v>428</v>
      </c>
      <c r="B2166" s="6" t="s">
        <v>21</v>
      </c>
      <c r="C2166" s="9">
        <v>0.75</v>
      </c>
      <c r="D2166" s="9">
        <v>1.02</v>
      </c>
      <c r="E2166" s="9">
        <v>0.98</v>
      </c>
      <c r="F2166" s="9">
        <v>0.86</v>
      </c>
      <c r="G2166" s="9">
        <v>0.83</v>
      </c>
      <c r="H2166" s="6">
        <v>3</v>
      </c>
      <c r="I2166" s="7">
        <v>0</v>
      </c>
      <c r="J2166" s="9">
        <f>I2166</f>
        <v>0</v>
      </c>
      <c r="K2166" t="e">
        <f>VLOOKUP(A2166,MonthlyMetricFullData!A:D,2,FALSE)</f>
        <v>#N/A</v>
      </c>
      <c r="L2166" t="e">
        <f>IF(VLOOKUP(A2166,MonthlyMetricFullData!A:E,5,FALSE)&lt;30,"Adjunct","Professional")</f>
        <v>#N/A</v>
      </c>
      <c r="M2166" t="e">
        <f>VLOOKUP(A2166,MonthlyMetricFullData!A:D,3,FALSE)</f>
        <v>#N/A</v>
      </c>
    </row>
    <row r="2167" spans="1:13" x14ac:dyDescent="0.2">
      <c r="A2167" s="6" t="s">
        <v>428</v>
      </c>
      <c r="B2167" s="6" t="s">
        <v>22</v>
      </c>
      <c r="C2167" s="9">
        <v>0.69</v>
      </c>
      <c r="D2167" s="9">
        <v>1.05</v>
      </c>
      <c r="E2167" s="9">
        <v>1</v>
      </c>
      <c r="F2167" s="9">
        <v>0.91</v>
      </c>
      <c r="G2167" s="9">
        <v>0.56000000000000005</v>
      </c>
      <c r="H2167" s="6">
        <v>4</v>
      </c>
      <c r="I2167" s="7">
        <v>0</v>
      </c>
      <c r="J2167" s="9">
        <f>I2167</f>
        <v>0</v>
      </c>
      <c r="K2167" t="e">
        <f>VLOOKUP(A2167,MonthlyMetricFullData!A:D,2,FALSE)</f>
        <v>#N/A</v>
      </c>
      <c r="L2167" t="e">
        <f>IF(VLOOKUP(A2167,MonthlyMetricFullData!A:E,5,FALSE)&lt;30,"Adjunct","Professional")</f>
        <v>#N/A</v>
      </c>
      <c r="M2167" t="e">
        <f>VLOOKUP(A2167,MonthlyMetricFullData!A:D,3,FALSE)</f>
        <v>#N/A</v>
      </c>
    </row>
    <row r="2168" spans="1:13" x14ac:dyDescent="0.2">
      <c r="A2168" s="6" t="s">
        <v>428</v>
      </c>
      <c r="B2168" s="6" t="s">
        <v>24</v>
      </c>
      <c r="C2168" s="9">
        <v>0.82</v>
      </c>
      <c r="D2168" s="9">
        <v>1.01</v>
      </c>
      <c r="E2168" s="9">
        <v>1</v>
      </c>
      <c r="F2168" s="9">
        <v>0.93</v>
      </c>
      <c r="G2168" s="9">
        <v>0.36</v>
      </c>
      <c r="H2168" s="6">
        <v>3</v>
      </c>
      <c r="I2168" s="7">
        <v>0</v>
      </c>
      <c r="J2168" s="9">
        <f>I2168</f>
        <v>0</v>
      </c>
      <c r="K2168" t="e">
        <f>VLOOKUP(A2168,MonthlyMetricFullData!A:D,2,FALSE)</f>
        <v>#N/A</v>
      </c>
      <c r="L2168" t="e">
        <f>IF(VLOOKUP(A2168,MonthlyMetricFullData!A:E,5,FALSE)&lt;30,"Adjunct","Professional")</f>
        <v>#N/A</v>
      </c>
      <c r="M2168" t="e">
        <f>VLOOKUP(A2168,MonthlyMetricFullData!A:D,3,FALSE)</f>
        <v>#N/A</v>
      </c>
    </row>
    <row r="2169" spans="1:13" x14ac:dyDescent="0.2">
      <c r="A2169" s="6" t="s">
        <v>428</v>
      </c>
      <c r="B2169" s="6" t="s">
        <v>25</v>
      </c>
      <c r="C2169" s="9">
        <v>0.73</v>
      </c>
      <c r="D2169" s="9">
        <v>1</v>
      </c>
      <c r="E2169" s="9">
        <v>1</v>
      </c>
      <c r="F2169" s="9">
        <v>0.88</v>
      </c>
      <c r="G2169" s="9">
        <v>0.17</v>
      </c>
      <c r="H2169" s="6">
        <v>7</v>
      </c>
      <c r="I2169" s="7" t="s">
        <v>33</v>
      </c>
      <c r="J2169" s="9">
        <v>0</v>
      </c>
      <c r="K2169" t="e">
        <f>VLOOKUP(A2169,MonthlyMetricFullData!A:D,2,FALSE)</f>
        <v>#N/A</v>
      </c>
      <c r="L2169" t="e">
        <f>IF(VLOOKUP(A2169,MonthlyMetricFullData!A:E,5,FALSE)&lt;30,"Adjunct","Professional")</f>
        <v>#N/A</v>
      </c>
      <c r="M2169" t="e">
        <f>VLOOKUP(A2169,MonthlyMetricFullData!A:D,3,FALSE)</f>
        <v>#N/A</v>
      </c>
    </row>
    <row r="2170" spans="1:13" x14ac:dyDescent="0.2">
      <c r="A2170" s="6" t="s">
        <v>428</v>
      </c>
      <c r="B2170" s="6" t="s">
        <v>26</v>
      </c>
      <c r="C2170" s="9">
        <v>0.44</v>
      </c>
      <c r="D2170" s="9">
        <v>0.98</v>
      </c>
      <c r="E2170" s="9">
        <v>1</v>
      </c>
      <c r="F2170" s="9">
        <v>0.66</v>
      </c>
      <c r="G2170" s="9">
        <v>0.7</v>
      </c>
      <c r="H2170" s="6">
        <v>3</v>
      </c>
      <c r="I2170" s="7" t="s">
        <v>33</v>
      </c>
      <c r="J2170" s="9">
        <v>0</v>
      </c>
      <c r="K2170" t="e">
        <f>VLOOKUP(A2170,MonthlyMetricFullData!A:D,2,FALSE)</f>
        <v>#N/A</v>
      </c>
      <c r="L2170" t="e">
        <f>IF(VLOOKUP(A2170,MonthlyMetricFullData!A:E,5,FALSE)&lt;30,"Adjunct","Professional")</f>
        <v>#N/A</v>
      </c>
      <c r="M2170" t="e">
        <f>VLOOKUP(A2170,MonthlyMetricFullData!A:D,3,FALSE)</f>
        <v>#N/A</v>
      </c>
    </row>
    <row r="2171" spans="1:13" x14ac:dyDescent="0.2">
      <c r="A2171" s="6" t="s">
        <v>429</v>
      </c>
      <c r="B2171" s="6" t="s">
        <v>21</v>
      </c>
      <c r="C2171" s="9">
        <v>0.73</v>
      </c>
      <c r="D2171" s="9">
        <v>1.1200000000000001</v>
      </c>
      <c r="E2171" s="9">
        <v>0.91</v>
      </c>
      <c r="F2171" s="9">
        <v>0.98</v>
      </c>
      <c r="G2171" s="9">
        <v>0.64</v>
      </c>
      <c r="H2171" s="6">
        <v>3</v>
      </c>
      <c r="J2171" s="6"/>
      <c r="K2171" t="e">
        <f>VLOOKUP(A2171,MonthlyMetricFullData!A:D,2,FALSE)</f>
        <v>#N/A</v>
      </c>
      <c r="L2171" t="e">
        <f>IF(VLOOKUP(A2171,MonthlyMetricFullData!A:E,5,FALSE)&lt;30,"Adjunct","Professional")</f>
        <v>#N/A</v>
      </c>
      <c r="M2171" t="e">
        <f>VLOOKUP(A2171,MonthlyMetricFullData!A:D,3,FALSE)</f>
        <v>#N/A</v>
      </c>
    </row>
    <row r="2172" spans="1:13" x14ac:dyDescent="0.2">
      <c r="A2172" s="6" t="s">
        <v>429</v>
      </c>
      <c r="B2172" s="6" t="s">
        <v>22</v>
      </c>
      <c r="C2172" s="9">
        <v>0.49</v>
      </c>
      <c r="D2172" s="9">
        <v>0.99</v>
      </c>
      <c r="E2172" s="9">
        <v>1</v>
      </c>
      <c r="F2172" s="9">
        <v>0.88</v>
      </c>
      <c r="G2172" s="9">
        <v>0.4</v>
      </c>
      <c r="H2172" s="6">
        <v>6</v>
      </c>
      <c r="I2172" s="7">
        <v>1</v>
      </c>
      <c r="J2172" s="9">
        <f>I2172</f>
        <v>1</v>
      </c>
      <c r="K2172" t="e">
        <f>VLOOKUP(A2172,MonthlyMetricFullData!A:D,2,FALSE)</f>
        <v>#N/A</v>
      </c>
      <c r="L2172" t="e">
        <f>IF(VLOOKUP(A2172,MonthlyMetricFullData!A:E,5,FALSE)&lt;30,"Adjunct","Professional")</f>
        <v>#N/A</v>
      </c>
      <c r="M2172" t="e">
        <f>VLOOKUP(A2172,MonthlyMetricFullData!A:D,3,FALSE)</f>
        <v>#N/A</v>
      </c>
    </row>
    <row r="2173" spans="1:13" x14ac:dyDescent="0.2">
      <c r="A2173" s="6" t="s">
        <v>429</v>
      </c>
      <c r="B2173" s="6" t="s">
        <v>24</v>
      </c>
      <c r="C2173" s="9">
        <v>0.49</v>
      </c>
      <c r="D2173" s="9">
        <v>0.69</v>
      </c>
      <c r="E2173" s="9">
        <v>1</v>
      </c>
      <c r="F2173" s="9">
        <v>0.94</v>
      </c>
      <c r="G2173" s="9">
        <v>0.5</v>
      </c>
      <c r="H2173" s="6">
        <v>2</v>
      </c>
      <c r="J2173" s="6"/>
      <c r="K2173" t="e">
        <f>VLOOKUP(A2173,MonthlyMetricFullData!A:D,2,FALSE)</f>
        <v>#N/A</v>
      </c>
      <c r="L2173" t="e">
        <f>IF(VLOOKUP(A2173,MonthlyMetricFullData!A:E,5,FALSE)&lt;30,"Adjunct","Professional")</f>
        <v>#N/A</v>
      </c>
      <c r="M2173" t="e">
        <f>VLOOKUP(A2173,MonthlyMetricFullData!A:D,3,FALSE)</f>
        <v>#N/A</v>
      </c>
    </row>
    <row r="2174" spans="1:13" x14ac:dyDescent="0.2">
      <c r="A2174" s="6" t="s">
        <v>430</v>
      </c>
      <c r="B2174" s="6" t="s">
        <v>29</v>
      </c>
      <c r="C2174" s="9">
        <v>1.1000000000000001</v>
      </c>
      <c r="D2174" s="9">
        <v>1.0345</v>
      </c>
      <c r="E2174" s="9">
        <v>0.92647058823529405</v>
      </c>
      <c r="F2174" s="9">
        <v>0.90909090909090895</v>
      </c>
      <c r="G2174" s="9">
        <v>0.68181818181818099</v>
      </c>
      <c r="H2174" s="6">
        <v>10</v>
      </c>
      <c r="I2174" s="7" t="s">
        <v>60</v>
      </c>
      <c r="J2174" s="45">
        <v>0</v>
      </c>
      <c r="K2174" t="str">
        <f>VLOOKUP(A2174,MonthlyMetricFullData!A:D,2,FALSE)</f>
        <v>Distinguished</v>
      </c>
      <c r="L2174" t="str">
        <f>IF(VLOOKUP(A2174,MonthlyMetricFullData!A:E,5,FALSE)&lt;30,"Adjunct","Professional")</f>
        <v>Professional</v>
      </c>
      <c r="M2174" t="str">
        <f>VLOOKUP(A2174,MonthlyMetricFullData!A:D,3,FALSE)</f>
        <v>Kristin Haase-Alvey</v>
      </c>
    </row>
    <row r="2175" spans="1:13" x14ac:dyDescent="0.2">
      <c r="A2175" s="6" t="s">
        <v>430</v>
      </c>
      <c r="B2175" s="6" t="s">
        <v>14</v>
      </c>
      <c r="C2175" s="9">
        <v>1.0036</v>
      </c>
      <c r="D2175" s="9">
        <v>0.95779999999999998</v>
      </c>
      <c r="E2175" s="9">
        <v>0.97986577181208001</v>
      </c>
      <c r="F2175" s="9">
        <v>0.97142857142857097</v>
      </c>
      <c r="G2175" s="9">
        <v>0.8125</v>
      </c>
      <c r="H2175" s="6">
        <v>20</v>
      </c>
      <c r="I2175" s="7" t="s">
        <v>87</v>
      </c>
      <c r="J2175" s="9">
        <v>0.71</v>
      </c>
      <c r="K2175" t="str">
        <f>VLOOKUP(A2175,MonthlyMetricFullData!A:D,2,FALSE)</f>
        <v>Distinguished</v>
      </c>
      <c r="L2175" t="str">
        <f>IF(VLOOKUP(A2175,MonthlyMetricFullData!A:E,5,FALSE)&lt;30,"Adjunct","Professional")</f>
        <v>Professional</v>
      </c>
      <c r="M2175" t="str">
        <f>VLOOKUP(A2175,MonthlyMetricFullData!A:D,3,FALSE)</f>
        <v>Kristin Haase-Alvey</v>
      </c>
    </row>
    <row r="2176" spans="1:13" x14ac:dyDescent="0.2">
      <c r="A2176" s="6" t="s">
        <v>430</v>
      </c>
      <c r="B2176" s="6" t="s">
        <v>14</v>
      </c>
      <c r="C2176" s="9">
        <v>1.0036</v>
      </c>
      <c r="D2176" s="9">
        <v>0.95779999999999998</v>
      </c>
      <c r="E2176" s="9">
        <v>0.97986577181208001</v>
      </c>
      <c r="F2176" s="9">
        <v>0.97142857142857097</v>
      </c>
      <c r="G2176" s="9">
        <v>0.8125</v>
      </c>
      <c r="H2176" s="6">
        <v>20</v>
      </c>
      <c r="I2176" s="7" t="s">
        <v>87</v>
      </c>
      <c r="J2176" s="9">
        <f>_xlfn.TEXTBEFORE(I2176, "/")/_xlfn.TEXTAFTER(I2176,"/")</f>
        <v>0.7142857142857143</v>
      </c>
      <c r="K2176" t="str">
        <f>VLOOKUP(A2176,MonthlyMetricFullData!A:D,2,FALSE)</f>
        <v>Distinguished</v>
      </c>
      <c r="L2176" t="str">
        <f>IF(VLOOKUP(A2176,MonthlyMetricFullData!A:E,5,FALSE)&lt;30,"Adjunct","Professional")</f>
        <v>Professional</v>
      </c>
      <c r="M2176" t="str">
        <f>VLOOKUP(A2176,MonthlyMetricFullData!A:D,3,FALSE)</f>
        <v>Kristin Haase-Alvey</v>
      </c>
    </row>
    <row r="2177" spans="1:13" x14ac:dyDescent="0.2">
      <c r="A2177" s="6" t="s">
        <v>430</v>
      </c>
      <c r="B2177" s="6" t="s">
        <v>16</v>
      </c>
      <c r="C2177" s="9">
        <v>0.93</v>
      </c>
      <c r="D2177" s="9">
        <v>0.87</v>
      </c>
      <c r="E2177" s="9">
        <v>0.96</v>
      </c>
      <c r="F2177" s="9">
        <v>0.97</v>
      </c>
      <c r="G2177" s="9">
        <v>0.83</v>
      </c>
      <c r="H2177" s="6">
        <v>11</v>
      </c>
      <c r="I2177" s="10">
        <v>45659</v>
      </c>
      <c r="J2177" s="9">
        <v>0.5</v>
      </c>
      <c r="K2177" t="str">
        <f>VLOOKUP(A2177,MonthlyMetricFullData!A:D,2,FALSE)</f>
        <v>Distinguished</v>
      </c>
      <c r="L2177" t="str">
        <f>IF(VLOOKUP(A2177,MonthlyMetricFullData!A:E,5,FALSE)&lt;30,"Adjunct","Professional")</f>
        <v>Professional</v>
      </c>
      <c r="M2177" t="str">
        <f>VLOOKUP(A2177,MonthlyMetricFullData!A:D,3,FALSE)</f>
        <v>Kristin Haase-Alvey</v>
      </c>
    </row>
    <row r="2178" spans="1:13" x14ac:dyDescent="0.2">
      <c r="A2178" s="6" t="s">
        <v>430</v>
      </c>
      <c r="B2178" s="6" t="s">
        <v>31</v>
      </c>
      <c r="C2178" s="9">
        <v>0.93</v>
      </c>
      <c r="D2178" s="9">
        <v>0.87</v>
      </c>
      <c r="E2178" s="9">
        <v>0.95</v>
      </c>
      <c r="F2178" s="9">
        <v>0.91</v>
      </c>
      <c r="G2178" s="9">
        <v>0.84</v>
      </c>
      <c r="H2178" s="6">
        <v>20</v>
      </c>
      <c r="I2178" s="7">
        <v>1</v>
      </c>
      <c r="J2178" s="9">
        <v>1</v>
      </c>
      <c r="K2178" t="str">
        <f>VLOOKUP(A2178,MonthlyMetricFullData!A:D,2,FALSE)</f>
        <v>Distinguished</v>
      </c>
      <c r="L2178" t="str">
        <f>IF(VLOOKUP(A2178,MonthlyMetricFullData!A:E,5,FALSE)&lt;30,"Adjunct","Professional")</f>
        <v>Professional</v>
      </c>
      <c r="M2178" t="str">
        <f>VLOOKUP(A2178,MonthlyMetricFullData!A:D,3,FALSE)</f>
        <v>Kristin Haase-Alvey</v>
      </c>
    </row>
    <row r="2179" spans="1:13" x14ac:dyDescent="0.2">
      <c r="A2179" s="6" t="s">
        <v>430</v>
      </c>
      <c r="B2179" s="6" t="s">
        <v>32</v>
      </c>
      <c r="C2179" s="9">
        <v>0.79169999999999996</v>
      </c>
      <c r="D2179" s="9">
        <v>0.98460000000000003</v>
      </c>
      <c r="E2179" s="9">
        <v>0.91</v>
      </c>
      <c r="F2179" s="9">
        <v>0.82089552200000004</v>
      </c>
      <c r="G2179" s="9">
        <v>0.70833333300000001</v>
      </c>
      <c r="H2179" s="6">
        <v>20</v>
      </c>
      <c r="I2179" s="7">
        <v>0.33333333333333331</v>
      </c>
      <c r="J2179" s="9">
        <f>I2179</f>
        <v>0.33333333333333331</v>
      </c>
      <c r="K2179" t="str">
        <f>VLOOKUP(A2179,MonthlyMetricFullData!A:D,2,FALSE)</f>
        <v>Distinguished</v>
      </c>
      <c r="L2179" t="str">
        <f>IF(VLOOKUP(A2179,MonthlyMetricFullData!A:E,5,FALSE)&lt;30,"Adjunct","Professional")</f>
        <v>Professional</v>
      </c>
      <c r="M2179" t="str">
        <f>VLOOKUP(A2179,MonthlyMetricFullData!A:D,3,FALSE)</f>
        <v>Kristin Haase-Alvey</v>
      </c>
    </row>
    <row r="2180" spans="1:13" x14ac:dyDescent="0.2">
      <c r="A2180" s="6" t="s">
        <v>430</v>
      </c>
      <c r="B2180" s="6" t="s">
        <v>17</v>
      </c>
      <c r="C2180" s="9">
        <v>1.2</v>
      </c>
      <c r="D2180" s="9">
        <v>1.08</v>
      </c>
      <c r="E2180" s="9">
        <v>0.89</v>
      </c>
      <c r="F2180" s="9">
        <v>0.84</v>
      </c>
      <c r="G2180" s="9">
        <v>0.67</v>
      </c>
      <c r="H2180" s="6">
        <v>11</v>
      </c>
      <c r="I2180" s="46" t="s">
        <v>27</v>
      </c>
      <c r="J2180" s="11">
        <v>1</v>
      </c>
      <c r="K2180" t="str">
        <f>VLOOKUP(A2180,MonthlyMetricFullData!A:D,2,FALSE)</f>
        <v>Distinguished</v>
      </c>
      <c r="L2180" t="str">
        <f>IF(VLOOKUP(A2180,MonthlyMetricFullData!A:E,5,FALSE)&lt;30,"Adjunct","Professional")</f>
        <v>Professional</v>
      </c>
      <c r="M2180" t="str">
        <f>VLOOKUP(A2180,MonthlyMetricFullData!A:D,3,FALSE)</f>
        <v>Kristin Haase-Alvey</v>
      </c>
    </row>
    <row r="2181" spans="1:13" x14ac:dyDescent="0.2">
      <c r="A2181" s="6" t="s">
        <v>430</v>
      </c>
      <c r="B2181" s="6" t="s">
        <v>19</v>
      </c>
      <c r="C2181" s="6">
        <v>1.0874999999999999</v>
      </c>
      <c r="D2181" s="6">
        <v>0.96050000000000002</v>
      </c>
      <c r="E2181" s="6">
        <v>0.97619047619047605</v>
      </c>
      <c r="F2181" s="6">
        <v>0.68</v>
      </c>
      <c r="G2181" s="6">
        <v>0.44</v>
      </c>
      <c r="H2181" s="6">
        <v>16</v>
      </c>
      <c r="I2181" s="6" t="s">
        <v>57</v>
      </c>
      <c r="J2181" s="53">
        <v>0.25</v>
      </c>
      <c r="K2181" t="str">
        <f>VLOOKUP(A2181,MonthlyMetricFullData!A:D,2,FALSE)</f>
        <v>Distinguished</v>
      </c>
      <c r="L2181" t="str">
        <f>IF(VLOOKUP(A2181,MonthlyMetricFullData!A:E,5,FALSE)&lt;30,"Adjunct","Professional")</f>
        <v>Professional</v>
      </c>
      <c r="M2181" t="str">
        <f>VLOOKUP(A2181,MonthlyMetricFullData!A:D,3,FALSE)</f>
        <v>Kristin Haase-Alvey</v>
      </c>
    </row>
    <row r="2182" spans="1:13" x14ac:dyDescent="0.2">
      <c r="A2182" s="6" t="s">
        <v>430</v>
      </c>
      <c r="B2182" s="6" t="s">
        <v>26</v>
      </c>
      <c r="C2182" s="9">
        <v>0.84</v>
      </c>
      <c r="D2182" s="9">
        <v>0.98</v>
      </c>
      <c r="E2182" s="9">
        <v>0.98</v>
      </c>
      <c r="F2182" s="9">
        <v>1</v>
      </c>
      <c r="G2182" s="9">
        <v>0.86</v>
      </c>
      <c r="H2182" s="6">
        <v>10</v>
      </c>
      <c r="I2182" s="7" t="s">
        <v>226</v>
      </c>
      <c r="J2182" s="9">
        <v>0.42</v>
      </c>
      <c r="K2182" t="str">
        <f>VLOOKUP(A2182,MonthlyMetricFullData!A:D,2,FALSE)</f>
        <v>Distinguished</v>
      </c>
      <c r="L2182" t="str">
        <f>IF(VLOOKUP(A2182,MonthlyMetricFullData!A:E,5,FALSE)&lt;30,"Adjunct","Professional")</f>
        <v>Professional</v>
      </c>
      <c r="M2182" t="str">
        <f>VLOOKUP(A2182,MonthlyMetricFullData!A:D,3,FALSE)</f>
        <v>Kristin Haase-Alvey</v>
      </c>
    </row>
    <row r="2183" spans="1:13" x14ac:dyDescent="0.2">
      <c r="A2183" s="6" t="s">
        <v>431</v>
      </c>
      <c r="B2183" s="6" t="s">
        <v>21</v>
      </c>
      <c r="C2183" s="9">
        <v>0.44</v>
      </c>
      <c r="D2183" s="9">
        <v>0.8</v>
      </c>
      <c r="E2183" s="9">
        <v>1</v>
      </c>
      <c r="F2183" s="9">
        <v>0.87</v>
      </c>
      <c r="G2183" s="9">
        <v>1</v>
      </c>
      <c r="H2183" s="6">
        <v>1</v>
      </c>
      <c r="I2183" s="7">
        <v>0</v>
      </c>
      <c r="J2183" s="9">
        <f>I2183</f>
        <v>0</v>
      </c>
      <c r="K2183" t="e">
        <f>VLOOKUP(A2183,MonthlyMetricFullData!A:D,2,FALSE)</f>
        <v>#N/A</v>
      </c>
      <c r="L2183" t="e">
        <f>IF(VLOOKUP(A2183,MonthlyMetricFullData!A:E,5,FALSE)&lt;30,"Adjunct","Professional")</f>
        <v>#N/A</v>
      </c>
      <c r="M2183" t="e">
        <f>VLOOKUP(A2183,MonthlyMetricFullData!A:D,3,FALSE)</f>
        <v>#N/A</v>
      </c>
    </row>
    <row r="2184" spans="1:13" x14ac:dyDescent="0.2">
      <c r="A2184" s="6" t="s">
        <v>431</v>
      </c>
      <c r="B2184" s="6" t="s">
        <v>22</v>
      </c>
      <c r="C2184" s="9">
        <v>0.27</v>
      </c>
      <c r="D2184" s="9">
        <v>0.82</v>
      </c>
      <c r="E2184" s="9">
        <v>1</v>
      </c>
      <c r="F2184" s="9">
        <v>0.25</v>
      </c>
      <c r="G2184" s="9">
        <v>1</v>
      </c>
      <c r="H2184" s="6" t="e">
        <v>#N/A</v>
      </c>
      <c r="J2184" s="6"/>
      <c r="K2184" t="e">
        <f>VLOOKUP(A2184,MonthlyMetricFullData!A:D,2,FALSE)</f>
        <v>#N/A</v>
      </c>
      <c r="L2184" t="e">
        <f>IF(VLOOKUP(A2184,MonthlyMetricFullData!A:E,5,FALSE)&lt;30,"Adjunct","Professional")</f>
        <v>#N/A</v>
      </c>
      <c r="M2184" t="e">
        <f>VLOOKUP(A2184,MonthlyMetricFullData!A:D,3,FALSE)</f>
        <v>#N/A</v>
      </c>
    </row>
    <row r="2185" spans="1:13" x14ac:dyDescent="0.2">
      <c r="A2185" s="6" t="s">
        <v>432</v>
      </c>
      <c r="B2185" s="6" t="s">
        <v>14</v>
      </c>
      <c r="C2185" s="9">
        <v>0.83960000000000001</v>
      </c>
      <c r="D2185" s="9">
        <v>0.90949999999999998</v>
      </c>
      <c r="E2185" s="9">
        <v>1</v>
      </c>
      <c r="F2185" s="9">
        <v>1</v>
      </c>
      <c r="G2185" s="9">
        <v>0.66666666666666596</v>
      </c>
      <c r="H2185" s="6">
        <v>4</v>
      </c>
      <c r="I2185" s="7" t="s">
        <v>53</v>
      </c>
      <c r="J2185" s="9">
        <v>0.83</v>
      </c>
      <c r="K2185" t="e">
        <f>VLOOKUP(A2185,MonthlyMetricFullData!A:D,2,FALSE)</f>
        <v>#N/A</v>
      </c>
      <c r="L2185" t="e">
        <f>IF(VLOOKUP(A2185,MonthlyMetricFullData!A:E,5,FALSE)&lt;30,"Adjunct","Professional")</f>
        <v>#N/A</v>
      </c>
      <c r="M2185" t="e">
        <f>VLOOKUP(A2185,MonthlyMetricFullData!A:D,3,FALSE)</f>
        <v>#N/A</v>
      </c>
    </row>
    <row r="2186" spans="1:13" x14ac:dyDescent="0.2">
      <c r="A2186" s="6" t="s">
        <v>432</v>
      </c>
      <c r="B2186" s="6" t="s">
        <v>14</v>
      </c>
      <c r="C2186" s="9">
        <v>0.83960000000000001</v>
      </c>
      <c r="D2186" s="9">
        <v>0.90949999999999998</v>
      </c>
      <c r="E2186" s="9">
        <v>1</v>
      </c>
      <c r="F2186" s="9">
        <v>1</v>
      </c>
      <c r="G2186" s="9">
        <v>0.66666666666666596</v>
      </c>
      <c r="H2186" s="6">
        <v>4</v>
      </c>
      <c r="I2186" s="7" t="s">
        <v>53</v>
      </c>
      <c r="J2186" s="9">
        <f>_xlfn.TEXTBEFORE(I2186, "/")/_xlfn.TEXTAFTER(I2186,"/")</f>
        <v>0.83333333333333337</v>
      </c>
      <c r="K2186" t="e">
        <f>VLOOKUP(A2186,MonthlyMetricFullData!A:D,2,FALSE)</f>
        <v>#N/A</v>
      </c>
      <c r="L2186" t="e">
        <f>IF(VLOOKUP(A2186,MonthlyMetricFullData!A:E,5,FALSE)&lt;30,"Adjunct","Professional")</f>
        <v>#N/A</v>
      </c>
      <c r="M2186" t="e">
        <f>VLOOKUP(A2186,MonthlyMetricFullData!A:D,3,FALSE)</f>
        <v>#N/A</v>
      </c>
    </row>
    <row r="2187" spans="1:13" x14ac:dyDescent="0.2">
      <c r="A2187" s="6" t="s">
        <v>432</v>
      </c>
      <c r="B2187" s="6" t="s">
        <v>16</v>
      </c>
      <c r="C2187" s="9">
        <v>0.68</v>
      </c>
      <c r="D2187" s="9">
        <v>0.78</v>
      </c>
      <c r="E2187" s="9">
        <v>0.99</v>
      </c>
      <c r="F2187" s="9">
        <v>1</v>
      </c>
      <c r="G2187" s="9">
        <v>0.65</v>
      </c>
      <c r="H2187" s="6">
        <v>5</v>
      </c>
      <c r="I2187" s="10">
        <v>45719</v>
      </c>
      <c r="J2187" s="9">
        <v>1</v>
      </c>
      <c r="K2187" t="e">
        <f>VLOOKUP(A2187,MonthlyMetricFullData!A:D,2,FALSE)</f>
        <v>#N/A</v>
      </c>
      <c r="L2187" t="e">
        <f>IF(VLOOKUP(A2187,MonthlyMetricFullData!A:E,5,FALSE)&lt;30,"Adjunct","Professional")</f>
        <v>#N/A</v>
      </c>
      <c r="M2187" t="e">
        <f>VLOOKUP(A2187,MonthlyMetricFullData!A:D,3,FALSE)</f>
        <v>#N/A</v>
      </c>
    </row>
    <row r="2188" spans="1:13" x14ac:dyDescent="0.2">
      <c r="A2188" s="6" t="s">
        <v>432</v>
      </c>
      <c r="B2188" s="6" t="s">
        <v>31</v>
      </c>
      <c r="C2188" s="9">
        <v>0.59</v>
      </c>
      <c r="D2188" s="9">
        <v>0.86</v>
      </c>
      <c r="E2188" s="9">
        <v>0.97</v>
      </c>
      <c r="F2188" s="9">
        <v>1</v>
      </c>
      <c r="G2188" s="9">
        <v>0.65</v>
      </c>
      <c r="H2188" s="6">
        <v>11</v>
      </c>
      <c r="I2188" s="7"/>
      <c r="J2188" s="9"/>
      <c r="K2188" t="e">
        <f>VLOOKUP(A2188,MonthlyMetricFullData!A:D,2,FALSE)</f>
        <v>#N/A</v>
      </c>
      <c r="L2188" t="e">
        <f>IF(VLOOKUP(A2188,MonthlyMetricFullData!A:E,5,FALSE)&lt;30,"Adjunct","Professional")</f>
        <v>#N/A</v>
      </c>
      <c r="M2188" t="e">
        <f>VLOOKUP(A2188,MonthlyMetricFullData!A:D,3,FALSE)</f>
        <v>#N/A</v>
      </c>
    </row>
    <row r="2189" spans="1:13" x14ac:dyDescent="0.2">
      <c r="A2189" s="6" t="s">
        <v>432</v>
      </c>
      <c r="B2189" s="6" t="s">
        <v>32</v>
      </c>
      <c r="C2189" s="9">
        <v>0.76249999999999996</v>
      </c>
      <c r="D2189" s="9">
        <v>0.87829999999999997</v>
      </c>
      <c r="E2189" s="9">
        <v>1</v>
      </c>
      <c r="F2189" s="9">
        <v>1</v>
      </c>
      <c r="G2189" s="9">
        <v>0.7</v>
      </c>
      <c r="H2189" s="6">
        <v>5</v>
      </c>
      <c r="I2189" s="7">
        <v>0.8571428571428571</v>
      </c>
      <c r="J2189" s="9">
        <f>I2189</f>
        <v>0.8571428571428571</v>
      </c>
      <c r="K2189" t="e">
        <f>VLOOKUP(A2189,MonthlyMetricFullData!A:D,2,FALSE)</f>
        <v>#N/A</v>
      </c>
      <c r="L2189" t="e">
        <f>IF(VLOOKUP(A2189,MonthlyMetricFullData!A:E,5,FALSE)&lt;30,"Adjunct","Professional")</f>
        <v>#N/A</v>
      </c>
      <c r="M2189" t="e">
        <f>VLOOKUP(A2189,MonthlyMetricFullData!A:D,3,FALSE)</f>
        <v>#N/A</v>
      </c>
    </row>
    <row r="2190" spans="1:13" x14ac:dyDescent="0.2">
      <c r="A2190" s="6" t="s">
        <v>432</v>
      </c>
      <c r="B2190" s="6" t="s">
        <v>21</v>
      </c>
      <c r="C2190" s="9">
        <v>0.73</v>
      </c>
      <c r="D2190" s="9">
        <v>0.93</v>
      </c>
      <c r="E2190" s="9">
        <v>1</v>
      </c>
      <c r="F2190" s="9">
        <v>1</v>
      </c>
      <c r="G2190" s="9">
        <v>0.55000000000000004</v>
      </c>
      <c r="H2190" s="6">
        <v>2</v>
      </c>
      <c r="I2190" s="7" t="s">
        <v>23</v>
      </c>
      <c r="J2190" s="9">
        <v>0.67</v>
      </c>
      <c r="K2190" t="e">
        <f>VLOOKUP(A2190,MonthlyMetricFullData!A:D,2,FALSE)</f>
        <v>#N/A</v>
      </c>
      <c r="L2190" t="e">
        <f>IF(VLOOKUP(A2190,MonthlyMetricFullData!A:E,5,FALSE)&lt;30,"Adjunct","Professional")</f>
        <v>#N/A</v>
      </c>
      <c r="M2190" t="e">
        <f>VLOOKUP(A2190,MonthlyMetricFullData!A:D,3,FALSE)</f>
        <v>#N/A</v>
      </c>
    </row>
    <row r="2191" spans="1:13" x14ac:dyDescent="0.2">
      <c r="A2191" s="6" t="s">
        <v>432</v>
      </c>
      <c r="B2191" s="6" t="s">
        <v>22</v>
      </c>
      <c r="C2191" s="9">
        <v>0.65</v>
      </c>
      <c r="D2191" s="9">
        <v>1.01</v>
      </c>
      <c r="E2191" s="9">
        <v>0.99</v>
      </c>
      <c r="F2191" s="9">
        <v>1</v>
      </c>
      <c r="G2191" s="9">
        <v>0.59</v>
      </c>
      <c r="H2191" s="6">
        <v>2</v>
      </c>
      <c r="I2191" s="7">
        <v>1</v>
      </c>
      <c r="J2191" s="9">
        <f>I2191</f>
        <v>1</v>
      </c>
      <c r="K2191" t="e">
        <f>VLOOKUP(A2191,MonthlyMetricFullData!A:D,2,FALSE)</f>
        <v>#N/A</v>
      </c>
      <c r="L2191" t="e">
        <f>IF(VLOOKUP(A2191,MonthlyMetricFullData!A:E,5,FALSE)&lt;30,"Adjunct","Professional")</f>
        <v>#N/A</v>
      </c>
      <c r="M2191" t="e">
        <f>VLOOKUP(A2191,MonthlyMetricFullData!A:D,3,FALSE)</f>
        <v>#N/A</v>
      </c>
    </row>
    <row r="2192" spans="1:13" x14ac:dyDescent="0.2">
      <c r="A2192" s="6" t="s">
        <v>432</v>
      </c>
      <c r="B2192" s="6" t="s">
        <v>24</v>
      </c>
      <c r="C2192" s="9">
        <v>0.75</v>
      </c>
      <c r="D2192" s="9">
        <v>0.99</v>
      </c>
      <c r="E2192" s="9">
        <v>1</v>
      </c>
      <c r="F2192" s="9">
        <v>1</v>
      </c>
      <c r="G2192" s="9">
        <v>0.47</v>
      </c>
      <c r="H2192" s="6">
        <v>5</v>
      </c>
      <c r="I2192" s="7">
        <v>1</v>
      </c>
      <c r="J2192" s="9">
        <f>I2192</f>
        <v>1</v>
      </c>
      <c r="K2192" t="e">
        <f>VLOOKUP(A2192,MonthlyMetricFullData!A:D,2,FALSE)</f>
        <v>#N/A</v>
      </c>
      <c r="L2192" t="e">
        <f>IF(VLOOKUP(A2192,MonthlyMetricFullData!A:E,5,FALSE)&lt;30,"Adjunct","Professional")</f>
        <v>#N/A</v>
      </c>
      <c r="M2192" t="e">
        <f>VLOOKUP(A2192,MonthlyMetricFullData!A:D,3,FALSE)</f>
        <v>#N/A</v>
      </c>
    </row>
    <row r="2193" spans="1:13" x14ac:dyDescent="0.2">
      <c r="A2193" s="6" t="s">
        <v>432</v>
      </c>
      <c r="B2193" s="6" t="s">
        <v>25</v>
      </c>
      <c r="C2193" s="9">
        <v>0.68</v>
      </c>
      <c r="D2193" s="9">
        <v>0.9</v>
      </c>
      <c r="E2193" s="9">
        <v>1</v>
      </c>
      <c r="F2193" s="9">
        <v>1</v>
      </c>
      <c r="G2193" s="9">
        <v>0.5</v>
      </c>
      <c r="H2193" s="6">
        <v>5</v>
      </c>
      <c r="I2193" s="7" t="s">
        <v>63</v>
      </c>
      <c r="J2193" s="9">
        <v>1</v>
      </c>
      <c r="K2193" t="e">
        <f>VLOOKUP(A2193,MonthlyMetricFullData!A:D,2,FALSE)</f>
        <v>#N/A</v>
      </c>
      <c r="L2193" t="e">
        <f>IF(VLOOKUP(A2193,MonthlyMetricFullData!A:E,5,FALSE)&lt;30,"Adjunct","Professional")</f>
        <v>#N/A</v>
      </c>
      <c r="M2193" t="e">
        <f>VLOOKUP(A2193,MonthlyMetricFullData!A:D,3,FALSE)</f>
        <v>#N/A</v>
      </c>
    </row>
    <row r="2194" spans="1:13" x14ac:dyDescent="0.2">
      <c r="A2194" s="6" t="s">
        <v>432</v>
      </c>
      <c r="B2194" s="6" t="s">
        <v>26</v>
      </c>
      <c r="C2194" s="9">
        <v>0.73</v>
      </c>
      <c r="D2194" s="9">
        <v>0.96</v>
      </c>
      <c r="E2194" s="9">
        <v>1</v>
      </c>
      <c r="F2194" s="9">
        <v>1</v>
      </c>
      <c r="G2194" s="9">
        <v>0.77</v>
      </c>
      <c r="H2194" s="6">
        <v>9</v>
      </c>
      <c r="I2194" s="7" t="s">
        <v>76</v>
      </c>
      <c r="J2194" s="9">
        <v>1</v>
      </c>
      <c r="K2194" t="e">
        <f>VLOOKUP(A2194,MonthlyMetricFullData!A:D,2,FALSE)</f>
        <v>#N/A</v>
      </c>
      <c r="L2194" t="e">
        <f>IF(VLOOKUP(A2194,MonthlyMetricFullData!A:E,5,FALSE)&lt;30,"Adjunct","Professional")</f>
        <v>#N/A</v>
      </c>
      <c r="M2194" t="e">
        <f>VLOOKUP(A2194,MonthlyMetricFullData!A:D,3,FALSE)</f>
        <v>#N/A</v>
      </c>
    </row>
    <row r="2195" spans="1:13" x14ac:dyDescent="0.2">
      <c r="A2195" s="6" t="s">
        <v>433</v>
      </c>
      <c r="B2195" s="6" t="s">
        <v>19</v>
      </c>
      <c r="C2195" s="6"/>
      <c r="D2195" s="6"/>
      <c r="E2195" s="6"/>
      <c r="F2195" s="6"/>
      <c r="G2195" s="6"/>
      <c r="J2195" s="53"/>
      <c r="K2195" t="str">
        <f>VLOOKUP(A2195,MonthlyMetricFullData!A:D,2,FALSE)</f>
        <v>Distinguished</v>
      </c>
      <c r="L2195" t="str">
        <f>IF(VLOOKUP(A2195,MonthlyMetricFullData!A:E,5,FALSE)&lt;30,"Adjunct","Professional")</f>
        <v>Professional</v>
      </c>
      <c r="M2195" t="str">
        <f>VLOOKUP(A2195,MonthlyMetricFullData!A:D,3,FALSE)</f>
        <v>Katherine Marino</v>
      </c>
    </row>
    <row r="2196" spans="1:13" x14ac:dyDescent="0.2">
      <c r="A2196" s="6" t="s">
        <v>434</v>
      </c>
      <c r="B2196" s="6" t="s">
        <v>29</v>
      </c>
      <c r="C2196" s="9">
        <v>1.55209999999999</v>
      </c>
      <c r="D2196" s="9">
        <v>1.3906000000000001</v>
      </c>
      <c r="E2196" s="9">
        <v>1</v>
      </c>
      <c r="F2196" s="9">
        <v>0.95744680851063801</v>
      </c>
      <c r="G2196" s="9">
        <v>0.6</v>
      </c>
      <c r="H2196" s="6">
        <v>1</v>
      </c>
      <c r="I2196" s="7" t="s">
        <v>79</v>
      </c>
      <c r="J2196" s="45">
        <v>0.28999999999999998</v>
      </c>
      <c r="K2196" t="e">
        <f>VLOOKUP(A2196,MonthlyMetricFullData!A:D,2,FALSE)</f>
        <v>#N/A</v>
      </c>
      <c r="L2196" t="e">
        <f>IF(VLOOKUP(A2196,MonthlyMetricFullData!A:E,5,FALSE)&lt;30,"Adjunct","Professional")</f>
        <v>#N/A</v>
      </c>
      <c r="M2196" t="e">
        <f>VLOOKUP(A2196,MonthlyMetricFullData!A:D,3,FALSE)</f>
        <v>#N/A</v>
      </c>
    </row>
    <row r="2197" spans="1:13" x14ac:dyDescent="0.2">
      <c r="A2197" s="6" t="s">
        <v>434</v>
      </c>
      <c r="B2197" s="6" t="s">
        <v>14</v>
      </c>
      <c r="C2197" s="9">
        <v>1.0312999999999899</v>
      </c>
      <c r="D2197" s="9">
        <v>1.1172</v>
      </c>
      <c r="E2197" s="9">
        <v>0.98181818181818103</v>
      </c>
      <c r="F2197" s="9">
        <v>0.97499999999999998</v>
      </c>
      <c r="G2197" s="9">
        <v>0.9</v>
      </c>
      <c r="H2197" s="6">
        <v>4</v>
      </c>
      <c r="I2197" s="7" t="s">
        <v>66</v>
      </c>
      <c r="J2197" s="9">
        <f>_xlfn.TEXTBEFORE(I2197, "/")/_xlfn.TEXTAFTER(I2197,"/")</f>
        <v>0.8571428571428571</v>
      </c>
      <c r="K2197" t="e">
        <f>VLOOKUP(A2197,MonthlyMetricFullData!A:D,2,FALSE)</f>
        <v>#N/A</v>
      </c>
      <c r="L2197" t="e">
        <f>IF(VLOOKUP(A2197,MonthlyMetricFullData!A:E,5,FALSE)&lt;30,"Adjunct","Professional")</f>
        <v>#N/A</v>
      </c>
      <c r="M2197" t="e">
        <f>VLOOKUP(A2197,MonthlyMetricFullData!A:D,3,FALSE)</f>
        <v>#N/A</v>
      </c>
    </row>
    <row r="2198" spans="1:13" x14ac:dyDescent="0.2">
      <c r="A2198" s="6" t="s">
        <v>434</v>
      </c>
      <c r="B2198" s="6" t="s">
        <v>14</v>
      </c>
      <c r="C2198" s="9">
        <v>1.0312999999999899</v>
      </c>
      <c r="D2198" s="9">
        <v>1.1172</v>
      </c>
      <c r="E2198" s="9">
        <v>0.98181818181818103</v>
      </c>
      <c r="F2198" s="9">
        <v>0.97499999999999998</v>
      </c>
      <c r="G2198" s="9">
        <v>0.9</v>
      </c>
      <c r="H2198" s="6">
        <v>4</v>
      </c>
      <c r="I2198" s="7" t="s">
        <v>66</v>
      </c>
      <c r="J2198" s="9">
        <v>0.86</v>
      </c>
      <c r="K2198" t="e">
        <f>VLOOKUP(A2198,MonthlyMetricFullData!A:D,2,FALSE)</f>
        <v>#N/A</v>
      </c>
      <c r="L2198" t="e">
        <f>IF(VLOOKUP(A2198,MonthlyMetricFullData!A:E,5,FALSE)&lt;30,"Adjunct","Professional")</f>
        <v>#N/A</v>
      </c>
      <c r="M2198" t="e">
        <f>VLOOKUP(A2198,MonthlyMetricFullData!A:D,3,FALSE)</f>
        <v>#N/A</v>
      </c>
    </row>
    <row r="2199" spans="1:13" x14ac:dyDescent="0.2">
      <c r="A2199" s="6" t="s">
        <v>434</v>
      </c>
      <c r="B2199" s="6" t="s">
        <v>16</v>
      </c>
      <c r="C2199" s="9">
        <v>0.99</v>
      </c>
      <c r="D2199" s="9">
        <v>1.04</v>
      </c>
      <c r="E2199" s="9">
        <v>0.98</v>
      </c>
      <c r="F2199" s="9">
        <v>1</v>
      </c>
      <c r="G2199" s="9">
        <v>0.67</v>
      </c>
      <c r="H2199" s="6">
        <v>2</v>
      </c>
      <c r="I2199" s="10">
        <v>45661</v>
      </c>
      <c r="J2199" s="11">
        <v>0.25</v>
      </c>
      <c r="K2199" t="e">
        <f>VLOOKUP(A2199,MonthlyMetricFullData!A:D,2,FALSE)</f>
        <v>#N/A</v>
      </c>
      <c r="L2199" t="e">
        <f>IF(VLOOKUP(A2199,MonthlyMetricFullData!A:E,5,FALSE)&lt;30,"Adjunct","Professional")</f>
        <v>#N/A</v>
      </c>
      <c r="M2199" t="e">
        <f>VLOOKUP(A2199,MonthlyMetricFullData!A:D,3,FALSE)</f>
        <v>#N/A</v>
      </c>
    </row>
    <row r="2200" spans="1:13" x14ac:dyDescent="0.2">
      <c r="A2200" s="6" t="s">
        <v>434</v>
      </c>
      <c r="B2200" s="6" t="s">
        <v>31</v>
      </c>
      <c r="C2200" s="9">
        <v>0.84</v>
      </c>
      <c r="D2200" s="9">
        <v>1.08</v>
      </c>
      <c r="E2200" s="9">
        <v>0.93</v>
      </c>
      <c r="F2200" s="9">
        <v>0.94</v>
      </c>
      <c r="G2200" s="9">
        <v>0.8</v>
      </c>
      <c r="H2200" s="6">
        <v>1</v>
      </c>
      <c r="I2200" s="7">
        <v>0.5714285714285714</v>
      </c>
      <c r="J2200" s="9">
        <f>4/7</f>
        <v>0.5714285714285714</v>
      </c>
      <c r="K2200" t="e">
        <f>VLOOKUP(A2200,MonthlyMetricFullData!A:D,2,FALSE)</f>
        <v>#N/A</v>
      </c>
      <c r="L2200" t="e">
        <f>IF(VLOOKUP(A2200,MonthlyMetricFullData!A:E,5,FALSE)&lt;30,"Adjunct","Professional")</f>
        <v>#N/A</v>
      </c>
      <c r="M2200" t="e">
        <f>VLOOKUP(A2200,MonthlyMetricFullData!A:D,3,FALSE)</f>
        <v>#N/A</v>
      </c>
    </row>
    <row r="2201" spans="1:13" x14ac:dyDescent="0.2">
      <c r="A2201" s="6" t="s">
        <v>434</v>
      </c>
      <c r="B2201" s="6" t="s">
        <v>32</v>
      </c>
      <c r="C2201" s="9">
        <v>0.72919999999999996</v>
      </c>
      <c r="D2201" s="9">
        <v>0.88280000000000003</v>
      </c>
      <c r="E2201" s="9">
        <v>1</v>
      </c>
      <c r="F2201" s="9">
        <v>1</v>
      </c>
      <c r="G2201" s="9">
        <v>0.8</v>
      </c>
      <c r="H2201" s="6">
        <v>5</v>
      </c>
      <c r="I2201" s="7">
        <v>1</v>
      </c>
      <c r="J2201" s="9">
        <f>I2201</f>
        <v>1</v>
      </c>
      <c r="K2201" t="e">
        <f>VLOOKUP(A2201,MonthlyMetricFullData!A:D,2,FALSE)</f>
        <v>#N/A</v>
      </c>
      <c r="L2201" t="e">
        <f>IF(VLOOKUP(A2201,MonthlyMetricFullData!A:E,5,FALSE)&lt;30,"Adjunct","Professional")</f>
        <v>#N/A</v>
      </c>
      <c r="M2201" t="e">
        <f>VLOOKUP(A2201,MonthlyMetricFullData!A:D,3,FALSE)</f>
        <v>#N/A</v>
      </c>
    </row>
    <row r="2202" spans="1:13" x14ac:dyDescent="0.2">
      <c r="A2202" s="6" t="s">
        <v>434</v>
      </c>
      <c r="B2202" s="6" t="s">
        <v>17</v>
      </c>
      <c r="C2202" s="9">
        <v>1.23</v>
      </c>
      <c r="D2202" s="9">
        <v>1.08</v>
      </c>
      <c r="E2202" s="9">
        <v>0.99</v>
      </c>
      <c r="F2202" s="9">
        <v>0.98</v>
      </c>
      <c r="G2202" s="9">
        <v>0.92</v>
      </c>
      <c r="H2202" s="6">
        <v>5</v>
      </c>
      <c r="I2202" s="46" t="s">
        <v>63</v>
      </c>
      <c r="J2202" s="11">
        <v>1</v>
      </c>
      <c r="K2202" t="e">
        <f>VLOOKUP(A2202,MonthlyMetricFullData!A:D,2,FALSE)</f>
        <v>#N/A</v>
      </c>
      <c r="L2202" t="e">
        <f>IF(VLOOKUP(A2202,MonthlyMetricFullData!A:E,5,FALSE)&lt;30,"Adjunct","Professional")</f>
        <v>#N/A</v>
      </c>
      <c r="M2202" t="e">
        <f>VLOOKUP(A2202,MonthlyMetricFullData!A:D,3,FALSE)</f>
        <v>#N/A</v>
      </c>
    </row>
    <row r="2203" spans="1:13" x14ac:dyDescent="0.2">
      <c r="A2203" s="6" t="s">
        <v>434</v>
      </c>
      <c r="B2203" s="6" t="s">
        <v>21</v>
      </c>
      <c r="C2203" s="9">
        <v>0.64</v>
      </c>
      <c r="D2203" s="9">
        <v>1.02</v>
      </c>
      <c r="E2203" s="9">
        <v>1</v>
      </c>
      <c r="F2203" s="9">
        <v>1</v>
      </c>
      <c r="G2203" s="9">
        <v>1</v>
      </c>
      <c r="H2203" s="6">
        <v>4</v>
      </c>
      <c r="J2203" s="6"/>
      <c r="K2203" t="e">
        <f>VLOOKUP(A2203,MonthlyMetricFullData!A:D,2,FALSE)</f>
        <v>#N/A</v>
      </c>
      <c r="L2203" t="e">
        <f>IF(VLOOKUP(A2203,MonthlyMetricFullData!A:E,5,FALSE)&lt;30,"Adjunct","Professional")</f>
        <v>#N/A</v>
      </c>
      <c r="M2203" t="e">
        <f>VLOOKUP(A2203,MonthlyMetricFullData!A:D,3,FALSE)</f>
        <v>#N/A</v>
      </c>
    </row>
    <row r="2204" spans="1:13" x14ac:dyDescent="0.2">
      <c r="A2204" s="6" t="s">
        <v>434</v>
      </c>
      <c r="B2204" s="6" t="s">
        <v>22</v>
      </c>
      <c r="C2204" s="9">
        <v>0.08</v>
      </c>
      <c r="D2204" s="9">
        <v>0.97</v>
      </c>
      <c r="E2204" s="9">
        <v>1</v>
      </c>
      <c r="F2204" s="9">
        <v>1</v>
      </c>
      <c r="G2204" s="9">
        <v>1</v>
      </c>
      <c r="H2204" s="6">
        <v>1</v>
      </c>
      <c r="J2204" s="6"/>
      <c r="K2204" t="e">
        <f>VLOOKUP(A2204,MonthlyMetricFullData!A:D,2,FALSE)</f>
        <v>#N/A</v>
      </c>
      <c r="L2204" t="e">
        <f>IF(VLOOKUP(A2204,MonthlyMetricFullData!A:E,5,FALSE)&lt;30,"Adjunct","Professional")</f>
        <v>#N/A</v>
      </c>
      <c r="M2204" t="e">
        <f>VLOOKUP(A2204,MonthlyMetricFullData!A:D,3,FALSE)</f>
        <v>#N/A</v>
      </c>
    </row>
    <row r="2205" spans="1:13" x14ac:dyDescent="0.2">
      <c r="A2205" s="6" t="s">
        <v>434</v>
      </c>
      <c r="B2205" s="6" t="s">
        <v>24</v>
      </c>
      <c r="C2205" s="9">
        <v>0.33</v>
      </c>
      <c r="D2205" s="9">
        <v>0.96</v>
      </c>
      <c r="E2205" s="9">
        <v>0.94</v>
      </c>
      <c r="F2205" s="9">
        <v>1</v>
      </c>
      <c r="G2205" s="9">
        <v>1</v>
      </c>
      <c r="H2205" s="6">
        <v>1</v>
      </c>
      <c r="I2205" s="7">
        <v>1</v>
      </c>
      <c r="J2205" s="9">
        <f>I2205</f>
        <v>1</v>
      </c>
      <c r="K2205" t="e">
        <f>VLOOKUP(A2205,MonthlyMetricFullData!A:D,2,FALSE)</f>
        <v>#N/A</v>
      </c>
      <c r="L2205" t="e">
        <f>IF(VLOOKUP(A2205,MonthlyMetricFullData!A:E,5,FALSE)&lt;30,"Adjunct","Professional")</f>
        <v>#N/A</v>
      </c>
      <c r="M2205" t="e">
        <f>VLOOKUP(A2205,MonthlyMetricFullData!A:D,3,FALSE)</f>
        <v>#N/A</v>
      </c>
    </row>
    <row r="2206" spans="1:13" x14ac:dyDescent="0.2">
      <c r="A2206" s="6" t="s">
        <v>434</v>
      </c>
      <c r="B2206" s="6" t="s">
        <v>25</v>
      </c>
      <c r="C2206" s="9">
        <v>0.65</v>
      </c>
      <c r="D2206" s="9">
        <v>1</v>
      </c>
      <c r="E2206" s="9">
        <v>0.97</v>
      </c>
      <c r="F2206" s="9">
        <v>0.94</v>
      </c>
      <c r="G2206" s="9">
        <v>1</v>
      </c>
      <c r="H2206" s="6">
        <v>3</v>
      </c>
      <c r="I2206" s="7" t="s">
        <v>83</v>
      </c>
      <c r="J2206" s="9">
        <v>0</v>
      </c>
      <c r="K2206" t="e">
        <f>VLOOKUP(A2206,MonthlyMetricFullData!A:D,2,FALSE)</f>
        <v>#N/A</v>
      </c>
      <c r="L2206" t="e">
        <f>IF(VLOOKUP(A2206,MonthlyMetricFullData!A:E,5,FALSE)&lt;30,"Adjunct","Professional")</f>
        <v>#N/A</v>
      </c>
      <c r="M2206" t="e">
        <f>VLOOKUP(A2206,MonthlyMetricFullData!A:D,3,FALSE)</f>
        <v>#N/A</v>
      </c>
    </row>
    <row r="2207" spans="1:13" x14ac:dyDescent="0.2">
      <c r="A2207" s="6" t="s">
        <v>434</v>
      </c>
      <c r="B2207" s="6" t="s">
        <v>26</v>
      </c>
      <c r="C2207" s="9">
        <v>0.73</v>
      </c>
      <c r="D2207" s="9">
        <v>1.07</v>
      </c>
      <c r="E2207" s="9">
        <v>0.93</v>
      </c>
      <c r="F2207" s="9">
        <v>1</v>
      </c>
      <c r="G2207" s="9">
        <v>0.8</v>
      </c>
      <c r="H2207" s="6">
        <v>0</v>
      </c>
      <c r="I2207" s="7" t="s">
        <v>202</v>
      </c>
      <c r="J2207" s="9">
        <v>0.88</v>
      </c>
      <c r="K2207" t="e">
        <f>VLOOKUP(A2207,MonthlyMetricFullData!A:D,2,FALSE)</f>
        <v>#N/A</v>
      </c>
      <c r="L2207" t="e">
        <f>IF(VLOOKUP(A2207,MonthlyMetricFullData!A:E,5,FALSE)&lt;30,"Adjunct","Professional")</f>
        <v>#N/A</v>
      </c>
      <c r="M2207" t="e">
        <f>VLOOKUP(A2207,MonthlyMetricFullData!A:D,3,FALSE)</f>
        <v>#N/A</v>
      </c>
    </row>
    <row r="2208" spans="1:13" x14ac:dyDescent="0.2">
      <c r="A2208" s="6" t="s">
        <v>435</v>
      </c>
      <c r="B2208" s="6" t="s">
        <v>29</v>
      </c>
      <c r="C2208" s="9">
        <v>0.85419999999999996</v>
      </c>
      <c r="D2208" s="9">
        <v>1.30859999999999</v>
      </c>
      <c r="E2208" s="9">
        <v>0.97297297297297203</v>
      </c>
      <c r="F2208" s="9">
        <v>1</v>
      </c>
      <c r="G2208" s="9">
        <v>1</v>
      </c>
      <c r="H2208" s="6">
        <v>0</v>
      </c>
      <c r="I2208" s="7" t="s">
        <v>34</v>
      </c>
      <c r="J2208" s="45">
        <v>0.5</v>
      </c>
      <c r="K2208" t="str">
        <f>VLOOKUP(A2208,MonthlyMetricFullData!A:D,2,FALSE)</f>
        <v>Premium</v>
      </c>
      <c r="L2208" t="str">
        <f>IF(VLOOKUP(A2208,MonthlyMetricFullData!A:E,5,FALSE)&lt;30,"Adjunct","Professional")</f>
        <v>Adjunct</v>
      </c>
      <c r="M2208" t="str">
        <f>VLOOKUP(A2208,MonthlyMetricFullData!A:D,3,FALSE)</f>
        <v>Geoff St. Marie</v>
      </c>
    </row>
    <row r="2209" spans="1:13" x14ac:dyDescent="0.2">
      <c r="A2209" s="6" t="s">
        <v>435</v>
      </c>
      <c r="B2209" s="6" t="s">
        <v>14</v>
      </c>
      <c r="C2209" s="9">
        <v>0.843799999999999</v>
      </c>
      <c r="D2209" s="9">
        <v>1.2734000000000001</v>
      </c>
      <c r="E2209" s="9">
        <v>1</v>
      </c>
      <c r="F2209" s="9">
        <v>0.96153846153846101</v>
      </c>
      <c r="G2209" s="9">
        <v>0.88888888888888795</v>
      </c>
      <c r="H2209" s="6">
        <v>5</v>
      </c>
      <c r="I2209" s="7"/>
      <c r="J2209" s="9"/>
      <c r="K2209" t="str">
        <f>VLOOKUP(A2209,MonthlyMetricFullData!A:D,2,FALSE)</f>
        <v>Premium</v>
      </c>
      <c r="L2209" t="str">
        <f>IF(VLOOKUP(A2209,MonthlyMetricFullData!A:E,5,FALSE)&lt;30,"Adjunct","Professional")</f>
        <v>Adjunct</v>
      </c>
      <c r="M2209" t="str">
        <f>VLOOKUP(A2209,MonthlyMetricFullData!A:D,3,FALSE)</f>
        <v>Geoff St. Marie</v>
      </c>
    </row>
    <row r="2210" spans="1:13" x14ac:dyDescent="0.2">
      <c r="A2210" s="6" t="s">
        <v>435</v>
      </c>
      <c r="B2210" s="6" t="s">
        <v>16</v>
      </c>
      <c r="C2210" s="9">
        <v>0.65</v>
      </c>
      <c r="D2210" s="9">
        <v>1.3</v>
      </c>
      <c r="E2210" s="9">
        <v>0.97</v>
      </c>
      <c r="F2210" s="9">
        <v>0.73</v>
      </c>
      <c r="G2210" s="9">
        <v>1</v>
      </c>
      <c r="H2210" s="6">
        <v>3</v>
      </c>
      <c r="I2210" s="10">
        <v>45658</v>
      </c>
      <c r="J2210" s="9">
        <v>1</v>
      </c>
      <c r="K2210" t="str">
        <f>VLOOKUP(A2210,MonthlyMetricFullData!A:D,2,FALSE)</f>
        <v>Premium</v>
      </c>
      <c r="L2210" t="str">
        <f>IF(VLOOKUP(A2210,MonthlyMetricFullData!A:E,5,FALSE)&lt;30,"Adjunct","Professional")</f>
        <v>Adjunct</v>
      </c>
      <c r="M2210" t="str">
        <f>VLOOKUP(A2210,MonthlyMetricFullData!A:D,3,FALSE)</f>
        <v>Geoff St. Marie</v>
      </c>
    </row>
    <row r="2211" spans="1:13" x14ac:dyDescent="0.2">
      <c r="A2211" s="6" t="s">
        <v>435</v>
      </c>
      <c r="B2211" s="6" t="s">
        <v>31</v>
      </c>
      <c r="C2211" s="9">
        <v>0.52</v>
      </c>
      <c r="D2211" s="9">
        <v>1.29</v>
      </c>
      <c r="E2211" s="9">
        <v>1</v>
      </c>
      <c r="F2211" s="9">
        <v>0.81</v>
      </c>
      <c r="G2211" s="9">
        <v>0.88</v>
      </c>
      <c r="H2211" s="6">
        <v>1</v>
      </c>
      <c r="I2211" s="7"/>
      <c r="J2211" s="9"/>
      <c r="K2211" t="str">
        <f>VLOOKUP(A2211,MonthlyMetricFullData!A:D,2,FALSE)</f>
        <v>Premium</v>
      </c>
      <c r="L2211" t="str">
        <f>IF(VLOOKUP(A2211,MonthlyMetricFullData!A:E,5,FALSE)&lt;30,"Adjunct","Professional")</f>
        <v>Adjunct</v>
      </c>
      <c r="M2211" t="str">
        <f>VLOOKUP(A2211,MonthlyMetricFullData!A:D,3,FALSE)</f>
        <v>Geoff St. Marie</v>
      </c>
    </row>
    <row r="2212" spans="1:13" x14ac:dyDescent="0.2">
      <c r="A2212" s="6" t="s">
        <v>435</v>
      </c>
      <c r="B2212" s="6" t="s">
        <v>32</v>
      </c>
      <c r="C2212" s="9">
        <v>0.375</v>
      </c>
      <c r="D2212" s="9">
        <v>1.2656000000000001</v>
      </c>
      <c r="E2212" s="9">
        <v>1</v>
      </c>
      <c r="F2212" s="9">
        <v>1</v>
      </c>
      <c r="G2212" s="9">
        <v>1</v>
      </c>
      <c r="H2212" s="6">
        <v>2</v>
      </c>
      <c r="I2212" s="7">
        <v>1</v>
      </c>
      <c r="J2212" s="9">
        <f>I2212</f>
        <v>1</v>
      </c>
      <c r="K2212" t="str">
        <f>VLOOKUP(A2212,MonthlyMetricFullData!A:D,2,FALSE)</f>
        <v>Premium</v>
      </c>
      <c r="L2212" t="str">
        <f>IF(VLOOKUP(A2212,MonthlyMetricFullData!A:E,5,FALSE)&lt;30,"Adjunct","Professional")</f>
        <v>Adjunct</v>
      </c>
      <c r="M2212" t="str">
        <f>VLOOKUP(A2212,MonthlyMetricFullData!A:D,3,FALSE)</f>
        <v>Geoff St. Marie</v>
      </c>
    </row>
    <row r="2213" spans="1:13" x14ac:dyDescent="0.2">
      <c r="A2213" s="6" t="s">
        <v>435</v>
      </c>
      <c r="B2213" s="6" t="s">
        <v>17</v>
      </c>
      <c r="C2213" s="9">
        <v>1.08</v>
      </c>
      <c r="D2213" s="9">
        <v>1.33</v>
      </c>
      <c r="E2213" s="9">
        <v>1</v>
      </c>
      <c r="F2213" s="9">
        <v>1</v>
      </c>
      <c r="G2213" s="9">
        <v>1</v>
      </c>
      <c r="H2213" s="6">
        <v>0</v>
      </c>
      <c r="I2213" s="46" t="s">
        <v>27</v>
      </c>
      <c r="J2213" s="11">
        <v>1</v>
      </c>
      <c r="K2213" t="str">
        <f>VLOOKUP(A2213,MonthlyMetricFullData!A:D,2,FALSE)</f>
        <v>Premium</v>
      </c>
      <c r="L2213" t="str">
        <f>IF(VLOOKUP(A2213,MonthlyMetricFullData!A:E,5,FALSE)&lt;30,"Adjunct","Professional")</f>
        <v>Adjunct</v>
      </c>
      <c r="M2213" t="str">
        <f>VLOOKUP(A2213,MonthlyMetricFullData!A:D,3,FALSE)</f>
        <v>Geoff St. Marie</v>
      </c>
    </row>
    <row r="2214" spans="1:13" x14ac:dyDescent="0.2">
      <c r="A2214" s="6" t="s">
        <v>435</v>
      </c>
      <c r="B2214" s="6" t="s">
        <v>19</v>
      </c>
      <c r="C2214" s="6">
        <v>0.45829999999999999</v>
      </c>
      <c r="D2214" s="6">
        <v>1.2734000000000001</v>
      </c>
      <c r="E2214" s="6">
        <v>0.952380952380952</v>
      </c>
      <c r="F2214" s="6">
        <v>0.4</v>
      </c>
      <c r="G2214" s="6">
        <v>0.66666666666666596</v>
      </c>
      <c r="H2214" s="6">
        <v>1</v>
      </c>
      <c r="J2214" s="53"/>
      <c r="K2214" t="str">
        <f>VLOOKUP(A2214,MonthlyMetricFullData!A:D,2,FALSE)</f>
        <v>Premium</v>
      </c>
      <c r="L2214" t="str">
        <f>IF(VLOOKUP(A2214,MonthlyMetricFullData!A:E,5,FALSE)&lt;30,"Adjunct","Professional")</f>
        <v>Adjunct</v>
      </c>
      <c r="M2214" t="str">
        <f>VLOOKUP(A2214,MonthlyMetricFullData!A:D,3,FALSE)</f>
        <v>Geoff St. Marie</v>
      </c>
    </row>
    <row r="2215" spans="1:13" x14ac:dyDescent="0.2">
      <c r="A2215" s="6" t="s">
        <v>435</v>
      </c>
      <c r="B2215" s="6" t="s">
        <v>21</v>
      </c>
      <c r="C2215" s="9">
        <v>0.76</v>
      </c>
      <c r="D2215" s="9">
        <v>1.29</v>
      </c>
      <c r="E2215" s="9">
        <v>1</v>
      </c>
      <c r="F2215" s="9">
        <v>0.91</v>
      </c>
      <c r="G2215" s="9">
        <v>0.75</v>
      </c>
      <c r="H2215" s="6" t="e">
        <v>#N/A</v>
      </c>
      <c r="I2215" s="7">
        <v>0</v>
      </c>
      <c r="J2215" s="9">
        <f>I2215</f>
        <v>0</v>
      </c>
      <c r="K2215" t="str">
        <f>VLOOKUP(A2215,MonthlyMetricFullData!A:D,2,FALSE)</f>
        <v>Premium</v>
      </c>
      <c r="L2215" t="str">
        <f>IF(VLOOKUP(A2215,MonthlyMetricFullData!A:E,5,FALSE)&lt;30,"Adjunct","Professional")</f>
        <v>Adjunct</v>
      </c>
      <c r="M2215" t="str">
        <f>VLOOKUP(A2215,MonthlyMetricFullData!A:D,3,FALSE)</f>
        <v>Geoff St. Marie</v>
      </c>
    </row>
    <row r="2216" spans="1:13" x14ac:dyDescent="0.2">
      <c r="A2216" s="6" t="s">
        <v>435</v>
      </c>
      <c r="B2216" s="6" t="s">
        <v>22</v>
      </c>
      <c r="C2216" s="9">
        <v>0.46</v>
      </c>
      <c r="D2216" s="9">
        <v>1.3</v>
      </c>
      <c r="E2216" s="9">
        <v>1</v>
      </c>
      <c r="F2216" s="9">
        <v>1</v>
      </c>
      <c r="G2216" s="9">
        <v>0.67</v>
      </c>
      <c r="H2216" s="6" t="e">
        <v>#N/A</v>
      </c>
      <c r="J2216" s="6"/>
      <c r="K2216" t="str">
        <f>VLOOKUP(A2216,MonthlyMetricFullData!A:D,2,FALSE)</f>
        <v>Premium</v>
      </c>
      <c r="L2216" t="str">
        <f>IF(VLOOKUP(A2216,MonthlyMetricFullData!A:E,5,FALSE)&lt;30,"Adjunct","Professional")</f>
        <v>Adjunct</v>
      </c>
      <c r="M2216" t="str">
        <f>VLOOKUP(A2216,MonthlyMetricFullData!A:D,3,FALSE)</f>
        <v>Geoff St. Marie</v>
      </c>
    </row>
    <row r="2217" spans="1:13" x14ac:dyDescent="0.2">
      <c r="A2217" s="6" t="s">
        <v>435</v>
      </c>
      <c r="B2217" s="6" t="s">
        <v>24</v>
      </c>
      <c r="C2217" s="9">
        <v>0.52</v>
      </c>
      <c r="D2217" s="9">
        <v>1.29</v>
      </c>
      <c r="E2217" s="9">
        <v>0.96</v>
      </c>
      <c r="F2217" s="9">
        <v>0.71</v>
      </c>
      <c r="G2217" s="9">
        <v>0.88</v>
      </c>
      <c r="H2217" s="6">
        <v>3</v>
      </c>
      <c r="J2217" s="6"/>
      <c r="K2217" t="str">
        <f>VLOOKUP(A2217,MonthlyMetricFullData!A:D,2,FALSE)</f>
        <v>Premium</v>
      </c>
      <c r="L2217" t="str">
        <f>IF(VLOOKUP(A2217,MonthlyMetricFullData!A:E,5,FALSE)&lt;30,"Adjunct","Professional")</f>
        <v>Adjunct</v>
      </c>
      <c r="M2217" t="str">
        <f>VLOOKUP(A2217,MonthlyMetricFullData!A:D,3,FALSE)</f>
        <v>Geoff St. Marie</v>
      </c>
    </row>
    <row r="2218" spans="1:13" x14ac:dyDescent="0.2">
      <c r="A2218" s="6" t="s">
        <v>435</v>
      </c>
      <c r="B2218" s="6" t="s">
        <v>25</v>
      </c>
      <c r="C2218" s="9">
        <v>0.55000000000000004</v>
      </c>
      <c r="D2218" s="9">
        <v>1.27</v>
      </c>
      <c r="E2218" s="9">
        <v>1</v>
      </c>
      <c r="F2218" s="9">
        <v>0.94</v>
      </c>
      <c r="G2218" s="9">
        <v>0.56999999999999995</v>
      </c>
      <c r="H2218" s="6">
        <v>0</v>
      </c>
      <c r="I2218" s="7" t="s">
        <v>33</v>
      </c>
      <c r="J2218" s="9">
        <v>0</v>
      </c>
      <c r="K2218" t="str">
        <f>VLOOKUP(A2218,MonthlyMetricFullData!A:D,2,FALSE)</f>
        <v>Premium</v>
      </c>
      <c r="L2218" t="str">
        <f>IF(VLOOKUP(A2218,MonthlyMetricFullData!A:E,5,FALSE)&lt;30,"Adjunct","Professional")</f>
        <v>Adjunct</v>
      </c>
      <c r="M2218" t="str">
        <f>VLOOKUP(A2218,MonthlyMetricFullData!A:D,3,FALSE)</f>
        <v>Geoff St. Marie</v>
      </c>
    </row>
    <row r="2219" spans="1:13" x14ac:dyDescent="0.2">
      <c r="A2219" s="6" t="s">
        <v>435</v>
      </c>
      <c r="B2219" s="6" t="s">
        <v>26</v>
      </c>
      <c r="C2219" s="9">
        <v>0.71</v>
      </c>
      <c r="D2219" s="9">
        <v>1.26</v>
      </c>
      <c r="E2219" s="9">
        <v>0.97</v>
      </c>
      <c r="F2219" s="9">
        <v>1</v>
      </c>
      <c r="G2219" s="9">
        <v>0.5</v>
      </c>
      <c r="H2219" s="6">
        <v>2</v>
      </c>
      <c r="I2219" s="7" t="s">
        <v>33</v>
      </c>
      <c r="J2219" s="9">
        <v>0</v>
      </c>
      <c r="K2219" t="str">
        <f>VLOOKUP(A2219,MonthlyMetricFullData!A:D,2,FALSE)</f>
        <v>Premium</v>
      </c>
      <c r="L2219" t="str">
        <f>IF(VLOOKUP(A2219,MonthlyMetricFullData!A:E,5,FALSE)&lt;30,"Adjunct","Professional")</f>
        <v>Adjunct</v>
      </c>
      <c r="M2219" t="str">
        <f>VLOOKUP(A2219,MonthlyMetricFullData!A:D,3,FALSE)</f>
        <v>Geoff St. Marie</v>
      </c>
    </row>
    <row r="2220" spans="1:13" x14ac:dyDescent="0.2">
      <c r="A2220" s="6" t="s">
        <v>436</v>
      </c>
      <c r="B2220" s="6" t="s">
        <v>29</v>
      </c>
      <c r="C2220" s="9">
        <v>0.5</v>
      </c>
      <c r="D2220" s="9">
        <v>0.98829999999999996</v>
      </c>
      <c r="E2220" s="9">
        <v>1</v>
      </c>
      <c r="F2220" s="9">
        <v>1</v>
      </c>
      <c r="G2220" s="9">
        <v>0</v>
      </c>
      <c r="H2220" s="6">
        <v>0</v>
      </c>
      <c r="I2220" s="7" t="s">
        <v>100</v>
      </c>
      <c r="J2220" s="45">
        <v>0.4</v>
      </c>
      <c r="K2220" t="e">
        <f>VLOOKUP(A2220,MonthlyMetricFullData!A:D,2,FALSE)</f>
        <v>#N/A</v>
      </c>
      <c r="L2220" t="e">
        <f>IF(VLOOKUP(A2220,MonthlyMetricFullData!A:E,5,FALSE)&lt;30,"Adjunct","Professional")</f>
        <v>#N/A</v>
      </c>
      <c r="M2220" t="e">
        <f>VLOOKUP(A2220,MonthlyMetricFullData!A:D,3,FALSE)</f>
        <v>#N/A</v>
      </c>
    </row>
    <row r="2221" spans="1:13" x14ac:dyDescent="0.2">
      <c r="A2221" s="6" t="s">
        <v>436</v>
      </c>
      <c r="B2221" s="6" t="s">
        <v>32</v>
      </c>
      <c r="C2221" s="9">
        <v>0</v>
      </c>
      <c r="D2221" s="9">
        <v>0</v>
      </c>
      <c r="E2221" s="9">
        <v>0</v>
      </c>
      <c r="F2221" s="9">
        <v>0</v>
      </c>
      <c r="G2221" s="9">
        <v>0</v>
      </c>
      <c r="H2221" s="6">
        <v>0</v>
      </c>
      <c r="I2221" s="7" t="s">
        <v>18</v>
      </c>
      <c r="J2221" s="9">
        <v>0</v>
      </c>
      <c r="K2221" t="e">
        <f>VLOOKUP(A2221,MonthlyMetricFullData!A:D,2,FALSE)</f>
        <v>#N/A</v>
      </c>
      <c r="L2221" t="e">
        <f>IF(VLOOKUP(A2221,MonthlyMetricFullData!A:E,5,FALSE)&lt;30,"Adjunct","Professional")</f>
        <v>#N/A</v>
      </c>
      <c r="M2221" t="e">
        <f>VLOOKUP(A2221,MonthlyMetricFullData!A:D,3,FALSE)</f>
        <v>#N/A</v>
      </c>
    </row>
    <row r="2222" spans="1:13" x14ac:dyDescent="0.2">
      <c r="A2222" s="6" t="s">
        <v>436</v>
      </c>
      <c r="B2222" s="6" t="s">
        <v>17</v>
      </c>
      <c r="C2222" s="9">
        <v>1.1499999999999999</v>
      </c>
      <c r="D2222" s="9">
        <v>1.24</v>
      </c>
      <c r="E2222" s="9">
        <v>1</v>
      </c>
      <c r="F2222" s="9">
        <v>1</v>
      </c>
      <c r="G2222" s="9">
        <v>0.5</v>
      </c>
      <c r="H2222" s="6">
        <v>6</v>
      </c>
      <c r="I2222" s="46" t="s">
        <v>18</v>
      </c>
      <c r="J2222" s="11">
        <v>0</v>
      </c>
      <c r="K2222" t="e">
        <f>VLOOKUP(A2222,MonthlyMetricFullData!A:D,2,FALSE)</f>
        <v>#N/A</v>
      </c>
      <c r="L2222" t="e">
        <f>IF(VLOOKUP(A2222,MonthlyMetricFullData!A:E,5,FALSE)&lt;30,"Adjunct","Professional")</f>
        <v>#N/A</v>
      </c>
      <c r="M2222" t="e">
        <f>VLOOKUP(A2222,MonthlyMetricFullData!A:D,3,FALSE)</f>
        <v>#N/A</v>
      </c>
    </row>
    <row r="2223" spans="1:13" x14ac:dyDescent="0.2">
      <c r="A2223" s="6" t="s">
        <v>437</v>
      </c>
      <c r="B2223" s="6" t="s">
        <v>29</v>
      </c>
      <c r="C2223" s="9">
        <v>0.93330000000000002</v>
      </c>
      <c r="D2223" s="9">
        <v>1.0591999999999999</v>
      </c>
      <c r="E2223" s="9">
        <v>0.96453900709219798</v>
      </c>
      <c r="F2223" s="9">
        <v>0.98876404494381998</v>
      </c>
      <c r="G2223" s="9">
        <v>0.55555555555555503</v>
      </c>
      <c r="H2223" s="6">
        <v>12</v>
      </c>
      <c r="I2223" s="6" t="s">
        <v>27</v>
      </c>
      <c r="J2223" s="45">
        <v>1</v>
      </c>
      <c r="K2223" t="str">
        <f>VLOOKUP(A2223,MonthlyMetricFullData!A:D,2,FALSE)</f>
        <v>Distinguished</v>
      </c>
      <c r="L2223" t="str">
        <f>IF(VLOOKUP(A2223,MonthlyMetricFullData!A:E,5,FALSE)&lt;30,"Adjunct","Professional")</f>
        <v>Professional</v>
      </c>
      <c r="M2223" t="str">
        <f>VLOOKUP(A2223,MonthlyMetricFullData!A:D,3,FALSE)</f>
        <v>Ela Cross</v>
      </c>
    </row>
    <row r="2224" spans="1:13" x14ac:dyDescent="0.2">
      <c r="A2224" s="6" t="s">
        <v>437</v>
      </c>
      <c r="B2224" s="6" t="s">
        <v>14</v>
      </c>
      <c r="C2224" s="9">
        <v>0.86250000000000004</v>
      </c>
      <c r="D2224" s="9">
        <v>0.97859999999999903</v>
      </c>
      <c r="E2224" s="9">
        <v>0.93277310924369705</v>
      </c>
      <c r="F2224" s="9">
        <v>0.94871794871794801</v>
      </c>
      <c r="G2224" s="9">
        <v>0.9375</v>
      </c>
      <c r="H2224" s="6">
        <v>6</v>
      </c>
      <c r="I2224" s="7" t="s">
        <v>30</v>
      </c>
      <c r="J2224" s="9">
        <v>0.6</v>
      </c>
      <c r="K2224" t="str">
        <f>VLOOKUP(A2224,MonthlyMetricFullData!A:D,2,FALSE)</f>
        <v>Distinguished</v>
      </c>
      <c r="L2224" t="str">
        <f>IF(VLOOKUP(A2224,MonthlyMetricFullData!A:E,5,FALSE)&lt;30,"Adjunct","Professional")</f>
        <v>Professional</v>
      </c>
      <c r="M2224" t="str">
        <f>VLOOKUP(A2224,MonthlyMetricFullData!A:D,3,FALSE)</f>
        <v>Ela Cross</v>
      </c>
    </row>
    <row r="2225" spans="1:13" x14ac:dyDescent="0.2">
      <c r="A2225" s="6" t="s">
        <v>437</v>
      </c>
      <c r="B2225" s="6" t="s">
        <v>16</v>
      </c>
      <c r="C2225" s="9">
        <v>0.88</v>
      </c>
      <c r="D2225" s="9">
        <v>0.98</v>
      </c>
      <c r="E2225" s="9">
        <v>0.95</v>
      </c>
      <c r="F2225" s="9">
        <v>0.98</v>
      </c>
      <c r="G2225" s="9">
        <v>0.5</v>
      </c>
      <c r="H2225" s="6">
        <v>17</v>
      </c>
      <c r="I2225" s="10">
        <v>45697</v>
      </c>
      <c r="J2225" s="11">
        <v>0.22</v>
      </c>
      <c r="K2225" t="str">
        <f>VLOOKUP(A2225,MonthlyMetricFullData!A:D,2,FALSE)</f>
        <v>Distinguished</v>
      </c>
      <c r="L2225" t="str">
        <f>IF(VLOOKUP(A2225,MonthlyMetricFullData!A:E,5,FALSE)&lt;30,"Adjunct","Professional")</f>
        <v>Professional</v>
      </c>
      <c r="M2225" t="str">
        <f>VLOOKUP(A2225,MonthlyMetricFullData!A:D,3,FALSE)</f>
        <v>Ela Cross</v>
      </c>
    </row>
    <row r="2226" spans="1:13" x14ac:dyDescent="0.2">
      <c r="A2226" s="6" t="s">
        <v>437</v>
      </c>
      <c r="B2226" s="6" t="s">
        <v>31</v>
      </c>
      <c r="C2226" s="9">
        <v>0.83</v>
      </c>
      <c r="D2226" s="9">
        <v>1.04</v>
      </c>
      <c r="E2226" s="9">
        <v>0.7</v>
      </c>
      <c r="F2226" s="9">
        <v>0.97</v>
      </c>
      <c r="G2226" s="9">
        <v>0.41</v>
      </c>
      <c r="H2226" s="6">
        <v>15</v>
      </c>
      <c r="I2226" s="7">
        <v>0.8</v>
      </c>
      <c r="J2226" s="9">
        <v>0.8</v>
      </c>
      <c r="K2226" t="str">
        <f>VLOOKUP(A2226,MonthlyMetricFullData!A:D,2,FALSE)</f>
        <v>Distinguished</v>
      </c>
      <c r="L2226" t="str">
        <f>IF(VLOOKUP(A2226,MonthlyMetricFullData!A:E,5,FALSE)&lt;30,"Adjunct","Professional")</f>
        <v>Professional</v>
      </c>
      <c r="M2226" t="str">
        <f>VLOOKUP(A2226,MonthlyMetricFullData!A:D,3,FALSE)</f>
        <v>Ela Cross</v>
      </c>
    </row>
    <row r="2227" spans="1:13" x14ac:dyDescent="0.2">
      <c r="A2227" s="6" t="s">
        <v>437</v>
      </c>
      <c r="B2227" s="6" t="s">
        <v>32</v>
      </c>
      <c r="C2227" s="9">
        <v>0.8417</v>
      </c>
      <c r="D2227" s="9">
        <v>0.98850000000000005</v>
      </c>
      <c r="E2227" s="9">
        <v>0.8046875</v>
      </c>
      <c r="F2227" s="9">
        <v>0.87341772200000001</v>
      </c>
      <c r="G2227" s="9">
        <v>0.38888888900000002</v>
      </c>
      <c r="H2227" s="6">
        <v>4</v>
      </c>
      <c r="I2227" s="7">
        <v>0.6</v>
      </c>
      <c r="J2227" s="9">
        <f>I2227</f>
        <v>0.6</v>
      </c>
      <c r="K2227" t="str">
        <f>VLOOKUP(A2227,MonthlyMetricFullData!A:D,2,FALSE)</f>
        <v>Distinguished</v>
      </c>
      <c r="L2227" t="str">
        <f>IF(VLOOKUP(A2227,MonthlyMetricFullData!A:E,5,FALSE)&lt;30,"Adjunct","Professional")</f>
        <v>Professional</v>
      </c>
      <c r="M2227" t="str">
        <f>VLOOKUP(A2227,MonthlyMetricFullData!A:D,3,FALSE)</f>
        <v>Ela Cross</v>
      </c>
    </row>
    <row r="2228" spans="1:13" x14ac:dyDescent="0.2">
      <c r="A2228" s="6" t="s">
        <v>437</v>
      </c>
      <c r="B2228" s="6" t="s">
        <v>17</v>
      </c>
      <c r="C2228" s="9">
        <v>0.9</v>
      </c>
      <c r="D2228" s="9">
        <v>1.04</v>
      </c>
      <c r="E2228" s="9">
        <v>0.94</v>
      </c>
      <c r="F2228" s="9">
        <v>1</v>
      </c>
      <c r="G2228" s="9">
        <v>0.33</v>
      </c>
      <c r="H2228" s="6">
        <v>10</v>
      </c>
      <c r="I2228" s="46" t="s">
        <v>52</v>
      </c>
      <c r="J2228" s="11">
        <v>0.75</v>
      </c>
      <c r="K2228" t="str">
        <f>VLOOKUP(A2228,MonthlyMetricFullData!A:D,2,FALSE)</f>
        <v>Distinguished</v>
      </c>
      <c r="L2228" t="str">
        <f>IF(VLOOKUP(A2228,MonthlyMetricFullData!A:E,5,FALSE)&lt;30,"Adjunct","Professional")</f>
        <v>Professional</v>
      </c>
      <c r="M2228" t="str">
        <f>VLOOKUP(A2228,MonthlyMetricFullData!A:D,3,FALSE)</f>
        <v>Ela Cross</v>
      </c>
    </row>
    <row r="2229" spans="1:13" x14ac:dyDescent="0.2">
      <c r="A2229" s="6" t="s">
        <v>437</v>
      </c>
      <c r="B2229" s="6" t="s">
        <v>19</v>
      </c>
      <c r="C2229" s="6">
        <v>0.99580000000000002</v>
      </c>
      <c r="D2229" s="6">
        <v>1.0394999999999901</v>
      </c>
      <c r="E2229" s="6">
        <v>0.93798449612403101</v>
      </c>
      <c r="F2229" s="6">
        <v>0.80700000000000005</v>
      </c>
      <c r="G2229" s="6">
        <v>0.1</v>
      </c>
      <c r="H2229" s="6">
        <v>12</v>
      </c>
      <c r="I2229" s="6" t="s">
        <v>226</v>
      </c>
      <c r="J2229" s="53">
        <v>0.42</v>
      </c>
      <c r="K2229" t="str">
        <f>VLOOKUP(A2229,MonthlyMetricFullData!A:D,2,FALSE)</f>
        <v>Distinguished</v>
      </c>
      <c r="L2229" t="str">
        <f>IF(VLOOKUP(A2229,MonthlyMetricFullData!A:E,5,FALSE)&lt;30,"Adjunct","Professional")</f>
        <v>Professional</v>
      </c>
      <c r="M2229" t="str">
        <f>VLOOKUP(A2229,MonthlyMetricFullData!A:D,3,FALSE)</f>
        <v>Ela Cross</v>
      </c>
    </row>
    <row r="2230" spans="1:13" x14ac:dyDescent="0.2">
      <c r="A2230" s="6" t="s">
        <v>437</v>
      </c>
      <c r="B2230" s="6" t="s">
        <v>21</v>
      </c>
      <c r="C2230" s="9">
        <v>0.88</v>
      </c>
      <c r="D2230" s="9">
        <v>1.08</v>
      </c>
      <c r="E2230" s="9">
        <v>0.96</v>
      </c>
      <c r="F2230" s="9">
        <v>0.96</v>
      </c>
      <c r="G2230" s="9">
        <v>0.82</v>
      </c>
      <c r="H2230" s="6">
        <v>4</v>
      </c>
      <c r="I2230" s="7">
        <v>1</v>
      </c>
      <c r="J2230" s="9">
        <f>I2230</f>
        <v>1</v>
      </c>
      <c r="K2230" t="str">
        <f>VLOOKUP(A2230,MonthlyMetricFullData!A:D,2,FALSE)</f>
        <v>Distinguished</v>
      </c>
      <c r="L2230" t="str">
        <f>IF(VLOOKUP(A2230,MonthlyMetricFullData!A:E,5,FALSE)&lt;30,"Adjunct","Professional")</f>
        <v>Professional</v>
      </c>
      <c r="M2230" t="str">
        <f>VLOOKUP(A2230,MonthlyMetricFullData!A:D,3,FALSE)</f>
        <v>Ela Cross</v>
      </c>
    </row>
    <row r="2231" spans="1:13" x14ac:dyDescent="0.2">
      <c r="A2231" s="6" t="s">
        <v>437</v>
      </c>
      <c r="B2231" s="6" t="s">
        <v>22</v>
      </c>
      <c r="C2231" s="9">
        <v>0.65</v>
      </c>
      <c r="D2231" s="9">
        <v>0.96</v>
      </c>
      <c r="E2231" s="9">
        <v>0.96</v>
      </c>
      <c r="F2231" s="9">
        <v>0.96</v>
      </c>
      <c r="G2231" s="9">
        <v>1</v>
      </c>
      <c r="H2231" s="6">
        <v>4</v>
      </c>
      <c r="I2231" s="7" t="s">
        <v>35</v>
      </c>
      <c r="J2231" s="9">
        <v>0.5</v>
      </c>
      <c r="K2231" t="str">
        <f>VLOOKUP(A2231,MonthlyMetricFullData!A:D,2,FALSE)</f>
        <v>Distinguished</v>
      </c>
      <c r="L2231" t="str">
        <f>IF(VLOOKUP(A2231,MonthlyMetricFullData!A:E,5,FALSE)&lt;30,"Adjunct","Professional")</f>
        <v>Professional</v>
      </c>
      <c r="M2231" t="str">
        <f>VLOOKUP(A2231,MonthlyMetricFullData!A:D,3,FALSE)</f>
        <v>Ela Cross</v>
      </c>
    </row>
    <row r="2232" spans="1:13" x14ac:dyDescent="0.2">
      <c r="A2232" s="6" t="s">
        <v>437</v>
      </c>
      <c r="B2232" s="6" t="s">
        <v>24</v>
      </c>
      <c r="C2232" s="9">
        <v>0.9</v>
      </c>
      <c r="D2232" s="9">
        <v>1.03</v>
      </c>
      <c r="E2232" s="9">
        <v>0.89</v>
      </c>
      <c r="F2232" s="9">
        <v>0.97</v>
      </c>
      <c r="G2232" s="9">
        <v>0.77</v>
      </c>
      <c r="H2232" s="6">
        <v>3</v>
      </c>
      <c r="I2232" s="7" t="s">
        <v>47</v>
      </c>
      <c r="J2232" s="9">
        <v>0.75</v>
      </c>
      <c r="K2232" t="str">
        <f>VLOOKUP(A2232,MonthlyMetricFullData!A:D,2,FALSE)</f>
        <v>Distinguished</v>
      </c>
      <c r="L2232" t="str">
        <f>IF(VLOOKUP(A2232,MonthlyMetricFullData!A:E,5,FALSE)&lt;30,"Adjunct","Professional")</f>
        <v>Professional</v>
      </c>
      <c r="M2232" t="str">
        <f>VLOOKUP(A2232,MonthlyMetricFullData!A:D,3,FALSE)</f>
        <v>Ela Cross</v>
      </c>
    </row>
    <row r="2233" spans="1:13" x14ac:dyDescent="0.2">
      <c r="A2233" s="6" t="s">
        <v>437</v>
      </c>
      <c r="B2233" s="6" t="s">
        <v>25</v>
      </c>
      <c r="C2233" s="9">
        <v>0.87</v>
      </c>
      <c r="D2233" s="9">
        <v>1.07</v>
      </c>
      <c r="E2233" s="9">
        <v>0.95</v>
      </c>
      <c r="F2233" s="9">
        <v>0.97</v>
      </c>
      <c r="G2233" s="9">
        <v>0.88</v>
      </c>
      <c r="H2233" s="6">
        <v>5</v>
      </c>
      <c r="I2233" s="7" t="s">
        <v>50</v>
      </c>
      <c r="J2233" s="9">
        <v>0.75</v>
      </c>
      <c r="K2233" t="str">
        <f>VLOOKUP(A2233,MonthlyMetricFullData!A:D,2,FALSE)</f>
        <v>Distinguished</v>
      </c>
      <c r="L2233" t="str">
        <f>IF(VLOOKUP(A2233,MonthlyMetricFullData!A:E,5,FALSE)&lt;30,"Adjunct","Professional")</f>
        <v>Professional</v>
      </c>
      <c r="M2233" t="str">
        <f>VLOOKUP(A2233,MonthlyMetricFullData!A:D,3,FALSE)</f>
        <v>Ela Cross</v>
      </c>
    </row>
    <row r="2234" spans="1:13" x14ac:dyDescent="0.2">
      <c r="A2234" s="6" t="s">
        <v>437</v>
      </c>
      <c r="B2234" s="6" t="s">
        <v>26</v>
      </c>
      <c r="C2234" s="9">
        <v>0.75</v>
      </c>
      <c r="D2234" s="9">
        <v>1.0900000000000001</v>
      </c>
      <c r="E2234" s="9">
        <v>0.87</v>
      </c>
      <c r="F2234" s="9">
        <v>0.97</v>
      </c>
      <c r="G2234" s="9">
        <v>1</v>
      </c>
      <c r="H2234" s="6">
        <v>4</v>
      </c>
      <c r="I2234" s="7" t="s">
        <v>46</v>
      </c>
      <c r="J2234" s="9">
        <v>1</v>
      </c>
      <c r="K2234" t="str">
        <f>VLOOKUP(A2234,MonthlyMetricFullData!A:D,2,FALSE)</f>
        <v>Distinguished</v>
      </c>
      <c r="L2234" t="str">
        <f>IF(VLOOKUP(A2234,MonthlyMetricFullData!A:E,5,FALSE)&lt;30,"Adjunct","Professional")</f>
        <v>Professional</v>
      </c>
      <c r="M2234" t="str">
        <f>VLOOKUP(A2234,MonthlyMetricFullData!A:D,3,FALSE)</f>
        <v>Ela Cross</v>
      </c>
    </row>
    <row r="2235" spans="1:13" x14ac:dyDescent="0.2">
      <c r="A2235" s="6" t="s">
        <v>438</v>
      </c>
      <c r="B2235" s="6" t="s">
        <v>29</v>
      </c>
      <c r="C2235" s="9">
        <v>0.58209999999999995</v>
      </c>
      <c r="D2235" s="9">
        <v>0.69569999999999999</v>
      </c>
      <c r="E2235" s="9">
        <v>1</v>
      </c>
      <c r="F2235" s="9">
        <v>0.94444444444444398</v>
      </c>
      <c r="G2235" s="9">
        <v>0.68421052631578905</v>
      </c>
      <c r="H2235" s="6">
        <v>3</v>
      </c>
      <c r="I2235" s="7" t="s">
        <v>18</v>
      </c>
      <c r="J2235" s="45">
        <v>0</v>
      </c>
      <c r="K2235" t="str">
        <f>VLOOKUP(A2235,MonthlyMetricFullData!A:D,2,FALSE)</f>
        <v>Premium</v>
      </c>
      <c r="L2235" t="str">
        <f>IF(VLOOKUP(A2235,MonthlyMetricFullData!A:E,5,FALSE)&lt;30,"Adjunct","Professional")</f>
        <v>Professional</v>
      </c>
      <c r="M2235" t="str">
        <f>VLOOKUP(A2235,MonthlyMetricFullData!A:D,3,FALSE)</f>
        <v>Annelies de Groot</v>
      </c>
    </row>
    <row r="2236" spans="1:13" x14ac:dyDescent="0.2">
      <c r="A2236" s="6" t="s">
        <v>438</v>
      </c>
      <c r="B2236" s="6" t="s">
        <v>14</v>
      </c>
      <c r="C2236" s="9">
        <v>1.0414000000000001</v>
      </c>
      <c r="D2236" s="9">
        <v>1.1513</v>
      </c>
      <c r="E2236" s="9">
        <v>1</v>
      </c>
      <c r="F2236" s="9">
        <v>0.98571428571428499</v>
      </c>
      <c r="G2236" s="9">
        <v>0.92857142857142805</v>
      </c>
      <c r="H2236" s="6">
        <v>3</v>
      </c>
      <c r="I2236" s="7" t="s">
        <v>63</v>
      </c>
      <c r="J2236" s="9">
        <v>1</v>
      </c>
      <c r="K2236" t="str">
        <f>VLOOKUP(A2236,MonthlyMetricFullData!A:D,2,FALSE)</f>
        <v>Premium</v>
      </c>
      <c r="L2236" t="str">
        <f>IF(VLOOKUP(A2236,MonthlyMetricFullData!A:E,5,FALSE)&lt;30,"Adjunct","Professional")</f>
        <v>Professional</v>
      </c>
      <c r="M2236" t="str">
        <f>VLOOKUP(A2236,MonthlyMetricFullData!A:D,3,FALSE)</f>
        <v>Annelies de Groot</v>
      </c>
    </row>
    <row r="2237" spans="1:13" x14ac:dyDescent="0.2">
      <c r="A2237" s="6" t="s">
        <v>438</v>
      </c>
      <c r="B2237" s="6" t="s">
        <v>16</v>
      </c>
      <c r="C2237" s="9">
        <v>0.99</v>
      </c>
      <c r="D2237" s="9">
        <v>1.07</v>
      </c>
      <c r="E2237" s="9">
        <v>1</v>
      </c>
      <c r="F2237" s="9">
        <v>0.96</v>
      </c>
      <c r="G2237" s="9">
        <v>0.9</v>
      </c>
      <c r="H2237" s="6">
        <v>3</v>
      </c>
      <c r="I2237" s="10">
        <v>45659</v>
      </c>
      <c r="J2237" s="9">
        <v>0.5</v>
      </c>
      <c r="K2237" t="str">
        <f>VLOOKUP(A2237,MonthlyMetricFullData!A:D,2,FALSE)</f>
        <v>Premium</v>
      </c>
      <c r="L2237" t="str">
        <f>IF(VLOOKUP(A2237,MonthlyMetricFullData!A:E,5,FALSE)&lt;30,"Adjunct","Professional")</f>
        <v>Professional</v>
      </c>
      <c r="M2237" t="str">
        <f>VLOOKUP(A2237,MonthlyMetricFullData!A:D,3,FALSE)</f>
        <v>Annelies de Groot</v>
      </c>
    </row>
    <row r="2238" spans="1:13" x14ac:dyDescent="0.2">
      <c r="A2238" s="6" t="s">
        <v>438</v>
      </c>
      <c r="B2238" s="6" t="s">
        <v>31</v>
      </c>
      <c r="C2238" s="9">
        <v>0.65</v>
      </c>
      <c r="D2238" s="9">
        <v>1.0900000000000001</v>
      </c>
      <c r="E2238" s="9">
        <v>1</v>
      </c>
      <c r="F2238" s="9">
        <v>0.93</v>
      </c>
      <c r="G2238" s="9">
        <v>0.75</v>
      </c>
      <c r="H2238" s="6">
        <v>2</v>
      </c>
      <c r="I2238" s="7">
        <v>0.5</v>
      </c>
      <c r="J2238" s="9">
        <v>0.5</v>
      </c>
      <c r="K2238" t="str">
        <f>VLOOKUP(A2238,MonthlyMetricFullData!A:D,2,FALSE)</f>
        <v>Premium</v>
      </c>
      <c r="L2238" t="str">
        <f>IF(VLOOKUP(A2238,MonthlyMetricFullData!A:E,5,FALSE)&lt;30,"Adjunct","Professional")</f>
        <v>Professional</v>
      </c>
      <c r="M2238" t="str">
        <f>VLOOKUP(A2238,MonthlyMetricFullData!A:D,3,FALSE)</f>
        <v>Annelies de Groot</v>
      </c>
    </row>
    <row r="2239" spans="1:13" x14ac:dyDescent="0.2">
      <c r="A2239" s="6" t="s">
        <v>438</v>
      </c>
      <c r="B2239" s="6" t="s">
        <v>32</v>
      </c>
      <c r="C2239" s="9">
        <v>0.879</v>
      </c>
      <c r="D2239" s="9">
        <v>1.1600999999999999</v>
      </c>
      <c r="E2239" s="9">
        <v>0.97297297299999996</v>
      </c>
      <c r="F2239" s="9">
        <v>0.97826086999999995</v>
      </c>
      <c r="G2239" s="9">
        <v>0.52380952400000003</v>
      </c>
      <c r="H2239" s="6">
        <v>1</v>
      </c>
      <c r="I2239" s="7">
        <v>1</v>
      </c>
      <c r="J2239" s="9">
        <f>I2239</f>
        <v>1</v>
      </c>
      <c r="K2239" t="str">
        <f>VLOOKUP(A2239,MonthlyMetricFullData!A:D,2,FALSE)</f>
        <v>Premium</v>
      </c>
      <c r="L2239" t="str">
        <f>IF(VLOOKUP(A2239,MonthlyMetricFullData!A:E,5,FALSE)&lt;30,"Adjunct","Professional")</f>
        <v>Professional</v>
      </c>
      <c r="M2239" t="str">
        <f>VLOOKUP(A2239,MonthlyMetricFullData!A:D,3,FALSE)</f>
        <v>Annelies de Groot</v>
      </c>
    </row>
    <row r="2240" spans="1:13" x14ac:dyDescent="0.2">
      <c r="A2240" s="6" t="s">
        <v>438</v>
      </c>
      <c r="B2240" s="6" t="s">
        <v>17</v>
      </c>
      <c r="C2240" s="9">
        <v>1.21</v>
      </c>
      <c r="D2240" s="9">
        <v>1.07</v>
      </c>
      <c r="E2240" s="9">
        <v>0.99</v>
      </c>
      <c r="F2240" s="9">
        <v>0.93</v>
      </c>
      <c r="G2240" s="9">
        <v>0.96</v>
      </c>
      <c r="H2240" s="6">
        <v>6</v>
      </c>
      <c r="I2240" s="46" t="s">
        <v>34</v>
      </c>
      <c r="J2240" s="11">
        <v>0.5</v>
      </c>
      <c r="K2240" t="str">
        <f>VLOOKUP(A2240,MonthlyMetricFullData!A:D,2,FALSE)</f>
        <v>Premium</v>
      </c>
      <c r="L2240" t="str">
        <f>IF(VLOOKUP(A2240,MonthlyMetricFullData!A:E,5,FALSE)&lt;30,"Adjunct","Professional")</f>
        <v>Professional</v>
      </c>
      <c r="M2240" t="str">
        <f>VLOOKUP(A2240,MonthlyMetricFullData!A:D,3,FALSE)</f>
        <v>Annelies de Groot</v>
      </c>
    </row>
    <row r="2241" spans="1:13" x14ac:dyDescent="0.2">
      <c r="A2241" s="6" t="s">
        <v>438</v>
      </c>
      <c r="B2241" s="6" t="s">
        <v>19</v>
      </c>
      <c r="C2241" s="6">
        <v>1.25</v>
      </c>
      <c r="D2241" s="6">
        <v>1.1380999999999999</v>
      </c>
      <c r="E2241" s="6">
        <v>1</v>
      </c>
      <c r="F2241" s="6">
        <v>0.93100000000000005</v>
      </c>
      <c r="G2241" s="6">
        <v>0.77272727272727204</v>
      </c>
      <c r="H2241" s="6">
        <v>8</v>
      </c>
      <c r="I2241" s="6" t="s">
        <v>45</v>
      </c>
      <c r="J2241" s="53">
        <v>0.67</v>
      </c>
      <c r="K2241" t="str">
        <f>VLOOKUP(A2241,MonthlyMetricFullData!A:D,2,FALSE)</f>
        <v>Premium</v>
      </c>
      <c r="L2241" t="str">
        <f>IF(VLOOKUP(A2241,MonthlyMetricFullData!A:E,5,FALSE)&lt;30,"Adjunct","Professional")</f>
        <v>Professional</v>
      </c>
      <c r="M2241" t="str">
        <f>VLOOKUP(A2241,MonthlyMetricFullData!A:D,3,FALSE)</f>
        <v>Annelies de Groot</v>
      </c>
    </row>
    <row r="2242" spans="1:13" x14ac:dyDescent="0.2">
      <c r="A2242" s="6" t="s">
        <v>438</v>
      </c>
      <c r="B2242" s="6" t="s">
        <v>21</v>
      </c>
      <c r="C2242" s="9">
        <v>0.98</v>
      </c>
      <c r="D2242" s="9">
        <v>1.06</v>
      </c>
      <c r="E2242" s="9">
        <v>1</v>
      </c>
      <c r="F2242" s="9">
        <v>1</v>
      </c>
      <c r="G2242" s="9">
        <v>0.96</v>
      </c>
      <c r="H2242" s="6">
        <v>3</v>
      </c>
      <c r="I2242" s="7" t="s">
        <v>47</v>
      </c>
      <c r="J2242" s="9">
        <v>0.75</v>
      </c>
      <c r="K2242" t="str">
        <f>VLOOKUP(A2242,MonthlyMetricFullData!A:D,2,FALSE)</f>
        <v>Premium</v>
      </c>
      <c r="L2242" t="str">
        <f>IF(VLOOKUP(A2242,MonthlyMetricFullData!A:E,5,FALSE)&lt;30,"Adjunct","Professional")</f>
        <v>Professional</v>
      </c>
      <c r="M2242" t="str">
        <f>VLOOKUP(A2242,MonthlyMetricFullData!A:D,3,FALSE)</f>
        <v>Annelies de Groot</v>
      </c>
    </row>
    <row r="2243" spans="1:13" x14ac:dyDescent="0.2">
      <c r="A2243" s="6" t="s">
        <v>438</v>
      </c>
      <c r="B2243" s="6" t="s">
        <v>22</v>
      </c>
      <c r="C2243" s="9">
        <v>1.1000000000000001</v>
      </c>
      <c r="D2243" s="9">
        <v>1.28</v>
      </c>
      <c r="E2243" s="9">
        <v>0.99</v>
      </c>
      <c r="F2243" s="9">
        <v>0.98</v>
      </c>
      <c r="G2243" s="9">
        <v>0.74</v>
      </c>
      <c r="H2243" s="6">
        <v>2</v>
      </c>
      <c r="I2243" s="7" t="s">
        <v>35</v>
      </c>
      <c r="J2243" s="9">
        <v>0.5</v>
      </c>
      <c r="K2243" t="str">
        <f>VLOOKUP(A2243,MonthlyMetricFullData!A:D,2,FALSE)</f>
        <v>Premium</v>
      </c>
      <c r="L2243" t="str">
        <f>IF(VLOOKUP(A2243,MonthlyMetricFullData!A:E,5,FALSE)&lt;30,"Adjunct","Professional")</f>
        <v>Professional</v>
      </c>
      <c r="M2243" t="str">
        <f>VLOOKUP(A2243,MonthlyMetricFullData!A:D,3,FALSE)</f>
        <v>Annelies de Groot</v>
      </c>
    </row>
    <row r="2244" spans="1:13" x14ac:dyDescent="0.2">
      <c r="A2244" s="6" t="s">
        <v>438</v>
      </c>
      <c r="B2244" s="6" t="s">
        <v>24</v>
      </c>
      <c r="C2244" s="9">
        <v>1.37</v>
      </c>
      <c r="D2244" s="9">
        <v>1.36</v>
      </c>
      <c r="E2244" s="9">
        <v>1</v>
      </c>
      <c r="F2244" s="9">
        <v>1</v>
      </c>
      <c r="G2244" s="9">
        <v>0.82</v>
      </c>
      <c r="H2244" s="6">
        <v>7</v>
      </c>
      <c r="I2244" s="7" t="s">
        <v>23</v>
      </c>
      <c r="J2244" s="9">
        <v>0.67</v>
      </c>
      <c r="K2244" t="str">
        <f>VLOOKUP(A2244,MonthlyMetricFullData!A:D,2,FALSE)</f>
        <v>Premium</v>
      </c>
      <c r="L2244" t="str">
        <f>IF(VLOOKUP(A2244,MonthlyMetricFullData!A:E,5,FALSE)&lt;30,"Adjunct","Professional")</f>
        <v>Professional</v>
      </c>
      <c r="M2244" t="str">
        <f>VLOOKUP(A2244,MonthlyMetricFullData!A:D,3,FALSE)</f>
        <v>Annelies de Groot</v>
      </c>
    </row>
    <row r="2245" spans="1:13" x14ac:dyDescent="0.2">
      <c r="A2245" s="6" t="s">
        <v>438</v>
      </c>
      <c r="B2245" s="6" t="s">
        <v>25</v>
      </c>
      <c r="C2245" s="9">
        <v>1.34</v>
      </c>
      <c r="D2245" s="9">
        <v>1.32</v>
      </c>
      <c r="E2245" s="9">
        <v>1</v>
      </c>
      <c r="F2245" s="9">
        <v>0.99</v>
      </c>
      <c r="G2245" s="9">
        <v>0.85</v>
      </c>
      <c r="H2245" s="6">
        <v>8</v>
      </c>
      <c r="I2245" s="7" t="s">
        <v>324</v>
      </c>
      <c r="J2245" s="9">
        <v>0.5</v>
      </c>
      <c r="K2245" t="str">
        <f>VLOOKUP(A2245,MonthlyMetricFullData!A:D,2,FALSE)</f>
        <v>Premium</v>
      </c>
      <c r="L2245" t="str">
        <f>IF(VLOOKUP(A2245,MonthlyMetricFullData!A:E,5,FALSE)&lt;30,"Adjunct","Professional")</f>
        <v>Professional</v>
      </c>
      <c r="M2245" t="str">
        <f>VLOOKUP(A2245,MonthlyMetricFullData!A:D,3,FALSE)</f>
        <v>Annelies de Groot</v>
      </c>
    </row>
    <row r="2246" spans="1:13" x14ac:dyDescent="0.2">
      <c r="A2246" s="6" t="s">
        <v>438</v>
      </c>
      <c r="B2246" s="6" t="s">
        <v>26</v>
      </c>
      <c r="C2246" s="9">
        <v>1.1000000000000001</v>
      </c>
      <c r="D2246" s="9">
        <v>0.95</v>
      </c>
      <c r="E2246" s="9">
        <v>0.99</v>
      </c>
      <c r="F2246" s="9">
        <v>0.96</v>
      </c>
      <c r="G2246" s="9">
        <v>0.55000000000000004</v>
      </c>
      <c r="H2246" s="6">
        <v>1</v>
      </c>
      <c r="I2246" s="7" t="s">
        <v>34</v>
      </c>
      <c r="J2246" s="9">
        <v>0.5</v>
      </c>
      <c r="K2246" t="str">
        <f>VLOOKUP(A2246,MonthlyMetricFullData!A:D,2,FALSE)</f>
        <v>Premium</v>
      </c>
      <c r="L2246" t="str">
        <f>IF(VLOOKUP(A2246,MonthlyMetricFullData!A:E,5,FALSE)&lt;30,"Adjunct","Professional")</f>
        <v>Professional</v>
      </c>
      <c r="M2246" t="str">
        <f>VLOOKUP(A2246,MonthlyMetricFullData!A:D,3,FALSE)</f>
        <v>Annelies de Groot</v>
      </c>
    </row>
    <row r="2247" spans="1:13" x14ac:dyDescent="0.2">
      <c r="A2247" s="6" t="s">
        <v>439</v>
      </c>
      <c r="B2247" s="6" t="s">
        <v>29</v>
      </c>
      <c r="C2247" s="9">
        <v>1.2583</v>
      </c>
      <c r="D2247" s="9">
        <v>1.097</v>
      </c>
      <c r="E2247" s="9">
        <v>0.97169811320754695</v>
      </c>
      <c r="F2247" s="9">
        <v>0.233333333333333</v>
      </c>
      <c r="G2247" s="9">
        <v>0.40625</v>
      </c>
      <c r="H2247" s="6">
        <v>6</v>
      </c>
      <c r="I2247" s="6" t="s">
        <v>33</v>
      </c>
      <c r="J2247" s="45">
        <v>0</v>
      </c>
      <c r="K2247" t="str">
        <f>VLOOKUP(A2247,MonthlyMetricFullData!A:D,2,FALSE)</f>
        <v>Distinguished</v>
      </c>
      <c r="L2247" t="str">
        <f>IF(VLOOKUP(A2247,MonthlyMetricFullData!A:E,5,FALSE)&lt;30,"Adjunct","Professional")</f>
        <v>Professional</v>
      </c>
      <c r="M2247" t="str">
        <f>VLOOKUP(A2247,MonthlyMetricFullData!A:D,3,FALSE)</f>
        <v>Ela Cross</v>
      </c>
    </row>
    <row r="2248" spans="1:13" x14ac:dyDescent="0.2">
      <c r="A2248" s="6" t="s">
        <v>439</v>
      </c>
      <c r="B2248" s="6" t="s">
        <v>14</v>
      </c>
      <c r="C2248" s="9">
        <v>1.0354000000000001</v>
      </c>
      <c r="D2248" s="9">
        <v>1.0690999999999999</v>
      </c>
      <c r="E2248" s="9">
        <v>1</v>
      </c>
      <c r="F2248" s="9">
        <v>0.91578947368421004</v>
      </c>
      <c r="G2248" s="9">
        <v>0.44444444444444398</v>
      </c>
      <c r="H2248" s="6">
        <v>10</v>
      </c>
      <c r="I2248" s="7" t="s">
        <v>39</v>
      </c>
      <c r="J2248" s="9">
        <f>_xlfn.TEXTBEFORE(I2248, "/")/_xlfn.TEXTAFTER(I2248,"/")</f>
        <v>0.16666666666666666</v>
      </c>
      <c r="K2248" t="str">
        <f>VLOOKUP(A2248,MonthlyMetricFullData!A:D,2,FALSE)</f>
        <v>Distinguished</v>
      </c>
      <c r="L2248" t="str">
        <f>IF(VLOOKUP(A2248,MonthlyMetricFullData!A:E,5,FALSE)&lt;30,"Adjunct","Professional")</f>
        <v>Professional</v>
      </c>
      <c r="M2248" t="str">
        <f>VLOOKUP(A2248,MonthlyMetricFullData!A:D,3,FALSE)</f>
        <v>Ela Cross</v>
      </c>
    </row>
    <row r="2249" spans="1:13" x14ac:dyDescent="0.2">
      <c r="A2249" s="6" t="s">
        <v>439</v>
      </c>
      <c r="B2249" s="6" t="s">
        <v>14</v>
      </c>
      <c r="C2249" s="9">
        <v>1.0354000000000001</v>
      </c>
      <c r="D2249" s="9">
        <v>1.0690999999999999</v>
      </c>
      <c r="E2249" s="9">
        <v>1</v>
      </c>
      <c r="F2249" s="9">
        <v>0.91578947368421004</v>
      </c>
      <c r="G2249" s="9">
        <v>0.44444444444444398</v>
      </c>
      <c r="H2249" s="6">
        <v>10</v>
      </c>
      <c r="I2249" s="7" t="s">
        <v>39</v>
      </c>
      <c r="J2249" s="9">
        <v>0.17</v>
      </c>
      <c r="K2249" t="str">
        <f>VLOOKUP(A2249,MonthlyMetricFullData!A:D,2,FALSE)</f>
        <v>Distinguished</v>
      </c>
      <c r="L2249" t="str">
        <f>IF(VLOOKUP(A2249,MonthlyMetricFullData!A:E,5,FALSE)&lt;30,"Adjunct","Professional")</f>
        <v>Professional</v>
      </c>
      <c r="M2249" t="str">
        <f>VLOOKUP(A2249,MonthlyMetricFullData!A:D,3,FALSE)</f>
        <v>Ela Cross</v>
      </c>
    </row>
    <row r="2250" spans="1:13" x14ac:dyDescent="0.2">
      <c r="A2250" s="6" t="s">
        <v>439</v>
      </c>
      <c r="B2250" s="6" t="s">
        <v>16</v>
      </c>
      <c r="C2250" s="9">
        <v>0.86</v>
      </c>
      <c r="D2250" s="9">
        <v>0.83</v>
      </c>
      <c r="E2250" s="9">
        <v>0.96</v>
      </c>
      <c r="F2250" s="9">
        <v>0.48</v>
      </c>
      <c r="G2250" s="9">
        <v>0.22</v>
      </c>
      <c r="H2250" s="6">
        <v>12</v>
      </c>
      <c r="I2250" s="10" t="s">
        <v>33</v>
      </c>
      <c r="J2250" s="9">
        <v>0</v>
      </c>
      <c r="K2250" t="str">
        <f>VLOOKUP(A2250,MonthlyMetricFullData!A:D,2,FALSE)</f>
        <v>Distinguished</v>
      </c>
      <c r="L2250" t="str">
        <f>IF(VLOOKUP(A2250,MonthlyMetricFullData!A:E,5,FALSE)&lt;30,"Adjunct","Professional")</f>
        <v>Professional</v>
      </c>
      <c r="M2250" t="str">
        <f>VLOOKUP(A2250,MonthlyMetricFullData!A:D,3,FALSE)</f>
        <v>Ela Cross</v>
      </c>
    </row>
    <row r="2251" spans="1:13" x14ac:dyDescent="0.2">
      <c r="A2251" s="6" t="s">
        <v>439</v>
      </c>
      <c r="B2251" s="6" t="s">
        <v>31</v>
      </c>
      <c r="C2251" s="9">
        <v>1.02</v>
      </c>
      <c r="D2251" s="9">
        <v>1.1200000000000001</v>
      </c>
      <c r="E2251" s="9">
        <v>0.99</v>
      </c>
      <c r="F2251" s="9">
        <v>0.78</v>
      </c>
      <c r="G2251" s="9">
        <v>0.38</v>
      </c>
      <c r="H2251" s="6">
        <v>12</v>
      </c>
      <c r="I2251" s="7">
        <v>0.2</v>
      </c>
      <c r="J2251" s="9">
        <f>1/5</f>
        <v>0.2</v>
      </c>
      <c r="K2251" t="str">
        <f>VLOOKUP(A2251,MonthlyMetricFullData!A:D,2,FALSE)</f>
        <v>Distinguished</v>
      </c>
      <c r="L2251" t="str">
        <f>IF(VLOOKUP(A2251,MonthlyMetricFullData!A:E,5,FALSE)&lt;30,"Adjunct","Professional")</f>
        <v>Professional</v>
      </c>
      <c r="M2251" t="str">
        <f>VLOOKUP(A2251,MonthlyMetricFullData!A:D,3,FALSE)</f>
        <v>Ela Cross</v>
      </c>
    </row>
    <row r="2252" spans="1:13" x14ac:dyDescent="0.2">
      <c r="A2252" s="6" t="s">
        <v>439</v>
      </c>
      <c r="B2252" s="6" t="s">
        <v>32</v>
      </c>
      <c r="C2252" s="9">
        <v>1.1285000000000001</v>
      </c>
      <c r="D2252" s="9">
        <v>1.1020000000000001</v>
      </c>
      <c r="E2252" s="9">
        <v>1</v>
      </c>
      <c r="F2252" s="9">
        <v>0.99019607799999998</v>
      </c>
      <c r="G2252" s="9">
        <v>0.39130434800000002</v>
      </c>
      <c r="H2252" s="6">
        <v>15</v>
      </c>
      <c r="I2252" s="7">
        <v>0.25</v>
      </c>
      <c r="J2252" s="9">
        <f>I2252</f>
        <v>0.25</v>
      </c>
      <c r="K2252" t="str">
        <f>VLOOKUP(A2252,MonthlyMetricFullData!A:D,2,FALSE)</f>
        <v>Distinguished</v>
      </c>
      <c r="L2252" t="str">
        <f>IF(VLOOKUP(A2252,MonthlyMetricFullData!A:E,5,FALSE)&lt;30,"Adjunct","Professional")</f>
        <v>Professional</v>
      </c>
      <c r="M2252" t="str">
        <f>VLOOKUP(A2252,MonthlyMetricFullData!A:D,3,FALSE)</f>
        <v>Ela Cross</v>
      </c>
    </row>
    <row r="2253" spans="1:13" x14ac:dyDescent="0.2">
      <c r="A2253" s="6" t="s">
        <v>439</v>
      </c>
      <c r="B2253" s="6" t="s">
        <v>17</v>
      </c>
      <c r="C2253" s="9">
        <v>1.22</v>
      </c>
      <c r="D2253" s="9">
        <v>1.1200000000000001</v>
      </c>
      <c r="E2253" s="9">
        <v>0.99</v>
      </c>
      <c r="F2253" s="9">
        <v>0.67</v>
      </c>
      <c r="G2253" s="9">
        <v>0.67</v>
      </c>
      <c r="H2253" s="6">
        <v>20</v>
      </c>
      <c r="I2253" s="46" t="s">
        <v>18</v>
      </c>
      <c r="J2253" s="11">
        <v>0</v>
      </c>
      <c r="K2253" t="str">
        <f>VLOOKUP(A2253,MonthlyMetricFullData!A:D,2,FALSE)</f>
        <v>Distinguished</v>
      </c>
      <c r="L2253" t="str">
        <f>IF(VLOOKUP(A2253,MonthlyMetricFullData!A:E,5,FALSE)&lt;30,"Adjunct","Professional")</f>
        <v>Professional</v>
      </c>
      <c r="M2253" t="str">
        <f>VLOOKUP(A2253,MonthlyMetricFullData!A:D,3,FALSE)</f>
        <v>Ela Cross</v>
      </c>
    </row>
    <row r="2254" spans="1:13" x14ac:dyDescent="0.2">
      <c r="A2254" s="6" t="s">
        <v>439</v>
      </c>
      <c r="B2254" s="6" t="s">
        <v>19</v>
      </c>
      <c r="C2254" s="6">
        <v>1.0958000000000001</v>
      </c>
      <c r="D2254" s="6">
        <v>1.1315999999999999</v>
      </c>
      <c r="E2254" s="6">
        <v>0.96</v>
      </c>
      <c r="F2254" s="6">
        <v>0.81799999999999995</v>
      </c>
      <c r="G2254" s="6">
        <v>0.65714285714285703</v>
      </c>
      <c r="H2254" s="6">
        <v>20</v>
      </c>
      <c r="I2254" s="6" t="s">
        <v>33</v>
      </c>
      <c r="J2254" s="53">
        <v>0</v>
      </c>
      <c r="K2254" t="str">
        <f>VLOOKUP(A2254,MonthlyMetricFullData!A:D,2,FALSE)</f>
        <v>Distinguished</v>
      </c>
      <c r="L2254" t="str">
        <f>IF(VLOOKUP(A2254,MonthlyMetricFullData!A:E,5,FALSE)&lt;30,"Adjunct","Professional")</f>
        <v>Professional</v>
      </c>
      <c r="M2254" t="str">
        <f>VLOOKUP(A2254,MonthlyMetricFullData!A:D,3,FALSE)</f>
        <v>Ela Cross</v>
      </c>
    </row>
    <row r="2255" spans="1:13" x14ac:dyDescent="0.2">
      <c r="A2255" s="6" t="s">
        <v>439</v>
      </c>
      <c r="B2255" s="6" t="s">
        <v>21</v>
      </c>
      <c r="C2255" s="9">
        <v>0.9</v>
      </c>
      <c r="D2255" s="9">
        <v>1.1499999999999999</v>
      </c>
      <c r="E2255" s="9">
        <v>0.97</v>
      </c>
      <c r="F2255" s="9">
        <v>0.98</v>
      </c>
      <c r="G2255" s="9">
        <v>0.82</v>
      </c>
      <c r="H2255" s="6">
        <v>4</v>
      </c>
      <c r="I2255" s="7" t="s">
        <v>68</v>
      </c>
      <c r="J2255" s="9">
        <v>0.71</v>
      </c>
      <c r="K2255" t="str">
        <f>VLOOKUP(A2255,MonthlyMetricFullData!A:D,2,FALSE)</f>
        <v>Distinguished</v>
      </c>
      <c r="L2255" t="str">
        <f>IF(VLOOKUP(A2255,MonthlyMetricFullData!A:E,5,FALSE)&lt;30,"Adjunct","Professional")</f>
        <v>Professional</v>
      </c>
      <c r="M2255" t="str">
        <f>VLOOKUP(A2255,MonthlyMetricFullData!A:D,3,FALSE)</f>
        <v>Ela Cross</v>
      </c>
    </row>
    <row r="2256" spans="1:13" x14ac:dyDescent="0.2">
      <c r="A2256" s="6" t="s">
        <v>439</v>
      </c>
      <c r="B2256" s="6" t="s">
        <v>22</v>
      </c>
      <c r="C2256" s="9">
        <v>0.59</v>
      </c>
      <c r="D2256" s="9">
        <v>1.06</v>
      </c>
      <c r="E2256" s="9">
        <v>1</v>
      </c>
      <c r="F2256" s="9">
        <v>0.76</v>
      </c>
      <c r="G2256" s="9">
        <v>0.52</v>
      </c>
      <c r="H2256" s="6">
        <v>1</v>
      </c>
      <c r="I2256" s="7">
        <v>0</v>
      </c>
      <c r="J2256" s="9">
        <f>I2256</f>
        <v>0</v>
      </c>
      <c r="K2256" t="str">
        <f>VLOOKUP(A2256,MonthlyMetricFullData!A:D,2,FALSE)</f>
        <v>Distinguished</v>
      </c>
      <c r="L2256" t="str">
        <f>IF(VLOOKUP(A2256,MonthlyMetricFullData!A:E,5,FALSE)&lt;30,"Adjunct","Professional")</f>
        <v>Professional</v>
      </c>
      <c r="M2256" t="str">
        <f>VLOOKUP(A2256,MonthlyMetricFullData!A:D,3,FALSE)</f>
        <v>Ela Cross</v>
      </c>
    </row>
    <row r="2257" spans="1:13" x14ac:dyDescent="0.2">
      <c r="A2257" s="6" t="s">
        <v>439</v>
      </c>
      <c r="B2257" s="6" t="s">
        <v>24</v>
      </c>
      <c r="C2257" s="9">
        <v>0.98</v>
      </c>
      <c r="D2257" s="9">
        <v>1.1100000000000001</v>
      </c>
      <c r="E2257" s="9">
        <v>1</v>
      </c>
      <c r="F2257" s="9">
        <v>0.88</v>
      </c>
      <c r="G2257" s="9">
        <v>0.38</v>
      </c>
      <c r="H2257" s="6">
        <v>4</v>
      </c>
      <c r="I2257" s="7" t="s">
        <v>141</v>
      </c>
      <c r="J2257" s="9">
        <v>0.44</v>
      </c>
      <c r="K2257" t="str">
        <f>VLOOKUP(A2257,MonthlyMetricFullData!A:D,2,FALSE)</f>
        <v>Distinguished</v>
      </c>
      <c r="L2257" t="str">
        <f>IF(VLOOKUP(A2257,MonthlyMetricFullData!A:E,5,FALSE)&lt;30,"Adjunct","Professional")</f>
        <v>Professional</v>
      </c>
      <c r="M2257" t="str">
        <f>VLOOKUP(A2257,MonthlyMetricFullData!A:D,3,FALSE)</f>
        <v>Ela Cross</v>
      </c>
    </row>
    <row r="2258" spans="1:13" x14ac:dyDescent="0.2">
      <c r="A2258" s="6" t="s">
        <v>439</v>
      </c>
      <c r="B2258" s="6" t="s">
        <v>25</v>
      </c>
      <c r="C2258" s="9">
        <v>1.02</v>
      </c>
      <c r="D2258" s="9">
        <v>1.1299999999999999</v>
      </c>
      <c r="E2258" s="9">
        <v>1</v>
      </c>
      <c r="F2258" s="9">
        <v>0.94</v>
      </c>
      <c r="G2258" s="9">
        <v>0.27</v>
      </c>
      <c r="H2258" s="6">
        <v>8</v>
      </c>
      <c r="I2258" s="7" t="s">
        <v>103</v>
      </c>
      <c r="J2258" s="9">
        <v>0.2</v>
      </c>
      <c r="K2258" t="str">
        <f>VLOOKUP(A2258,MonthlyMetricFullData!A:D,2,FALSE)</f>
        <v>Distinguished</v>
      </c>
      <c r="L2258" t="str">
        <f>IF(VLOOKUP(A2258,MonthlyMetricFullData!A:E,5,FALSE)&lt;30,"Adjunct","Professional")</f>
        <v>Professional</v>
      </c>
      <c r="M2258" t="str">
        <f>VLOOKUP(A2258,MonthlyMetricFullData!A:D,3,FALSE)</f>
        <v>Ela Cross</v>
      </c>
    </row>
    <row r="2259" spans="1:13" x14ac:dyDescent="0.2">
      <c r="A2259" s="6" t="s">
        <v>439</v>
      </c>
      <c r="B2259" s="6" t="s">
        <v>26</v>
      </c>
      <c r="C2259" s="9">
        <v>1.04</v>
      </c>
      <c r="D2259" s="9">
        <v>1.08</v>
      </c>
      <c r="E2259" s="9">
        <v>0.98</v>
      </c>
      <c r="F2259" s="9">
        <v>0.36</v>
      </c>
      <c r="G2259" s="9">
        <v>0.39</v>
      </c>
      <c r="H2259" s="6">
        <v>7</v>
      </c>
      <c r="I2259" s="7" t="s">
        <v>83</v>
      </c>
      <c r="J2259" s="9">
        <v>0</v>
      </c>
      <c r="K2259" t="str">
        <f>VLOOKUP(A2259,MonthlyMetricFullData!A:D,2,FALSE)</f>
        <v>Distinguished</v>
      </c>
      <c r="L2259" t="str">
        <f>IF(VLOOKUP(A2259,MonthlyMetricFullData!A:E,5,FALSE)&lt;30,"Adjunct","Professional")</f>
        <v>Professional</v>
      </c>
      <c r="M2259" t="str">
        <f>VLOOKUP(A2259,MonthlyMetricFullData!A:D,3,FALSE)</f>
        <v>Ela Cross</v>
      </c>
    </row>
    <row r="2260" spans="1:13" x14ac:dyDescent="0.2">
      <c r="A2260" s="6" t="s">
        <v>440</v>
      </c>
      <c r="B2260" s="6" t="s">
        <v>29</v>
      </c>
      <c r="C2260" s="9">
        <v>1.2707999999999999</v>
      </c>
      <c r="D2260" s="9">
        <v>1.2890999999999999</v>
      </c>
      <c r="E2260" s="9">
        <v>1</v>
      </c>
      <c r="F2260" s="9">
        <v>1</v>
      </c>
      <c r="G2260" s="9">
        <v>1</v>
      </c>
      <c r="H2260" s="6">
        <v>6</v>
      </c>
      <c r="I2260" s="6" t="s">
        <v>18</v>
      </c>
      <c r="J2260" s="45">
        <v>0</v>
      </c>
      <c r="K2260" t="str">
        <f>VLOOKUP(A2260,MonthlyMetricFullData!A:D,2,FALSE)</f>
        <v>Distinguished</v>
      </c>
      <c r="L2260" t="str">
        <f>IF(VLOOKUP(A2260,MonthlyMetricFullData!A:E,5,FALSE)&lt;30,"Adjunct","Professional")</f>
        <v>Adjunct</v>
      </c>
      <c r="M2260" t="str">
        <f>VLOOKUP(A2260,MonthlyMetricFullData!A:D,3,FALSE)</f>
        <v>Annelies de Groot</v>
      </c>
    </row>
    <row r="2261" spans="1:13" x14ac:dyDescent="0.2">
      <c r="A2261" s="6" t="s">
        <v>440</v>
      </c>
      <c r="B2261" s="6" t="s">
        <v>14</v>
      </c>
      <c r="C2261" s="9">
        <v>1.2707999999999999</v>
      </c>
      <c r="D2261" s="9">
        <v>1.3125</v>
      </c>
      <c r="E2261" s="9">
        <v>0.96666666666666601</v>
      </c>
      <c r="F2261" s="9">
        <v>1</v>
      </c>
      <c r="G2261" s="9">
        <v>1</v>
      </c>
      <c r="H2261" s="6">
        <v>7</v>
      </c>
      <c r="I2261" s="7" t="s">
        <v>33</v>
      </c>
      <c r="J2261" s="9">
        <v>0</v>
      </c>
      <c r="K2261" t="str">
        <f>VLOOKUP(A2261,MonthlyMetricFullData!A:D,2,FALSE)</f>
        <v>Distinguished</v>
      </c>
      <c r="L2261" t="str">
        <f>IF(VLOOKUP(A2261,MonthlyMetricFullData!A:E,5,FALSE)&lt;30,"Adjunct","Professional")</f>
        <v>Adjunct</v>
      </c>
      <c r="M2261" t="str">
        <f>VLOOKUP(A2261,MonthlyMetricFullData!A:D,3,FALSE)</f>
        <v>Annelies de Groot</v>
      </c>
    </row>
    <row r="2262" spans="1:13" x14ac:dyDescent="0.2">
      <c r="A2262" s="6" t="s">
        <v>440</v>
      </c>
      <c r="B2262" s="6" t="s">
        <v>16</v>
      </c>
      <c r="C2262" s="9">
        <v>1.33</v>
      </c>
      <c r="D2262" s="9">
        <v>1.38</v>
      </c>
      <c r="E2262" s="9">
        <v>0.98</v>
      </c>
      <c r="F2262" s="9">
        <v>1</v>
      </c>
      <c r="G2262" s="9">
        <v>1</v>
      </c>
      <c r="H2262" s="6">
        <v>5</v>
      </c>
      <c r="I2262" s="10"/>
      <c r="J2262" s="6"/>
      <c r="K2262" t="str">
        <f>VLOOKUP(A2262,MonthlyMetricFullData!A:D,2,FALSE)</f>
        <v>Distinguished</v>
      </c>
      <c r="L2262" t="str">
        <f>IF(VLOOKUP(A2262,MonthlyMetricFullData!A:E,5,FALSE)&lt;30,"Adjunct","Professional")</f>
        <v>Adjunct</v>
      </c>
      <c r="M2262" t="str">
        <f>VLOOKUP(A2262,MonthlyMetricFullData!A:D,3,FALSE)</f>
        <v>Annelies de Groot</v>
      </c>
    </row>
    <row r="2263" spans="1:13" x14ac:dyDescent="0.2">
      <c r="A2263" s="6" t="s">
        <v>440</v>
      </c>
      <c r="B2263" s="6" t="s">
        <v>31</v>
      </c>
      <c r="C2263" s="9">
        <v>0.9</v>
      </c>
      <c r="D2263" s="9">
        <v>1.08</v>
      </c>
      <c r="E2263" s="9">
        <v>1</v>
      </c>
      <c r="F2263" s="9">
        <v>1</v>
      </c>
      <c r="G2263" s="9">
        <v>1</v>
      </c>
      <c r="H2263" s="6">
        <v>8</v>
      </c>
      <c r="I2263" s="7"/>
      <c r="J2263" s="9"/>
      <c r="K2263" t="str">
        <f>VLOOKUP(A2263,MonthlyMetricFullData!A:D,2,FALSE)</f>
        <v>Distinguished</v>
      </c>
      <c r="L2263" t="str">
        <f>IF(VLOOKUP(A2263,MonthlyMetricFullData!A:E,5,FALSE)&lt;30,"Adjunct","Professional")</f>
        <v>Adjunct</v>
      </c>
      <c r="M2263" t="str">
        <f>VLOOKUP(A2263,MonthlyMetricFullData!A:D,3,FALSE)</f>
        <v>Annelies de Groot</v>
      </c>
    </row>
    <row r="2264" spans="1:13" x14ac:dyDescent="0.2">
      <c r="A2264" s="6" t="s">
        <v>440</v>
      </c>
      <c r="B2264" s="6" t="s">
        <v>32</v>
      </c>
      <c r="C2264" s="9">
        <v>0.9375</v>
      </c>
      <c r="D2264" s="9">
        <v>1.1563000000000001</v>
      </c>
      <c r="E2264" s="9">
        <v>1</v>
      </c>
      <c r="F2264" s="9">
        <v>1</v>
      </c>
      <c r="G2264" s="9">
        <v>1</v>
      </c>
      <c r="H2264" s="6">
        <v>4</v>
      </c>
      <c r="I2264" s="7" t="s">
        <v>18</v>
      </c>
      <c r="J2264" s="9">
        <v>0</v>
      </c>
      <c r="K2264" t="str">
        <f>VLOOKUP(A2264,MonthlyMetricFullData!A:D,2,FALSE)</f>
        <v>Distinguished</v>
      </c>
      <c r="L2264" t="str">
        <f>IF(VLOOKUP(A2264,MonthlyMetricFullData!A:E,5,FALSE)&lt;30,"Adjunct","Professional")</f>
        <v>Adjunct</v>
      </c>
      <c r="M2264" t="str">
        <f>VLOOKUP(A2264,MonthlyMetricFullData!A:D,3,FALSE)</f>
        <v>Annelies de Groot</v>
      </c>
    </row>
    <row r="2265" spans="1:13" x14ac:dyDescent="0.2">
      <c r="A2265" s="6" t="s">
        <v>440</v>
      </c>
      <c r="B2265" s="6" t="s">
        <v>17</v>
      </c>
      <c r="C2265" s="9">
        <v>1.17</v>
      </c>
      <c r="D2265" s="9">
        <v>1.4</v>
      </c>
      <c r="E2265" s="9">
        <v>0.98</v>
      </c>
      <c r="F2265" s="9">
        <v>1</v>
      </c>
      <c r="G2265" s="9">
        <v>1</v>
      </c>
      <c r="H2265" s="6">
        <v>6</v>
      </c>
      <c r="I2265" s="46" t="s">
        <v>18</v>
      </c>
      <c r="J2265" s="11">
        <v>0</v>
      </c>
      <c r="K2265" t="str">
        <f>VLOOKUP(A2265,MonthlyMetricFullData!A:D,2,FALSE)</f>
        <v>Distinguished</v>
      </c>
      <c r="L2265" t="str">
        <f>IF(VLOOKUP(A2265,MonthlyMetricFullData!A:E,5,FALSE)&lt;30,"Adjunct","Professional")</f>
        <v>Adjunct</v>
      </c>
      <c r="M2265" t="str">
        <f>VLOOKUP(A2265,MonthlyMetricFullData!A:D,3,FALSE)</f>
        <v>Annelies de Groot</v>
      </c>
    </row>
    <row r="2266" spans="1:13" x14ac:dyDescent="0.2">
      <c r="A2266" s="6" t="s">
        <v>440</v>
      </c>
      <c r="B2266" s="6" t="s">
        <v>19</v>
      </c>
      <c r="C2266" s="6">
        <v>1.2082999999999999</v>
      </c>
      <c r="D2266" s="6">
        <v>1.4765999999999999</v>
      </c>
      <c r="E2266" s="6">
        <v>0.98181818181818103</v>
      </c>
      <c r="F2266" s="6">
        <v>1</v>
      </c>
      <c r="G2266" s="6">
        <v>1</v>
      </c>
      <c r="H2266" s="6">
        <v>6</v>
      </c>
      <c r="J2266" s="53"/>
      <c r="K2266" t="str">
        <f>VLOOKUP(A2266,MonthlyMetricFullData!A:D,2,FALSE)</f>
        <v>Distinguished</v>
      </c>
      <c r="L2266" t="str">
        <f>IF(VLOOKUP(A2266,MonthlyMetricFullData!A:E,5,FALSE)&lt;30,"Adjunct","Professional")</f>
        <v>Adjunct</v>
      </c>
      <c r="M2266" t="str">
        <f>VLOOKUP(A2266,MonthlyMetricFullData!A:D,3,FALSE)</f>
        <v>Annelies de Groot</v>
      </c>
    </row>
    <row r="2267" spans="1:13" x14ac:dyDescent="0.2">
      <c r="A2267" s="6" t="s">
        <v>440</v>
      </c>
      <c r="B2267" s="6" t="s">
        <v>21</v>
      </c>
      <c r="C2267" s="9">
        <v>1.02</v>
      </c>
      <c r="D2267" s="9">
        <v>1.36</v>
      </c>
      <c r="E2267" s="9">
        <v>1</v>
      </c>
      <c r="F2267" s="9">
        <v>1</v>
      </c>
      <c r="G2267" s="9">
        <v>1</v>
      </c>
      <c r="H2267" s="6">
        <v>9</v>
      </c>
      <c r="I2267" s="7">
        <v>0</v>
      </c>
      <c r="J2267" s="9">
        <f>I2267</f>
        <v>0</v>
      </c>
      <c r="K2267" t="str">
        <f>VLOOKUP(A2267,MonthlyMetricFullData!A:D,2,FALSE)</f>
        <v>Distinguished</v>
      </c>
      <c r="L2267" t="str">
        <f>IF(VLOOKUP(A2267,MonthlyMetricFullData!A:E,5,FALSE)&lt;30,"Adjunct","Professional")</f>
        <v>Adjunct</v>
      </c>
      <c r="M2267" t="str">
        <f>VLOOKUP(A2267,MonthlyMetricFullData!A:D,3,FALSE)</f>
        <v>Annelies de Groot</v>
      </c>
    </row>
    <row r="2268" spans="1:13" x14ac:dyDescent="0.2">
      <c r="A2268" s="6" t="s">
        <v>440</v>
      </c>
      <c r="B2268" s="6" t="s">
        <v>22</v>
      </c>
      <c r="C2268" s="9">
        <v>1.08</v>
      </c>
      <c r="D2268" s="9">
        <v>1.4</v>
      </c>
      <c r="E2268" s="9">
        <v>0.97</v>
      </c>
      <c r="F2268" s="9">
        <v>1</v>
      </c>
      <c r="G2268" s="9">
        <v>1</v>
      </c>
      <c r="H2268" s="6">
        <v>5</v>
      </c>
      <c r="I2268" s="7">
        <v>1</v>
      </c>
      <c r="J2268" s="9">
        <f>I2268</f>
        <v>1</v>
      </c>
      <c r="K2268" t="str">
        <f>VLOOKUP(A2268,MonthlyMetricFullData!A:D,2,FALSE)</f>
        <v>Distinguished</v>
      </c>
      <c r="L2268" t="str">
        <f>IF(VLOOKUP(A2268,MonthlyMetricFullData!A:E,5,FALSE)&lt;30,"Adjunct","Professional")</f>
        <v>Adjunct</v>
      </c>
      <c r="M2268" t="str">
        <f>VLOOKUP(A2268,MonthlyMetricFullData!A:D,3,FALSE)</f>
        <v>Annelies de Groot</v>
      </c>
    </row>
    <row r="2269" spans="1:13" x14ac:dyDescent="0.2">
      <c r="A2269" s="6" t="s">
        <v>440</v>
      </c>
      <c r="B2269" s="6" t="s">
        <v>24</v>
      </c>
      <c r="C2269" s="9">
        <v>0.86</v>
      </c>
      <c r="D2269" s="9">
        <v>1.1599999999999999</v>
      </c>
      <c r="E2269" s="9">
        <v>1</v>
      </c>
      <c r="F2269" s="9">
        <v>1</v>
      </c>
      <c r="G2269" s="9">
        <v>0.83</v>
      </c>
      <c r="H2269" s="6">
        <v>9</v>
      </c>
      <c r="J2269" s="6"/>
      <c r="K2269" t="str">
        <f>VLOOKUP(A2269,MonthlyMetricFullData!A:D,2,FALSE)</f>
        <v>Distinguished</v>
      </c>
      <c r="L2269" t="str">
        <f>IF(VLOOKUP(A2269,MonthlyMetricFullData!A:E,5,FALSE)&lt;30,"Adjunct","Professional")</f>
        <v>Adjunct</v>
      </c>
      <c r="M2269" t="str">
        <f>VLOOKUP(A2269,MonthlyMetricFullData!A:D,3,FALSE)</f>
        <v>Annelies de Groot</v>
      </c>
    </row>
    <row r="2270" spans="1:13" x14ac:dyDescent="0.2">
      <c r="A2270" s="6" t="s">
        <v>440</v>
      </c>
      <c r="B2270" s="6" t="s">
        <v>25</v>
      </c>
      <c r="C2270" s="9">
        <v>1.29</v>
      </c>
      <c r="D2270" s="9">
        <v>1.47</v>
      </c>
      <c r="E2270" s="9">
        <v>1</v>
      </c>
      <c r="F2270" s="9">
        <v>1</v>
      </c>
      <c r="G2270" s="9">
        <v>0.92</v>
      </c>
      <c r="H2270" s="6">
        <v>8</v>
      </c>
      <c r="I2270" s="8"/>
      <c r="J2270" s="6"/>
      <c r="K2270" t="str">
        <f>VLOOKUP(A2270,MonthlyMetricFullData!A:D,2,FALSE)</f>
        <v>Distinguished</v>
      </c>
      <c r="L2270" t="str">
        <f>IF(VLOOKUP(A2270,MonthlyMetricFullData!A:E,5,FALSE)&lt;30,"Adjunct","Professional")</f>
        <v>Adjunct</v>
      </c>
      <c r="M2270" t="str">
        <f>VLOOKUP(A2270,MonthlyMetricFullData!A:D,3,FALSE)</f>
        <v>Annelies de Groot</v>
      </c>
    </row>
    <row r="2271" spans="1:13" x14ac:dyDescent="0.2">
      <c r="A2271" s="6" t="s">
        <v>440</v>
      </c>
      <c r="B2271" s="6" t="s">
        <v>26</v>
      </c>
      <c r="C2271" s="9">
        <v>1.38</v>
      </c>
      <c r="D2271" s="9">
        <v>1.52</v>
      </c>
      <c r="E2271" s="9">
        <v>0.97</v>
      </c>
      <c r="F2271" s="9">
        <v>1</v>
      </c>
      <c r="G2271" s="9">
        <v>1</v>
      </c>
      <c r="H2271" s="6">
        <v>5</v>
      </c>
      <c r="I2271" s="8"/>
      <c r="J2271" s="6"/>
      <c r="K2271" t="str">
        <f>VLOOKUP(A2271,MonthlyMetricFullData!A:D,2,FALSE)</f>
        <v>Distinguished</v>
      </c>
      <c r="L2271" t="str">
        <f>IF(VLOOKUP(A2271,MonthlyMetricFullData!A:E,5,FALSE)&lt;30,"Adjunct","Professional")</f>
        <v>Adjunct</v>
      </c>
      <c r="M2271" t="str">
        <f>VLOOKUP(A2271,MonthlyMetricFullData!A:D,3,FALSE)</f>
        <v>Annelies de Groot</v>
      </c>
    </row>
    <row r="2272" spans="1:13" x14ac:dyDescent="0.2">
      <c r="A2272" s="6" t="s">
        <v>441</v>
      </c>
      <c r="B2272" s="6" t="s">
        <v>29</v>
      </c>
      <c r="C2272" s="9">
        <v>1.30209999999999</v>
      </c>
      <c r="D2272" s="9">
        <v>1.24609999999999</v>
      </c>
      <c r="E2272" s="9">
        <v>0.87301587301587302</v>
      </c>
      <c r="F2272" s="9">
        <v>0.86274509803921495</v>
      </c>
      <c r="G2272" s="9">
        <v>0.93333333333333302</v>
      </c>
      <c r="H2272" s="6">
        <v>11</v>
      </c>
      <c r="I2272" s="7" t="s">
        <v>103</v>
      </c>
      <c r="J2272" s="45">
        <v>0.2</v>
      </c>
      <c r="K2272" t="str">
        <f>VLOOKUP(A2272,MonthlyMetricFullData!A:D,2,FALSE)</f>
        <v>Distinguished</v>
      </c>
      <c r="L2272" t="str">
        <f>IF(VLOOKUP(A2272,MonthlyMetricFullData!A:E,5,FALSE)&lt;30,"Adjunct","Professional")</f>
        <v>Adjunct</v>
      </c>
      <c r="M2272" t="str">
        <f>VLOOKUP(A2272,MonthlyMetricFullData!A:D,3,FALSE)</f>
        <v>Kristin Haase-Alvey</v>
      </c>
    </row>
    <row r="2273" spans="1:13" x14ac:dyDescent="0.2">
      <c r="A2273" s="6" t="s">
        <v>441</v>
      </c>
      <c r="B2273" s="6" t="s">
        <v>14</v>
      </c>
      <c r="C2273" s="9">
        <v>0.80210000000000004</v>
      </c>
      <c r="D2273" s="9">
        <v>1.0664</v>
      </c>
      <c r="E2273" s="9">
        <v>0.97727272727272696</v>
      </c>
      <c r="F2273" s="9">
        <v>0.94285714285714195</v>
      </c>
      <c r="G2273" s="9">
        <v>0.75</v>
      </c>
      <c r="H2273" s="6">
        <v>2</v>
      </c>
      <c r="I2273" s="7" t="s">
        <v>27</v>
      </c>
      <c r="J2273" s="9">
        <v>1</v>
      </c>
      <c r="K2273" t="str">
        <f>VLOOKUP(A2273,MonthlyMetricFullData!A:D,2,FALSE)</f>
        <v>Distinguished</v>
      </c>
      <c r="L2273" t="str">
        <f>IF(VLOOKUP(A2273,MonthlyMetricFullData!A:E,5,FALSE)&lt;30,"Adjunct","Professional")</f>
        <v>Adjunct</v>
      </c>
      <c r="M2273" t="str">
        <f>VLOOKUP(A2273,MonthlyMetricFullData!A:D,3,FALSE)</f>
        <v>Kristin Haase-Alvey</v>
      </c>
    </row>
    <row r="2274" spans="1:13" x14ac:dyDescent="0.2">
      <c r="A2274" s="6" t="s">
        <v>441</v>
      </c>
      <c r="B2274" s="6" t="s">
        <v>16</v>
      </c>
      <c r="C2274" s="9">
        <v>0.86</v>
      </c>
      <c r="D2274" s="9">
        <v>0.96</v>
      </c>
      <c r="E2274" s="9">
        <v>0.93</v>
      </c>
      <c r="F2274" s="9">
        <v>0.83</v>
      </c>
      <c r="G2274" s="9">
        <v>1</v>
      </c>
      <c r="H2274" s="6">
        <v>11</v>
      </c>
      <c r="I2274" s="10">
        <v>45720</v>
      </c>
      <c r="J2274" s="11">
        <v>0.75</v>
      </c>
      <c r="K2274" t="str">
        <f>VLOOKUP(A2274,MonthlyMetricFullData!A:D,2,FALSE)</f>
        <v>Distinguished</v>
      </c>
      <c r="L2274" t="str">
        <f>IF(VLOOKUP(A2274,MonthlyMetricFullData!A:E,5,FALSE)&lt;30,"Adjunct","Professional")</f>
        <v>Adjunct</v>
      </c>
      <c r="M2274" t="str">
        <f>VLOOKUP(A2274,MonthlyMetricFullData!A:D,3,FALSE)</f>
        <v>Kristin Haase-Alvey</v>
      </c>
    </row>
    <row r="2275" spans="1:13" x14ac:dyDescent="0.2">
      <c r="A2275" s="6" t="s">
        <v>441</v>
      </c>
      <c r="B2275" s="6" t="s">
        <v>31</v>
      </c>
      <c r="C2275" s="9">
        <v>1.07</v>
      </c>
      <c r="D2275" s="9">
        <v>1.1000000000000001</v>
      </c>
      <c r="E2275" s="9">
        <v>0.91</v>
      </c>
      <c r="F2275" s="9">
        <v>0.76</v>
      </c>
      <c r="G2275" s="9">
        <v>1</v>
      </c>
      <c r="H2275" s="6">
        <v>8</v>
      </c>
      <c r="I2275" s="7">
        <v>0.5</v>
      </c>
      <c r="J2275" s="9">
        <v>0.5</v>
      </c>
      <c r="K2275" t="str">
        <f>VLOOKUP(A2275,MonthlyMetricFullData!A:D,2,FALSE)</f>
        <v>Distinguished</v>
      </c>
      <c r="L2275" t="str">
        <f>IF(VLOOKUP(A2275,MonthlyMetricFullData!A:E,5,FALSE)&lt;30,"Adjunct","Professional")</f>
        <v>Adjunct</v>
      </c>
      <c r="M2275" t="str">
        <f>VLOOKUP(A2275,MonthlyMetricFullData!A:D,3,FALSE)</f>
        <v>Kristin Haase-Alvey</v>
      </c>
    </row>
    <row r="2276" spans="1:13" x14ac:dyDescent="0.2">
      <c r="A2276" s="6" t="s">
        <v>441</v>
      </c>
      <c r="B2276" s="6" t="s">
        <v>32</v>
      </c>
      <c r="C2276" s="9">
        <v>1.2292000000000001</v>
      </c>
      <c r="D2276" s="9">
        <v>1.2265999999999999</v>
      </c>
      <c r="E2276" s="9">
        <v>0.94339622599999995</v>
      </c>
      <c r="F2276" s="9">
        <v>0.88372092999999996</v>
      </c>
      <c r="G2276" s="9">
        <v>0.91666666699999999</v>
      </c>
      <c r="H2276" s="6">
        <v>9</v>
      </c>
      <c r="I2276" s="7">
        <v>0.66666666666666663</v>
      </c>
      <c r="J2276" s="9">
        <f>I2276</f>
        <v>0.66666666666666663</v>
      </c>
      <c r="K2276" t="str">
        <f>VLOOKUP(A2276,MonthlyMetricFullData!A:D,2,FALSE)</f>
        <v>Distinguished</v>
      </c>
      <c r="L2276" t="str">
        <f>IF(VLOOKUP(A2276,MonthlyMetricFullData!A:E,5,FALSE)&lt;30,"Adjunct","Professional")</f>
        <v>Adjunct</v>
      </c>
      <c r="M2276" t="str">
        <f>VLOOKUP(A2276,MonthlyMetricFullData!A:D,3,FALSE)</f>
        <v>Kristin Haase-Alvey</v>
      </c>
    </row>
    <row r="2277" spans="1:13" x14ac:dyDescent="0.2">
      <c r="A2277" s="6" t="s">
        <v>441</v>
      </c>
      <c r="B2277" s="6" t="s">
        <v>17</v>
      </c>
      <c r="C2277" s="9">
        <v>0.98</v>
      </c>
      <c r="D2277" s="9">
        <v>1.18</v>
      </c>
      <c r="E2277" s="9">
        <v>0.9</v>
      </c>
      <c r="F2277" s="9">
        <v>0.85</v>
      </c>
      <c r="G2277" s="9">
        <v>0.79</v>
      </c>
      <c r="H2277" s="6">
        <v>6</v>
      </c>
      <c r="I2277" s="46" t="s">
        <v>18</v>
      </c>
      <c r="J2277" s="11">
        <v>0</v>
      </c>
      <c r="K2277" t="str">
        <f>VLOOKUP(A2277,MonthlyMetricFullData!A:D,2,FALSE)</f>
        <v>Distinguished</v>
      </c>
      <c r="L2277" t="str">
        <f>IF(VLOOKUP(A2277,MonthlyMetricFullData!A:E,5,FALSE)&lt;30,"Adjunct","Professional")</f>
        <v>Adjunct</v>
      </c>
      <c r="M2277" t="str">
        <f>VLOOKUP(A2277,MonthlyMetricFullData!A:D,3,FALSE)</f>
        <v>Kristin Haase-Alvey</v>
      </c>
    </row>
    <row r="2278" spans="1:13" x14ac:dyDescent="0.2">
      <c r="A2278" s="6" t="s">
        <v>441</v>
      </c>
      <c r="B2278" s="6" t="s">
        <v>19</v>
      </c>
      <c r="C2278" s="6">
        <v>0.97919999999999996</v>
      </c>
      <c r="D2278" s="6">
        <v>0.92969999999999997</v>
      </c>
      <c r="E2278" s="6">
        <v>0.90243902439024304</v>
      </c>
      <c r="F2278" s="6">
        <v>0.93100000000000005</v>
      </c>
      <c r="G2278" s="6">
        <v>0.7</v>
      </c>
      <c r="H2278" s="6">
        <v>10</v>
      </c>
      <c r="I2278" s="6" t="s">
        <v>63</v>
      </c>
      <c r="J2278" s="53">
        <v>1</v>
      </c>
      <c r="K2278" t="str">
        <f>VLOOKUP(A2278,MonthlyMetricFullData!A:D,2,FALSE)</f>
        <v>Distinguished</v>
      </c>
      <c r="L2278" t="str">
        <f>IF(VLOOKUP(A2278,MonthlyMetricFullData!A:E,5,FALSE)&lt;30,"Adjunct","Professional")</f>
        <v>Adjunct</v>
      </c>
      <c r="M2278" t="str">
        <f>VLOOKUP(A2278,MonthlyMetricFullData!A:D,3,FALSE)</f>
        <v>Kristin Haase-Alvey</v>
      </c>
    </row>
    <row r="2279" spans="1:13" x14ac:dyDescent="0.2">
      <c r="A2279" s="6" t="s">
        <v>441</v>
      </c>
      <c r="B2279" s="6" t="s">
        <v>21</v>
      </c>
      <c r="C2279" s="9">
        <v>0.3</v>
      </c>
      <c r="D2279" s="9">
        <v>0.95</v>
      </c>
      <c r="E2279" s="9">
        <v>0.85</v>
      </c>
      <c r="F2279" s="9">
        <v>0.67</v>
      </c>
      <c r="G2279" s="9">
        <v>1</v>
      </c>
      <c r="H2279" s="6">
        <v>4</v>
      </c>
      <c r="J2279" s="6"/>
      <c r="K2279" t="str">
        <f>VLOOKUP(A2279,MonthlyMetricFullData!A:D,2,FALSE)</f>
        <v>Distinguished</v>
      </c>
      <c r="L2279" t="str">
        <f>IF(VLOOKUP(A2279,MonthlyMetricFullData!A:E,5,FALSE)&lt;30,"Adjunct","Professional")</f>
        <v>Adjunct</v>
      </c>
      <c r="M2279" t="str">
        <f>VLOOKUP(A2279,MonthlyMetricFullData!A:D,3,FALSE)</f>
        <v>Kristin Haase-Alvey</v>
      </c>
    </row>
    <row r="2280" spans="1:13" x14ac:dyDescent="0.2">
      <c r="A2280" s="6" t="s">
        <v>441</v>
      </c>
      <c r="B2280" s="6" t="s">
        <v>22</v>
      </c>
      <c r="C2280" s="9">
        <v>0.31</v>
      </c>
      <c r="D2280" s="9">
        <v>1.04</v>
      </c>
      <c r="E2280" s="9">
        <v>0.95</v>
      </c>
      <c r="F2280" s="9">
        <v>0.69</v>
      </c>
      <c r="G2280" s="9">
        <v>1</v>
      </c>
      <c r="H2280" s="6">
        <v>3</v>
      </c>
      <c r="J2280" s="6"/>
      <c r="K2280" t="str">
        <f>VLOOKUP(A2280,MonthlyMetricFullData!A:D,2,FALSE)</f>
        <v>Distinguished</v>
      </c>
      <c r="L2280" t="str">
        <f>IF(VLOOKUP(A2280,MonthlyMetricFullData!A:E,5,FALSE)&lt;30,"Adjunct","Professional")</f>
        <v>Adjunct</v>
      </c>
      <c r="M2280" t="str">
        <f>VLOOKUP(A2280,MonthlyMetricFullData!A:D,3,FALSE)</f>
        <v>Kristin Haase-Alvey</v>
      </c>
    </row>
    <row r="2281" spans="1:13" x14ac:dyDescent="0.2">
      <c r="A2281" s="6" t="s">
        <v>441</v>
      </c>
      <c r="B2281" s="6" t="s">
        <v>24</v>
      </c>
      <c r="C2281" s="9">
        <v>0.28999999999999998</v>
      </c>
      <c r="D2281" s="9">
        <v>0.71</v>
      </c>
      <c r="E2281" s="9">
        <v>0.69</v>
      </c>
      <c r="F2281" s="9">
        <v>1</v>
      </c>
      <c r="G2281" s="9">
        <v>1</v>
      </c>
      <c r="H2281" s="6">
        <v>1</v>
      </c>
      <c r="I2281" s="7">
        <v>1</v>
      </c>
      <c r="J2281" s="9">
        <f>I2281</f>
        <v>1</v>
      </c>
      <c r="K2281" t="str">
        <f>VLOOKUP(A2281,MonthlyMetricFullData!A:D,2,FALSE)</f>
        <v>Distinguished</v>
      </c>
      <c r="L2281" t="str">
        <f>IF(VLOOKUP(A2281,MonthlyMetricFullData!A:E,5,FALSE)&lt;30,"Adjunct","Professional")</f>
        <v>Adjunct</v>
      </c>
      <c r="M2281" t="str">
        <f>VLOOKUP(A2281,MonthlyMetricFullData!A:D,3,FALSE)</f>
        <v>Kristin Haase-Alvey</v>
      </c>
    </row>
    <row r="2282" spans="1:13" x14ac:dyDescent="0.2">
      <c r="A2282" s="6" t="s">
        <v>441</v>
      </c>
      <c r="B2282" s="6" t="s">
        <v>25</v>
      </c>
      <c r="C2282" s="9">
        <v>0.33</v>
      </c>
      <c r="D2282" s="9">
        <v>0.78</v>
      </c>
      <c r="E2282" s="9">
        <v>0.79</v>
      </c>
      <c r="F2282" s="9">
        <v>0.82</v>
      </c>
      <c r="G2282" s="9">
        <v>1</v>
      </c>
      <c r="H2282" s="6">
        <v>3</v>
      </c>
      <c r="I2282" s="7" t="s">
        <v>27</v>
      </c>
      <c r="J2282" s="9">
        <v>1</v>
      </c>
      <c r="K2282" t="str">
        <f>VLOOKUP(A2282,MonthlyMetricFullData!A:D,2,FALSE)</f>
        <v>Distinguished</v>
      </c>
      <c r="L2282" t="str">
        <f>IF(VLOOKUP(A2282,MonthlyMetricFullData!A:E,5,FALSE)&lt;30,"Adjunct","Professional")</f>
        <v>Adjunct</v>
      </c>
      <c r="M2282" t="str">
        <f>VLOOKUP(A2282,MonthlyMetricFullData!A:D,3,FALSE)</f>
        <v>Kristin Haase-Alvey</v>
      </c>
    </row>
    <row r="2283" spans="1:13" x14ac:dyDescent="0.2">
      <c r="A2283" s="6" t="s">
        <v>441</v>
      </c>
      <c r="B2283" s="6" t="s">
        <v>26</v>
      </c>
      <c r="C2283" s="9">
        <v>0.5</v>
      </c>
      <c r="D2283" s="9">
        <v>1.07</v>
      </c>
      <c r="E2283" s="9">
        <v>0.96</v>
      </c>
      <c r="F2283" s="9">
        <v>0.76</v>
      </c>
      <c r="G2283" s="9">
        <v>1</v>
      </c>
      <c r="H2283" s="6">
        <v>3</v>
      </c>
      <c r="I2283" s="7" t="s">
        <v>33</v>
      </c>
      <c r="J2283" s="9">
        <v>0</v>
      </c>
      <c r="K2283" t="str">
        <f>VLOOKUP(A2283,MonthlyMetricFullData!A:D,2,FALSE)</f>
        <v>Distinguished</v>
      </c>
      <c r="L2283" t="str">
        <f>IF(VLOOKUP(A2283,MonthlyMetricFullData!A:E,5,FALSE)&lt;30,"Adjunct","Professional")</f>
        <v>Adjunct</v>
      </c>
      <c r="M2283" t="str">
        <f>VLOOKUP(A2283,MonthlyMetricFullData!A:D,3,FALSE)</f>
        <v>Kristin Haase-Alvey</v>
      </c>
    </row>
    <row r="2284" spans="1:13" x14ac:dyDescent="0.2">
      <c r="A2284" s="6" t="s">
        <v>442</v>
      </c>
      <c r="B2284" s="6" t="s">
        <v>29</v>
      </c>
      <c r="C2284" s="9">
        <v>0.73750000000000004</v>
      </c>
      <c r="D2284" s="9">
        <v>1.0839000000000001</v>
      </c>
      <c r="E2284" s="9">
        <v>0.96511627906976705</v>
      </c>
      <c r="F2284" s="9">
        <v>0.96296296296296202</v>
      </c>
      <c r="G2284" s="9">
        <v>6.6666666666666596E-2</v>
      </c>
      <c r="H2284" s="6">
        <v>3</v>
      </c>
      <c r="I2284" s="6" t="s">
        <v>71</v>
      </c>
      <c r="J2284" s="45">
        <v>0</v>
      </c>
      <c r="K2284" t="e">
        <f>VLOOKUP(A2284,MonthlyMetricFullData!A:D,2,FALSE)</f>
        <v>#N/A</v>
      </c>
      <c r="L2284" t="e">
        <f>IF(VLOOKUP(A2284,MonthlyMetricFullData!A:E,5,FALSE)&lt;30,"Adjunct","Professional")</f>
        <v>#N/A</v>
      </c>
      <c r="M2284" t="e">
        <f>VLOOKUP(A2284,MonthlyMetricFullData!A:D,3,FALSE)</f>
        <v>#N/A</v>
      </c>
    </row>
    <row r="2285" spans="1:13" x14ac:dyDescent="0.2">
      <c r="A2285" s="6" t="s">
        <v>442</v>
      </c>
      <c r="B2285" s="6" t="s">
        <v>14</v>
      </c>
      <c r="C2285" s="9">
        <v>0.60829999999999995</v>
      </c>
      <c r="D2285" s="9">
        <v>1.0263</v>
      </c>
      <c r="E2285" s="9">
        <v>0.971830985915492</v>
      </c>
      <c r="F2285" s="9">
        <v>0.97959183673469297</v>
      </c>
      <c r="G2285" s="9">
        <v>0.44444444444444398</v>
      </c>
      <c r="H2285" s="6">
        <v>3</v>
      </c>
      <c r="I2285" s="7" t="s">
        <v>83</v>
      </c>
      <c r="J2285" s="9">
        <v>0</v>
      </c>
      <c r="K2285" t="e">
        <f>VLOOKUP(A2285,MonthlyMetricFullData!A:D,2,FALSE)</f>
        <v>#N/A</v>
      </c>
      <c r="L2285" t="e">
        <f>IF(VLOOKUP(A2285,MonthlyMetricFullData!A:E,5,FALSE)&lt;30,"Adjunct","Professional")</f>
        <v>#N/A</v>
      </c>
      <c r="M2285" t="e">
        <f>VLOOKUP(A2285,MonthlyMetricFullData!A:D,3,FALSE)</f>
        <v>#N/A</v>
      </c>
    </row>
    <row r="2286" spans="1:13" x14ac:dyDescent="0.2">
      <c r="A2286" s="6" t="s">
        <v>442</v>
      </c>
      <c r="B2286" s="6" t="s">
        <v>16</v>
      </c>
      <c r="C2286" s="9">
        <v>0.42</v>
      </c>
      <c r="D2286" s="9">
        <v>0.7</v>
      </c>
      <c r="E2286" s="9">
        <v>0.96</v>
      </c>
      <c r="F2286" s="9">
        <v>0.97</v>
      </c>
      <c r="G2286" s="9">
        <v>0.92</v>
      </c>
      <c r="H2286" s="6">
        <v>1</v>
      </c>
      <c r="I2286" s="10" t="s">
        <v>33</v>
      </c>
      <c r="J2286" s="9">
        <v>0</v>
      </c>
      <c r="K2286" t="e">
        <f>VLOOKUP(A2286,MonthlyMetricFullData!A:D,2,FALSE)</f>
        <v>#N/A</v>
      </c>
      <c r="L2286" t="e">
        <f>IF(VLOOKUP(A2286,MonthlyMetricFullData!A:E,5,FALSE)&lt;30,"Adjunct","Professional")</f>
        <v>#N/A</v>
      </c>
      <c r="M2286" t="e">
        <f>VLOOKUP(A2286,MonthlyMetricFullData!A:D,3,FALSE)</f>
        <v>#N/A</v>
      </c>
    </row>
    <row r="2287" spans="1:13" x14ac:dyDescent="0.2">
      <c r="A2287" s="6" t="s">
        <v>442</v>
      </c>
      <c r="B2287" s="6" t="s">
        <v>31</v>
      </c>
      <c r="C2287" s="9">
        <v>0.32</v>
      </c>
      <c r="D2287" s="9">
        <v>0.83</v>
      </c>
      <c r="E2287" s="9">
        <v>0.97</v>
      </c>
      <c r="F2287" s="9">
        <v>0.57999999999999996</v>
      </c>
      <c r="G2287" s="9">
        <v>0.71</v>
      </c>
      <c r="H2287" s="6">
        <v>0</v>
      </c>
      <c r="I2287" s="7" t="s">
        <v>33</v>
      </c>
      <c r="J2287" s="9">
        <v>0</v>
      </c>
      <c r="K2287" t="e">
        <f>VLOOKUP(A2287,MonthlyMetricFullData!A:D,2,FALSE)</f>
        <v>#N/A</v>
      </c>
      <c r="L2287" t="e">
        <f>IF(VLOOKUP(A2287,MonthlyMetricFullData!A:E,5,FALSE)&lt;30,"Adjunct","Professional")</f>
        <v>#N/A</v>
      </c>
      <c r="M2287" t="e">
        <f>VLOOKUP(A2287,MonthlyMetricFullData!A:D,3,FALSE)</f>
        <v>#N/A</v>
      </c>
    </row>
    <row r="2288" spans="1:13" x14ac:dyDescent="0.2">
      <c r="A2288" s="6" t="s">
        <v>442</v>
      </c>
      <c r="B2288" s="6" t="s">
        <v>32</v>
      </c>
      <c r="C2288" s="9">
        <v>0.36249999999999999</v>
      </c>
      <c r="D2288" s="9">
        <v>0.92600000000000005</v>
      </c>
      <c r="E2288" s="9">
        <v>0.95238095199999995</v>
      </c>
      <c r="F2288" s="9">
        <v>0.96551724100000003</v>
      </c>
      <c r="G2288" s="9">
        <v>0.375</v>
      </c>
      <c r="H2288" s="6">
        <v>0</v>
      </c>
      <c r="I2288" s="7" t="s">
        <v>51</v>
      </c>
      <c r="J2288" s="9">
        <v>0</v>
      </c>
      <c r="K2288" t="e">
        <f>VLOOKUP(A2288,MonthlyMetricFullData!A:D,2,FALSE)</f>
        <v>#N/A</v>
      </c>
      <c r="L2288" t="e">
        <f>IF(VLOOKUP(A2288,MonthlyMetricFullData!A:E,5,FALSE)&lt;30,"Adjunct","Professional")</f>
        <v>#N/A</v>
      </c>
      <c r="M2288" t="e">
        <f>VLOOKUP(A2288,MonthlyMetricFullData!A:D,3,FALSE)</f>
        <v>#N/A</v>
      </c>
    </row>
    <row r="2289" spans="1:13" x14ac:dyDescent="0.2">
      <c r="A2289" s="6" t="s">
        <v>442</v>
      </c>
      <c r="B2289" s="6" t="s">
        <v>17</v>
      </c>
      <c r="C2289" s="9">
        <v>0.85</v>
      </c>
      <c r="D2289" s="9">
        <v>1.03</v>
      </c>
      <c r="E2289" s="9">
        <v>0.92</v>
      </c>
      <c r="F2289" s="9">
        <v>0.83</v>
      </c>
      <c r="G2289" s="9">
        <v>0.94</v>
      </c>
      <c r="H2289" s="6">
        <v>0</v>
      </c>
      <c r="I2289" s="46" t="s">
        <v>33</v>
      </c>
      <c r="J2289" s="11">
        <v>0</v>
      </c>
      <c r="K2289" t="e">
        <f>VLOOKUP(A2289,MonthlyMetricFullData!A:D,2,FALSE)</f>
        <v>#N/A</v>
      </c>
      <c r="L2289" t="e">
        <f>IF(VLOOKUP(A2289,MonthlyMetricFullData!A:E,5,FALSE)&lt;30,"Adjunct","Professional")</f>
        <v>#N/A</v>
      </c>
      <c r="M2289" t="e">
        <f>VLOOKUP(A2289,MonthlyMetricFullData!A:D,3,FALSE)</f>
        <v>#N/A</v>
      </c>
    </row>
    <row r="2290" spans="1:13" x14ac:dyDescent="0.2">
      <c r="A2290" s="6" t="s">
        <v>442</v>
      </c>
      <c r="B2290" s="6" t="s">
        <v>19</v>
      </c>
      <c r="C2290" s="6">
        <v>0.54169999999999996</v>
      </c>
      <c r="D2290" s="6">
        <v>0.96219999999999895</v>
      </c>
      <c r="E2290" s="6">
        <v>0.98412698412698396</v>
      </c>
      <c r="F2290" s="6">
        <v>0.63900000000000001</v>
      </c>
      <c r="G2290" s="6">
        <v>0.58333333333333304</v>
      </c>
      <c r="I2290" s="6" t="s">
        <v>34</v>
      </c>
      <c r="J2290" s="53">
        <v>0.5</v>
      </c>
      <c r="K2290" t="e">
        <f>VLOOKUP(A2290,MonthlyMetricFullData!A:D,2,FALSE)</f>
        <v>#N/A</v>
      </c>
      <c r="L2290" t="e">
        <f>IF(VLOOKUP(A2290,MonthlyMetricFullData!A:E,5,FALSE)&lt;30,"Adjunct","Professional")</f>
        <v>#N/A</v>
      </c>
      <c r="M2290" t="e">
        <f>VLOOKUP(A2290,MonthlyMetricFullData!A:D,3,FALSE)</f>
        <v>#N/A</v>
      </c>
    </row>
    <row r="2291" spans="1:13" x14ac:dyDescent="0.2">
      <c r="A2291" s="6" t="s">
        <v>442</v>
      </c>
      <c r="B2291" s="6" t="s">
        <v>21</v>
      </c>
      <c r="C2291" s="9">
        <v>0.61</v>
      </c>
      <c r="D2291" s="9">
        <v>0.98</v>
      </c>
      <c r="E2291" s="9">
        <v>0.93</v>
      </c>
      <c r="F2291" s="9">
        <v>0.91</v>
      </c>
      <c r="G2291" s="9">
        <v>0.7</v>
      </c>
      <c r="H2291" s="6">
        <v>3</v>
      </c>
      <c r="I2291" s="7">
        <v>0</v>
      </c>
      <c r="J2291" s="9">
        <f>I2291</f>
        <v>0</v>
      </c>
      <c r="K2291" t="e">
        <f>VLOOKUP(A2291,MonthlyMetricFullData!A:D,2,FALSE)</f>
        <v>#N/A</v>
      </c>
      <c r="L2291" t="e">
        <f>IF(VLOOKUP(A2291,MonthlyMetricFullData!A:E,5,FALSE)&lt;30,"Adjunct","Professional")</f>
        <v>#N/A</v>
      </c>
      <c r="M2291" t="e">
        <f>VLOOKUP(A2291,MonthlyMetricFullData!A:D,3,FALSE)</f>
        <v>#N/A</v>
      </c>
    </row>
    <row r="2292" spans="1:13" x14ac:dyDescent="0.2">
      <c r="A2292" s="6" t="s">
        <v>442</v>
      </c>
      <c r="B2292" s="6" t="s">
        <v>22</v>
      </c>
      <c r="C2292" s="9">
        <v>0.53</v>
      </c>
      <c r="D2292" s="9">
        <v>1</v>
      </c>
      <c r="E2292" s="9">
        <v>0.91</v>
      </c>
      <c r="F2292" s="9">
        <v>0.97</v>
      </c>
      <c r="G2292" s="9">
        <v>0.56999999999999995</v>
      </c>
      <c r="H2292" s="6">
        <v>3</v>
      </c>
      <c r="I2292" s="7">
        <v>0</v>
      </c>
      <c r="J2292" s="9">
        <f>I2292</f>
        <v>0</v>
      </c>
      <c r="K2292" t="e">
        <f>VLOOKUP(A2292,MonthlyMetricFullData!A:D,2,FALSE)</f>
        <v>#N/A</v>
      </c>
      <c r="L2292" t="e">
        <f>IF(VLOOKUP(A2292,MonthlyMetricFullData!A:E,5,FALSE)&lt;30,"Adjunct","Professional")</f>
        <v>#N/A</v>
      </c>
      <c r="M2292" t="e">
        <f>VLOOKUP(A2292,MonthlyMetricFullData!A:D,3,FALSE)</f>
        <v>#N/A</v>
      </c>
    </row>
    <row r="2293" spans="1:13" x14ac:dyDescent="0.2">
      <c r="A2293" s="6" t="s">
        <v>442</v>
      </c>
      <c r="B2293" s="6" t="s">
        <v>24</v>
      </c>
      <c r="C2293" s="9">
        <v>0.67</v>
      </c>
      <c r="D2293" s="9">
        <v>1</v>
      </c>
      <c r="E2293" s="9">
        <v>0.91</v>
      </c>
      <c r="F2293" s="9">
        <v>0.95</v>
      </c>
      <c r="G2293" s="9">
        <v>0.86</v>
      </c>
      <c r="H2293" s="6">
        <v>1</v>
      </c>
      <c r="I2293" s="7">
        <v>0</v>
      </c>
      <c r="J2293" s="9">
        <f>I2293</f>
        <v>0</v>
      </c>
      <c r="K2293" t="e">
        <f>VLOOKUP(A2293,MonthlyMetricFullData!A:D,2,FALSE)</f>
        <v>#N/A</v>
      </c>
      <c r="L2293" t="e">
        <f>IF(VLOOKUP(A2293,MonthlyMetricFullData!A:E,5,FALSE)&lt;30,"Adjunct","Professional")</f>
        <v>#N/A</v>
      </c>
      <c r="M2293" t="e">
        <f>VLOOKUP(A2293,MonthlyMetricFullData!A:D,3,FALSE)</f>
        <v>#N/A</v>
      </c>
    </row>
    <row r="2294" spans="1:13" x14ac:dyDescent="0.2">
      <c r="A2294" s="6" t="s">
        <v>442</v>
      </c>
      <c r="B2294" s="6" t="s">
        <v>25</v>
      </c>
      <c r="C2294" s="9">
        <v>0.73</v>
      </c>
      <c r="D2294" s="9">
        <v>1</v>
      </c>
      <c r="E2294" s="9">
        <v>0.87</v>
      </c>
      <c r="F2294" s="9">
        <v>0.95</v>
      </c>
      <c r="G2294" s="9">
        <v>0.88</v>
      </c>
      <c r="H2294" s="6">
        <v>3</v>
      </c>
      <c r="I2294" s="7" t="s">
        <v>33</v>
      </c>
      <c r="J2294" s="9">
        <v>0</v>
      </c>
      <c r="K2294" t="e">
        <f>VLOOKUP(A2294,MonthlyMetricFullData!A:D,2,FALSE)</f>
        <v>#N/A</v>
      </c>
      <c r="L2294" t="e">
        <f>IF(VLOOKUP(A2294,MonthlyMetricFullData!A:E,5,FALSE)&lt;30,"Adjunct","Professional")</f>
        <v>#N/A</v>
      </c>
      <c r="M2294" t="e">
        <f>VLOOKUP(A2294,MonthlyMetricFullData!A:D,3,FALSE)</f>
        <v>#N/A</v>
      </c>
    </row>
    <row r="2295" spans="1:13" x14ac:dyDescent="0.2">
      <c r="A2295" s="6" t="s">
        <v>442</v>
      </c>
      <c r="B2295" s="6" t="s">
        <v>26</v>
      </c>
      <c r="C2295" s="9">
        <v>0.64</v>
      </c>
      <c r="D2295" s="9">
        <v>1.01</v>
      </c>
      <c r="E2295" s="9">
        <v>0.94</v>
      </c>
      <c r="F2295" s="9">
        <v>0.98</v>
      </c>
      <c r="G2295" s="9">
        <v>1</v>
      </c>
      <c r="H2295" s="6">
        <v>2</v>
      </c>
      <c r="I2295" s="7" t="s">
        <v>60</v>
      </c>
      <c r="J2295" s="9">
        <v>0</v>
      </c>
      <c r="K2295" t="e">
        <f>VLOOKUP(A2295,MonthlyMetricFullData!A:D,2,FALSE)</f>
        <v>#N/A</v>
      </c>
      <c r="L2295" t="e">
        <f>IF(VLOOKUP(A2295,MonthlyMetricFullData!A:E,5,FALSE)&lt;30,"Adjunct","Professional")</f>
        <v>#N/A</v>
      </c>
      <c r="M2295" t="e">
        <f>VLOOKUP(A2295,MonthlyMetricFullData!A:D,3,FALSE)</f>
        <v>#N/A</v>
      </c>
    </row>
    <row r="2296" spans="1:13" x14ac:dyDescent="0.2">
      <c r="A2296" s="6" t="s">
        <v>443</v>
      </c>
      <c r="B2296" s="6" t="s">
        <v>29</v>
      </c>
      <c r="C2296" s="9">
        <v>0.88129999999999897</v>
      </c>
      <c r="D2296" s="9">
        <v>1.1379999999999999</v>
      </c>
      <c r="E2296" s="9">
        <v>1</v>
      </c>
      <c r="F2296" s="9">
        <v>1</v>
      </c>
      <c r="G2296" s="9">
        <v>0.66666666666666596</v>
      </c>
      <c r="H2296" s="6">
        <v>4</v>
      </c>
      <c r="I2296" s="7" t="s">
        <v>18</v>
      </c>
      <c r="J2296" s="45">
        <v>0</v>
      </c>
      <c r="K2296" t="str">
        <f>VLOOKUP(A2296,MonthlyMetricFullData!A:D,2,FALSE)</f>
        <v>Premium</v>
      </c>
      <c r="L2296" t="str">
        <f>IF(VLOOKUP(A2296,MonthlyMetricFullData!A:E,5,FALSE)&lt;30,"Adjunct","Professional")</f>
        <v>Adjunct</v>
      </c>
      <c r="M2296" t="str">
        <f>VLOOKUP(A2296,MonthlyMetricFullData!A:D,3,FALSE)</f>
        <v>Ela Cross</v>
      </c>
    </row>
    <row r="2297" spans="1:13" x14ac:dyDescent="0.2">
      <c r="A2297" s="6" t="s">
        <v>443</v>
      </c>
      <c r="B2297" s="6" t="s">
        <v>14</v>
      </c>
      <c r="C2297" s="9">
        <v>1.1031</v>
      </c>
      <c r="D2297" s="9">
        <v>1.27859999999999</v>
      </c>
      <c r="E2297" s="9">
        <v>1</v>
      </c>
      <c r="F2297" s="9">
        <v>0.94736842105263097</v>
      </c>
      <c r="G2297" s="9">
        <v>0.875</v>
      </c>
      <c r="H2297" s="6">
        <v>2</v>
      </c>
      <c r="I2297" s="7"/>
      <c r="J2297" s="9"/>
      <c r="K2297" t="str">
        <f>VLOOKUP(A2297,MonthlyMetricFullData!A:D,2,FALSE)</f>
        <v>Premium</v>
      </c>
      <c r="L2297" t="str">
        <f>IF(VLOOKUP(A2297,MonthlyMetricFullData!A:E,5,FALSE)&lt;30,"Adjunct","Professional")</f>
        <v>Adjunct</v>
      </c>
      <c r="M2297" t="str">
        <f>VLOOKUP(A2297,MonthlyMetricFullData!A:D,3,FALSE)</f>
        <v>Ela Cross</v>
      </c>
    </row>
    <row r="2298" spans="1:13" x14ac:dyDescent="0.2">
      <c r="A2298" s="6" t="s">
        <v>443</v>
      </c>
      <c r="B2298" s="6" t="s">
        <v>16</v>
      </c>
      <c r="C2298" s="9">
        <v>0.79</v>
      </c>
      <c r="D2298" s="9">
        <v>1.2</v>
      </c>
      <c r="E2298" s="9">
        <v>1</v>
      </c>
      <c r="F2298" s="9">
        <v>0.88</v>
      </c>
      <c r="G2298" s="9">
        <v>0.7</v>
      </c>
      <c r="H2298" s="6">
        <v>3</v>
      </c>
      <c r="I2298" s="10" t="s">
        <v>60</v>
      </c>
      <c r="J2298" s="9">
        <v>0</v>
      </c>
      <c r="K2298" t="str">
        <f>VLOOKUP(A2298,MonthlyMetricFullData!A:D,2,FALSE)</f>
        <v>Premium</v>
      </c>
      <c r="L2298" t="str">
        <f>IF(VLOOKUP(A2298,MonthlyMetricFullData!A:E,5,FALSE)&lt;30,"Adjunct","Professional")</f>
        <v>Adjunct</v>
      </c>
      <c r="M2298" t="str">
        <f>VLOOKUP(A2298,MonthlyMetricFullData!A:D,3,FALSE)</f>
        <v>Ela Cross</v>
      </c>
    </row>
    <row r="2299" spans="1:13" x14ac:dyDescent="0.2">
      <c r="A2299" s="6" t="s">
        <v>443</v>
      </c>
      <c r="B2299" s="6" t="s">
        <v>31</v>
      </c>
      <c r="C2299" s="9">
        <v>0.64</v>
      </c>
      <c r="D2299" s="9">
        <v>1.32</v>
      </c>
      <c r="E2299" s="9">
        <v>1</v>
      </c>
      <c r="F2299" s="9">
        <v>1</v>
      </c>
      <c r="G2299" s="9">
        <v>0.82</v>
      </c>
      <c r="H2299" s="6">
        <v>1</v>
      </c>
      <c r="I2299" s="7"/>
      <c r="J2299" s="9"/>
      <c r="K2299" t="str">
        <f>VLOOKUP(A2299,MonthlyMetricFullData!A:D,2,FALSE)</f>
        <v>Premium</v>
      </c>
      <c r="L2299" t="str">
        <f>IF(VLOOKUP(A2299,MonthlyMetricFullData!A:E,5,FALSE)&lt;30,"Adjunct","Professional")</f>
        <v>Adjunct</v>
      </c>
      <c r="M2299" t="str">
        <f>VLOOKUP(A2299,MonthlyMetricFullData!A:D,3,FALSE)</f>
        <v>Ela Cross</v>
      </c>
    </row>
    <row r="2300" spans="1:13" x14ac:dyDescent="0.2">
      <c r="A2300" s="6" t="s">
        <v>443</v>
      </c>
      <c r="B2300" s="6" t="s">
        <v>32</v>
      </c>
      <c r="C2300" s="9">
        <v>0.7</v>
      </c>
      <c r="D2300" s="9">
        <v>1.1979</v>
      </c>
      <c r="E2300" s="9">
        <v>1</v>
      </c>
      <c r="F2300" s="9">
        <v>0.95833333300000001</v>
      </c>
      <c r="G2300" s="9">
        <v>0.75</v>
      </c>
      <c r="H2300" s="6">
        <v>3</v>
      </c>
      <c r="I2300" s="7">
        <v>1</v>
      </c>
      <c r="J2300" s="9">
        <f>I2300</f>
        <v>1</v>
      </c>
      <c r="K2300" t="str">
        <f>VLOOKUP(A2300,MonthlyMetricFullData!A:D,2,FALSE)</f>
        <v>Premium</v>
      </c>
      <c r="L2300" t="str">
        <f>IF(VLOOKUP(A2300,MonthlyMetricFullData!A:E,5,FALSE)&lt;30,"Adjunct","Professional")</f>
        <v>Adjunct</v>
      </c>
      <c r="M2300" t="str">
        <f>VLOOKUP(A2300,MonthlyMetricFullData!A:D,3,FALSE)</f>
        <v>Ela Cross</v>
      </c>
    </row>
    <row r="2301" spans="1:13" x14ac:dyDescent="0.2">
      <c r="A2301" s="6" t="s">
        <v>443</v>
      </c>
      <c r="B2301" s="6" t="s">
        <v>17</v>
      </c>
      <c r="C2301" s="9">
        <v>0.71</v>
      </c>
      <c r="D2301" s="9">
        <v>1.1000000000000001</v>
      </c>
      <c r="E2301" s="9">
        <v>0.98</v>
      </c>
      <c r="F2301" s="9">
        <v>1</v>
      </c>
      <c r="G2301" s="9">
        <v>1</v>
      </c>
      <c r="H2301" s="6">
        <v>0</v>
      </c>
      <c r="I2301" s="46" t="s">
        <v>18</v>
      </c>
      <c r="J2301" s="11">
        <v>0</v>
      </c>
      <c r="K2301" t="str">
        <f>VLOOKUP(A2301,MonthlyMetricFullData!A:D,2,FALSE)</f>
        <v>Premium</v>
      </c>
      <c r="L2301" t="str">
        <f>IF(VLOOKUP(A2301,MonthlyMetricFullData!A:E,5,FALSE)&lt;30,"Adjunct","Professional")</f>
        <v>Adjunct</v>
      </c>
      <c r="M2301" t="str">
        <f>VLOOKUP(A2301,MonthlyMetricFullData!A:D,3,FALSE)</f>
        <v>Ela Cross</v>
      </c>
    </row>
    <row r="2302" spans="1:13" x14ac:dyDescent="0.2">
      <c r="A2302" s="6" t="s">
        <v>443</v>
      </c>
      <c r="B2302" s="6" t="s">
        <v>19</v>
      </c>
      <c r="C2302" s="6">
        <v>0.83750000000000002</v>
      </c>
      <c r="D2302" s="6">
        <v>1.1875</v>
      </c>
      <c r="E2302" s="6">
        <v>1</v>
      </c>
      <c r="F2302" s="6">
        <v>0.438</v>
      </c>
      <c r="G2302" s="6">
        <v>0.77777777777777701</v>
      </c>
      <c r="H2302" s="6">
        <v>9</v>
      </c>
      <c r="I2302" s="6" t="s">
        <v>27</v>
      </c>
      <c r="J2302" s="53">
        <v>1</v>
      </c>
      <c r="K2302" t="str">
        <f>VLOOKUP(A2302,MonthlyMetricFullData!A:D,2,FALSE)</f>
        <v>Premium</v>
      </c>
      <c r="L2302" t="str">
        <f>IF(VLOOKUP(A2302,MonthlyMetricFullData!A:E,5,FALSE)&lt;30,"Adjunct","Professional")</f>
        <v>Adjunct</v>
      </c>
      <c r="M2302" t="str">
        <f>VLOOKUP(A2302,MonthlyMetricFullData!A:D,3,FALSE)</f>
        <v>Ela Cross</v>
      </c>
    </row>
    <row r="2303" spans="1:13" x14ac:dyDescent="0.2">
      <c r="A2303" s="6" t="s">
        <v>443</v>
      </c>
      <c r="B2303" s="6" t="s">
        <v>21</v>
      </c>
      <c r="C2303" s="9">
        <v>1.05</v>
      </c>
      <c r="D2303" s="9">
        <v>1.53</v>
      </c>
      <c r="E2303" s="9">
        <v>1</v>
      </c>
      <c r="F2303" s="9">
        <v>0.94</v>
      </c>
      <c r="G2303" s="9">
        <v>1</v>
      </c>
      <c r="H2303" s="6">
        <v>2</v>
      </c>
      <c r="I2303" s="7">
        <v>1</v>
      </c>
      <c r="J2303" s="9">
        <f>I2303</f>
        <v>1</v>
      </c>
      <c r="K2303" t="str">
        <f>VLOOKUP(A2303,MonthlyMetricFullData!A:D,2,FALSE)</f>
        <v>Premium</v>
      </c>
      <c r="L2303" t="str">
        <f>IF(VLOOKUP(A2303,MonthlyMetricFullData!A:E,5,FALSE)&lt;30,"Adjunct","Professional")</f>
        <v>Adjunct</v>
      </c>
      <c r="M2303" t="str">
        <f>VLOOKUP(A2303,MonthlyMetricFullData!A:D,3,FALSE)</f>
        <v>Ela Cross</v>
      </c>
    </row>
    <row r="2304" spans="1:13" x14ac:dyDescent="0.2">
      <c r="A2304" s="6" t="s">
        <v>443</v>
      </c>
      <c r="B2304" s="6" t="s">
        <v>22</v>
      </c>
      <c r="C2304" s="9">
        <v>0.54</v>
      </c>
      <c r="D2304" s="9">
        <v>1.49</v>
      </c>
      <c r="E2304" s="9">
        <v>1</v>
      </c>
      <c r="F2304" s="9">
        <v>0.96</v>
      </c>
      <c r="G2304" s="9">
        <v>0.92</v>
      </c>
      <c r="H2304" s="6">
        <v>2</v>
      </c>
      <c r="I2304" s="7">
        <v>1</v>
      </c>
      <c r="J2304" s="9">
        <f>I2304</f>
        <v>1</v>
      </c>
      <c r="K2304" t="str">
        <f>VLOOKUP(A2304,MonthlyMetricFullData!A:D,2,FALSE)</f>
        <v>Premium</v>
      </c>
      <c r="L2304" t="str">
        <f>IF(VLOOKUP(A2304,MonthlyMetricFullData!A:E,5,FALSE)&lt;30,"Adjunct","Professional")</f>
        <v>Adjunct</v>
      </c>
      <c r="M2304" t="str">
        <f>VLOOKUP(A2304,MonthlyMetricFullData!A:D,3,FALSE)</f>
        <v>Ela Cross</v>
      </c>
    </row>
    <row r="2305" spans="1:13" x14ac:dyDescent="0.2">
      <c r="A2305" s="6" t="s">
        <v>443</v>
      </c>
      <c r="B2305" s="6" t="s">
        <v>24</v>
      </c>
      <c r="C2305" s="9">
        <v>0.54</v>
      </c>
      <c r="D2305" s="9">
        <v>1.06</v>
      </c>
      <c r="E2305" s="9">
        <v>1</v>
      </c>
      <c r="F2305" s="9">
        <v>0.88</v>
      </c>
      <c r="G2305" s="9">
        <v>0.53</v>
      </c>
      <c r="H2305" s="6" t="e">
        <v>#N/A</v>
      </c>
      <c r="I2305" s="7">
        <v>1</v>
      </c>
      <c r="J2305" s="9">
        <f>I2305</f>
        <v>1</v>
      </c>
      <c r="K2305" t="str">
        <f>VLOOKUP(A2305,MonthlyMetricFullData!A:D,2,FALSE)</f>
        <v>Premium</v>
      </c>
      <c r="L2305" t="str">
        <f>IF(VLOOKUP(A2305,MonthlyMetricFullData!A:E,5,FALSE)&lt;30,"Adjunct","Professional")</f>
        <v>Adjunct</v>
      </c>
      <c r="M2305" t="str">
        <f>VLOOKUP(A2305,MonthlyMetricFullData!A:D,3,FALSE)</f>
        <v>Ela Cross</v>
      </c>
    </row>
    <row r="2306" spans="1:13" x14ac:dyDescent="0.2">
      <c r="A2306" s="6" t="s">
        <v>443</v>
      </c>
      <c r="B2306" s="6" t="s">
        <v>25</v>
      </c>
      <c r="C2306" s="9">
        <v>1.04</v>
      </c>
      <c r="D2306" s="9">
        <v>1.36</v>
      </c>
      <c r="E2306" s="9">
        <v>0.98</v>
      </c>
      <c r="F2306" s="9">
        <v>0.82</v>
      </c>
      <c r="G2306" s="9">
        <v>0.54</v>
      </c>
      <c r="H2306" s="6">
        <v>0</v>
      </c>
      <c r="I2306" s="8"/>
      <c r="J2306" s="6"/>
      <c r="K2306" t="str">
        <f>VLOOKUP(A2306,MonthlyMetricFullData!A:D,2,FALSE)</f>
        <v>Premium</v>
      </c>
      <c r="L2306" t="str">
        <f>IF(VLOOKUP(A2306,MonthlyMetricFullData!A:E,5,FALSE)&lt;30,"Adjunct","Professional")</f>
        <v>Adjunct</v>
      </c>
      <c r="M2306" t="str">
        <f>VLOOKUP(A2306,MonthlyMetricFullData!A:D,3,FALSE)</f>
        <v>Ela Cross</v>
      </c>
    </row>
    <row r="2307" spans="1:13" x14ac:dyDescent="0.2">
      <c r="A2307" s="6" t="s">
        <v>443</v>
      </c>
      <c r="B2307" s="6" t="s">
        <v>26</v>
      </c>
      <c r="C2307" s="9">
        <v>1.1399999999999999</v>
      </c>
      <c r="D2307" s="9">
        <v>1.32</v>
      </c>
      <c r="E2307" s="9">
        <v>1</v>
      </c>
      <c r="F2307" s="9">
        <v>0.98</v>
      </c>
      <c r="G2307" s="9">
        <v>0.79</v>
      </c>
      <c r="H2307" s="6">
        <v>8</v>
      </c>
      <c r="I2307" s="7" t="s">
        <v>33</v>
      </c>
      <c r="J2307" s="9">
        <v>0</v>
      </c>
      <c r="K2307" t="str">
        <f>VLOOKUP(A2307,MonthlyMetricFullData!A:D,2,FALSE)</f>
        <v>Premium</v>
      </c>
      <c r="L2307" t="str">
        <f>IF(VLOOKUP(A2307,MonthlyMetricFullData!A:E,5,FALSE)&lt;30,"Adjunct","Professional")</f>
        <v>Adjunct</v>
      </c>
      <c r="M2307" t="str">
        <f>VLOOKUP(A2307,MonthlyMetricFullData!A:D,3,FALSE)</f>
        <v>Ela Cross</v>
      </c>
    </row>
    <row r="2308" spans="1:13" x14ac:dyDescent="0.2">
      <c r="A2308" s="6" t="s">
        <v>444</v>
      </c>
      <c r="B2308" s="6" t="s">
        <v>29</v>
      </c>
      <c r="C2308" s="9">
        <v>0.85709999999999997</v>
      </c>
      <c r="D2308" s="9">
        <v>1.0378000000000001</v>
      </c>
      <c r="E2308" s="9">
        <v>1</v>
      </c>
      <c r="F2308" s="9">
        <v>1</v>
      </c>
      <c r="G2308" s="9">
        <v>0.64285714285714202</v>
      </c>
      <c r="H2308" s="6">
        <v>2</v>
      </c>
      <c r="I2308" s="7" t="s">
        <v>57</v>
      </c>
      <c r="J2308" s="45">
        <v>0.25</v>
      </c>
      <c r="K2308" t="str">
        <f>VLOOKUP(A2308,MonthlyMetricFullData!A:D,2,FALSE)</f>
        <v>Distinguished</v>
      </c>
      <c r="L2308" t="str">
        <f>IF(VLOOKUP(A2308,MonthlyMetricFullData!A:E,5,FALSE)&lt;30,"Adjunct","Professional")</f>
        <v>Professional</v>
      </c>
      <c r="M2308" t="str">
        <f>VLOOKUP(A2308,MonthlyMetricFullData!A:D,3,FALSE)</f>
        <v>Ela Cross</v>
      </c>
    </row>
    <row r="2309" spans="1:13" x14ac:dyDescent="0.2">
      <c r="A2309" s="6" t="s">
        <v>444</v>
      </c>
      <c r="B2309" s="6" t="s">
        <v>16</v>
      </c>
      <c r="C2309" s="9">
        <v>7.0000000000000007E-2</v>
      </c>
      <c r="D2309" s="9">
        <v>0.78</v>
      </c>
      <c r="E2309" s="9">
        <v>1</v>
      </c>
      <c r="F2309" s="9">
        <v>1</v>
      </c>
      <c r="G2309" s="9">
        <v>0</v>
      </c>
      <c r="H2309" s="6">
        <v>0</v>
      </c>
      <c r="I2309" s="10">
        <v>45690</v>
      </c>
      <c r="J2309" s="9">
        <v>1</v>
      </c>
      <c r="K2309" t="str">
        <f>VLOOKUP(A2309,MonthlyMetricFullData!A:D,2,FALSE)</f>
        <v>Distinguished</v>
      </c>
      <c r="L2309" t="str">
        <f>IF(VLOOKUP(A2309,MonthlyMetricFullData!A:E,5,FALSE)&lt;30,"Adjunct","Professional")</f>
        <v>Professional</v>
      </c>
      <c r="M2309" t="str">
        <f>VLOOKUP(A2309,MonthlyMetricFullData!A:D,3,FALSE)</f>
        <v>Ela Cross</v>
      </c>
    </row>
    <row r="2310" spans="1:13" x14ac:dyDescent="0.2">
      <c r="A2310" s="6" t="s">
        <v>444</v>
      </c>
      <c r="B2310" s="6" t="s">
        <v>31</v>
      </c>
      <c r="C2310" s="9">
        <v>0.55000000000000004</v>
      </c>
      <c r="D2310" s="9">
        <v>0.98</v>
      </c>
      <c r="E2310" s="9">
        <v>0.97</v>
      </c>
      <c r="F2310" s="9">
        <v>0.98</v>
      </c>
      <c r="G2310" s="9">
        <v>0</v>
      </c>
      <c r="H2310" s="6">
        <v>0</v>
      </c>
      <c r="I2310" s="7">
        <v>0.81818181818181823</v>
      </c>
      <c r="J2310" s="9">
        <f>5/6</f>
        <v>0.83333333333333337</v>
      </c>
      <c r="K2310" t="str">
        <f>VLOOKUP(A2310,MonthlyMetricFullData!A:D,2,FALSE)</f>
        <v>Distinguished</v>
      </c>
      <c r="L2310" t="str">
        <f>IF(VLOOKUP(A2310,MonthlyMetricFullData!A:E,5,FALSE)&lt;30,"Adjunct","Professional")</f>
        <v>Professional</v>
      </c>
      <c r="M2310" t="str">
        <f>VLOOKUP(A2310,MonthlyMetricFullData!A:D,3,FALSE)</f>
        <v>Ela Cross</v>
      </c>
    </row>
    <row r="2311" spans="1:13" x14ac:dyDescent="0.2">
      <c r="A2311" s="6" t="s">
        <v>444</v>
      </c>
      <c r="B2311" s="6" t="s">
        <v>32</v>
      </c>
      <c r="C2311" s="9">
        <v>0.7571</v>
      </c>
      <c r="D2311" s="9">
        <v>1.0262</v>
      </c>
      <c r="E2311" s="9">
        <v>0.98958333300000001</v>
      </c>
      <c r="F2311" s="9">
        <v>0.97222222199999997</v>
      </c>
      <c r="G2311" s="9">
        <v>0.2</v>
      </c>
      <c r="H2311" s="6">
        <v>1</v>
      </c>
      <c r="I2311" s="7">
        <v>0.72727272727272729</v>
      </c>
      <c r="J2311" s="9">
        <f>I2311</f>
        <v>0.72727272727272729</v>
      </c>
      <c r="K2311" t="str">
        <f>VLOOKUP(A2311,MonthlyMetricFullData!A:D,2,FALSE)</f>
        <v>Distinguished</v>
      </c>
      <c r="L2311" t="str">
        <f>IF(VLOOKUP(A2311,MonthlyMetricFullData!A:E,5,FALSE)&lt;30,"Adjunct","Professional")</f>
        <v>Professional</v>
      </c>
      <c r="M2311" t="str">
        <f>VLOOKUP(A2311,MonthlyMetricFullData!A:D,3,FALSE)</f>
        <v>Ela Cross</v>
      </c>
    </row>
    <row r="2312" spans="1:13" x14ac:dyDescent="0.2">
      <c r="A2312" s="6" t="s">
        <v>444</v>
      </c>
      <c r="B2312" s="6" t="s">
        <v>17</v>
      </c>
      <c r="C2312" s="9">
        <v>0.94</v>
      </c>
      <c r="D2312" s="9">
        <v>1.04</v>
      </c>
      <c r="E2312" s="9">
        <v>1</v>
      </c>
      <c r="F2312" s="9">
        <v>1</v>
      </c>
      <c r="G2312" s="9">
        <v>0.39</v>
      </c>
      <c r="H2312" s="6">
        <v>3</v>
      </c>
      <c r="I2312" s="46" t="s">
        <v>76</v>
      </c>
      <c r="J2312" s="11">
        <v>1</v>
      </c>
      <c r="K2312" t="str">
        <f>VLOOKUP(A2312,MonthlyMetricFullData!A:D,2,FALSE)</f>
        <v>Distinguished</v>
      </c>
      <c r="L2312" t="str">
        <f>IF(VLOOKUP(A2312,MonthlyMetricFullData!A:E,5,FALSE)&lt;30,"Adjunct","Professional")</f>
        <v>Professional</v>
      </c>
      <c r="M2312" t="str">
        <f>VLOOKUP(A2312,MonthlyMetricFullData!A:D,3,FALSE)</f>
        <v>Ela Cross</v>
      </c>
    </row>
    <row r="2313" spans="1:13" x14ac:dyDescent="0.2">
      <c r="A2313" s="6" t="s">
        <v>444</v>
      </c>
      <c r="B2313" s="6" t="s">
        <v>19</v>
      </c>
      <c r="C2313" s="6">
        <v>0.93929999999999902</v>
      </c>
      <c r="D2313" s="6">
        <v>1.0653999999999999</v>
      </c>
      <c r="E2313" s="6">
        <v>1</v>
      </c>
      <c r="F2313" s="6">
        <v>0.747</v>
      </c>
      <c r="G2313" s="6">
        <v>0.29411764705882298</v>
      </c>
      <c r="H2313" s="6">
        <v>8</v>
      </c>
      <c r="I2313" s="6" t="s">
        <v>79</v>
      </c>
      <c r="J2313" s="53">
        <v>0.28999999999999998</v>
      </c>
      <c r="K2313" t="str">
        <f>VLOOKUP(A2313,MonthlyMetricFullData!A:D,2,FALSE)</f>
        <v>Distinguished</v>
      </c>
      <c r="L2313" t="str">
        <f>IF(VLOOKUP(A2313,MonthlyMetricFullData!A:E,5,FALSE)&lt;30,"Adjunct","Professional")</f>
        <v>Professional</v>
      </c>
      <c r="M2313" t="str">
        <f>VLOOKUP(A2313,MonthlyMetricFullData!A:D,3,FALSE)</f>
        <v>Ela Cross</v>
      </c>
    </row>
    <row r="2314" spans="1:13" x14ac:dyDescent="0.2">
      <c r="A2314" s="6" t="s">
        <v>445</v>
      </c>
      <c r="B2314" s="6" t="s">
        <v>29</v>
      </c>
      <c r="C2314" s="9">
        <v>0.92920000000000003</v>
      </c>
      <c r="D2314" s="9">
        <v>0.99509999999999998</v>
      </c>
      <c r="E2314" s="9">
        <v>0.92380952380952297</v>
      </c>
      <c r="F2314" s="9">
        <v>0.83098591549295697</v>
      </c>
      <c r="G2314" s="9">
        <v>0.73684210526315697</v>
      </c>
      <c r="H2314" s="6">
        <v>5</v>
      </c>
      <c r="I2314" s="7" t="s">
        <v>103</v>
      </c>
      <c r="J2314" s="45">
        <v>0.2</v>
      </c>
      <c r="K2314" t="str">
        <f>VLOOKUP(A2314,MonthlyMetricFullData!A:D,2,FALSE)</f>
        <v>Distinguished</v>
      </c>
      <c r="L2314" t="str">
        <f>IF(VLOOKUP(A2314,MonthlyMetricFullData!A:E,5,FALSE)&lt;30,"Adjunct","Professional")</f>
        <v>Professional</v>
      </c>
      <c r="M2314" t="str">
        <f>VLOOKUP(A2314,MonthlyMetricFullData!A:D,3,FALSE)</f>
        <v>Annelies de Groot</v>
      </c>
    </row>
    <row r="2315" spans="1:13" x14ac:dyDescent="0.2">
      <c r="A2315" s="6" t="s">
        <v>445</v>
      </c>
      <c r="B2315" s="6" t="s">
        <v>14</v>
      </c>
      <c r="C2315" s="9">
        <v>0.85</v>
      </c>
      <c r="D2315" s="9">
        <v>1.1545999999999901</v>
      </c>
      <c r="E2315" s="9">
        <v>0.934579439252336</v>
      </c>
      <c r="F2315" s="9">
        <v>0.91780821917808197</v>
      </c>
      <c r="G2315" s="9">
        <v>0.4</v>
      </c>
      <c r="H2315" s="6">
        <v>6</v>
      </c>
      <c r="I2315" s="7" t="s">
        <v>446</v>
      </c>
      <c r="J2315" s="9">
        <f>_xlfn.TEXTBEFORE(I2315, "/")/_xlfn.TEXTAFTER(I2315,"/")</f>
        <v>0.55555555555555558</v>
      </c>
      <c r="K2315" t="str">
        <f>VLOOKUP(A2315,MonthlyMetricFullData!A:D,2,FALSE)</f>
        <v>Distinguished</v>
      </c>
      <c r="L2315" t="str">
        <f>IF(VLOOKUP(A2315,MonthlyMetricFullData!A:E,5,FALSE)&lt;30,"Adjunct","Professional")</f>
        <v>Professional</v>
      </c>
      <c r="M2315" t="str">
        <f>VLOOKUP(A2315,MonthlyMetricFullData!A:D,3,FALSE)</f>
        <v>Annelies de Groot</v>
      </c>
    </row>
    <row r="2316" spans="1:13" x14ac:dyDescent="0.2">
      <c r="A2316" s="6" t="s">
        <v>445</v>
      </c>
      <c r="B2316" s="6" t="s">
        <v>14</v>
      </c>
      <c r="C2316" s="9">
        <v>0.85</v>
      </c>
      <c r="D2316" s="9">
        <v>1.1545999999999901</v>
      </c>
      <c r="E2316" s="9">
        <v>0.934579439252336</v>
      </c>
      <c r="F2316" s="9">
        <v>0.91780821917808197</v>
      </c>
      <c r="G2316" s="9">
        <v>0.4</v>
      </c>
      <c r="H2316" s="6">
        <v>6</v>
      </c>
      <c r="I2316" s="7" t="s">
        <v>446</v>
      </c>
      <c r="J2316" s="9">
        <v>0.56000000000000005</v>
      </c>
      <c r="K2316" t="str">
        <f>VLOOKUP(A2316,MonthlyMetricFullData!A:D,2,FALSE)</f>
        <v>Distinguished</v>
      </c>
      <c r="L2316" t="str">
        <f>IF(VLOOKUP(A2316,MonthlyMetricFullData!A:E,5,FALSE)&lt;30,"Adjunct","Professional")</f>
        <v>Professional</v>
      </c>
      <c r="M2316" t="str">
        <f>VLOOKUP(A2316,MonthlyMetricFullData!A:D,3,FALSE)</f>
        <v>Annelies de Groot</v>
      </c>
    </row>
    <row r="2317" spans="1:13" x14ac:dyDescent="0.2">
      <c r="A2317" s="6" t="s">
        <v>445</v>
      </c>
      <c r="B2317" s="6" t="s">
        <v>16</v>
      </c>
      <c r="C2317" s="9">
        <v>1.01</v>
      </c>
      <c r="D2317" s="9">
        <v>0.98</v>
      </c>
      <c r="E2317" s="9">
        <v>0.93</v>
      </c>
      <c r="F2317" s="9">
        <v>0.94</v>
      </c>
      <c r="G2317" s="9">
        <v>0.27</v>
      </c>
      <c r="H2317" s="6">
        <v>6</v>
      </c>
      <c r="I2317" s="10">
        <v>45693</v>
      </c>
      <c r="J2317" s="11">
        <v>0.4</v>
      </c>
      <c r="K2317" t="str">
        <f>VLOOKUP(A2317,MonthlyMetricFullData!A:D,2,FALSE)</f>
        <v>Distinguished</v>
      </c>
      <c r="L2317" t="str">
        <f>IF(VLOOKUP(A2317,MonthlyMetricFullData!A:E,5,FALSE)&lt;30,"Adjunct","Professional")</f>
        <v>Professional</v>
      </c>
      <c r="M2317" t="str">
        <f>VLOOKUP(A2317,MonthlyMetricFullData!A:D,3,FALSE)</f>
        <v>Annelies de Groot</v>
      </c>
    </row>
    <row r="2318" spans="1:13" x14ac:dyDescent="0.2">
      <c r="A2318" s="6" t="s">
        <v>445</v>
      </c>
      <c r="B2318" s="6" t="s">
        <v>31</v>
      </c>
      <c r="C2318" s="9">
        <v>0.77</v>
      </c>
      <c r="D2318" s="9">
        <v>1.07</v>
      </c>
      <c r="E2318" s="9">
        <v>0.93</v>
      </c>
      <c r="F2318" s="9">
        <v>0.68</v>
      </c>
      <c r="G2318" s="9">
        <v>0.52</v>
      </c>
      <c r="H2318" s="6">
        <v>9</v>
      </c>
      <c r="I2318" s="7" t="s">
        <v>60</v>
      </c>
      <c r="J2318" s="9">
        <v>0</v>
      </c>
      <c r="K2318" t="str">
        <f>VLOOKUP(A2318,MonthlyMetricFullData!A:D,2,FALSE)</f>
        <v>Distinguished</v>
      </c>
      <c r="L2318" t="str">
        <f>IF(VLOOKUP(A2318,MonthlyMetricFullData!A:E,5,FALSE)&lt;30,"Adjunct","Professional")</f>
        <v>Professional</v>
      </c>
      <c r="M2318" t="str">
        <f>VLOOKUP(A2318,MonthlyMetricFullData!A:D,3,FALSE)</f>
        <v>Annelies de Groot</v>
      </c>
    </row>
    <row r="2319" spans="1:13" x14ac:dyDescent="0.2">
      <c r="A2319" s="6" t="s">
        <v>445</v>
      </c>
      <c r="B2319" s="6" t="s">
        <v>32</v>
      </c>
      <c r="C2319" s="9">
        <v>0.5625</v>
      </c>
      <c r="D2319" s="9">
        <v>0.95389999999999997</v>
      </c>
      <c r="E2319" s="9">
        <v>0.953125</v>
      </c>
      <c r="F2319" s="9">
        <v>0.4</v>
      </c>
      <c r="G2319" s="9">
        <v>0.4375</v>
      </c>
      <c r="H2319" s="6">
        <v>9</v>
      </c>
      <c r="I2319" s="7">
        <v>0.5</v>
      </c>
      <c r="J2319" s="9">
        <f>I2319</f>
        <v>0.5</v>
      </c>
      <c r="K2319" t="str">
        <f>VLOOKUP(A2319,MonthlyMetricFullData!A:D,2,FALSE)</f>
        <v>Distinguished</v>
      </c>
      <c r="L2319" t="str">
        <f>IF(VLOOKUP(A2319,MonthlyMetricFullData!A:E,5,FALSE)&lt;30,"Adjunct","Professional")</f>
        <v>Professional</v>
      </c>
      <c r="M2319" t="str">
        <f>VLOOKUP(A2319,MonthlyMetricFullData!A:D,3,FALSE)</f>
        <v>Annelies de Groot</v>
      </c>
    </row>
    <row r="2320" spans="1:13" x14ac:dyDescent="0.2">
      <c r="A2320" s="6" t="s">
        <v>445</v>
      </c>
      <c r="B2320" s="6" t="s">
        <v>17</v>
      </c>
      <c r="C2320" s="9">
        <v>0.49</v>
      </c>
      <c r="D2320" s="9">
        <v>0.55000000000000004</v>
      </c>
      <c r="E2320" s="9">
        <v>0.85</v>
      </c>
      <c r="F2320" s="9">
        <v>0.77</v>
      </c>
      <c r="G2320" s="9">
        <v>0.47</v>
      </c>
      <c r="H2320" s="6">
        <v>8</v>
      </c>
      <c r="I2320" s="46" t="s">
        <v>18</v>
      </c>
      <c r="J2320" s="11">
        <v>0</v>
      </c>
      <c r="K2320" t="str">
        <f>VLOOKUP(A2320,MonthlyMetricFullData!A:D,2,FALSE)</f>
        <v>Distinguished</v>
      </c>
      <c r="L2320" t="str">
        <f>IF(VLOOKUP(A2320,MonthlyMetricFullData!A:E,5,FALSE)&lt;30,"Adjunct","Professional")</f>
        <v>Professional</v>
      </c>
      <c r="M2320" t="str">
        <f>VLOOKUP(A2320,MonthlyMetricFullData!A:D,3,FALSE)</f>
        <v>Annelies de Groot</v>
      </c>
    </row>
    <row r="2321" spans="1:13" x14ac:dyDescent="0.2">
      <c r="A2321" s="6" t="s">
        <v>445</v>
      </c>
      <c r="B2321" s="6" t="s">
        <v>19</v>
      </c>
      <c r="C2321" s="6">
        <v>0.88889999999999902</v>
      </c>
      <c r="D2321" s="6">
        <v>1.0854999999999999</v>
      </c>
      <c r="E2321" s="6">
        <v>0.94117647058823495</v>
      </c>
      <c r="F2321" s="6">
        <v>0.6</v>
      </c>
      <c r="G2321" s="6">
        <v>0.38888888888888801</v>
      </c>
      <c r="H2321" s="6">
        <v>11</v>
      </c>
      <c r="I2321" s="6" t="s">
        <v>39</v>
      </c>
      <c r="J2321" s="53">
        <v>0.17</v>
      </c>
      <c r="K2321" t="str">
        <f>VLOOKUP(A2321,MonthlyMetricFullData!A:D,2,FALSE)</f>
        <v>Distinguished</v>
      </c>
      <c r="L2321" t="str">
        <f>IF(VLOOKUP(A2321,MonthlyMetricFullData!A:E,5,FALSE)&lt;30,"Adjunct","Professional")</f>
        <v>Professional</v>
      </c>
      <c r="M2321" t="str">
        <f>VLOOKUP(A2321,MonthlyMetricFullData!A:D,3,FALSE)</f>
        <v>Annelies de Groot</v>
      </c>
    </row>
    <row r="2322" spans="1:13" x14ac:dyDescent="0.2">
      <c r="A2322" s="6" t="s">
        <v>445</v>
      </c>
      <c r="B2322" s="6" t="s">
        <v>21</v>
      </c>
      <c r="C2322" s="9">
        <v>0.57999999999999996</v>
      </c>
      <c r="D2322" s="9">
        <v>1.1299999999999999</v>
      </c>
      <c r="E2322" s="9">
        <v>1</v>
      </c>
      <c r="F2322" s="9">
        <v>0.91</v>
      </c>
      <c r="G2322" s="9">
        <v>0.75</v>
      </c>
      <c r="H2322" s="6" t="e">
        <v>#N/A</v>
      </c>
      <c r="I2322" s="7" t="s">
        <v>77</v>
      </c>
      <c r="J2322" s="9">
        <v>0.8</v>
      </c>
      <c r="K2322" t="str">
        <f>VLOOKUP(A2322,MonthlyMetricFullData!A:D,2,FALSE)</f>
        <v>Distinguished</v>
      </c>
      <c r="L2322" t="str">
        <f>IF(VLOOKUP(A2322,MonthlyMetricFullData!A:E,5,FALSE)&lt;30,"Adjunct","Professional")</f>
        <v>Professional</v>
      </c>
      <c r="M2322" t="str">
        <f>VLOOKUP(A2322,MonthlyMetricFullData!A:D,3,FALSE)</f>
        <v>Annelies de Groot</v>
      </c>
    </row>
    <row r="2323" spans="1:13" x14ac:dyDescent="0.2">
      <c r="A2323" s="6" t="s">
        <v>445</v>
      </c>
      <c r="B2323" s="6" t="s">
        <v>22</v>
      </c>
      <c r="C2323" s="9">
        <v>0.49</v>
      </c>
      <c r="D2323" s="9">
        <v>1.07</v>
      </c>
      <c r="E2323" s="9">
        <v>1</v>
      </c>
      <c r="F2323" s="9">
        <v>1</v>
      </c>
      <c r="G2323" s="9">
        <v>0.46</v>
      </c>
      <c r="H2323" s="6">
        <v>1</v>
      </c>
      <c r="I2323" s="7" t="s">
        <v>35</v>
      </c>
      <c r="J2323" s="9">
        <v>0.5</v>
      </c>
      <c r="K2323" t="str">
        <f>VLOOKUP(A2323,MonthlyMetricFullData!A:D,2,FALSE)</f>
        <v>Distinguished</v>
      </c>
      <c r="L2323" t="str">
        <f>IF(VLOOKUP(A2323,MonthlyMetricFullData!A:E,5,FALSE)&lt;30,"Adjunct","Professional")</f>
        <v>Professional</v>
      </c>
      <c r="M2323" t="str">
        <f>VLOOKUP(A2323,MonthlyMetricFullData!A:D,3,FALSE)</f>
        <v>Annelies de Groot</v>
      </c>
    </row>
    <row r="2324" spans="1:13" x14ac:dyDescent="0.2">
      <c r="A2324" s="6" t="s">
        <v>445</v>
      </c>
      <c r="B2324" s="6" t="s">
        <v>24</v>
      </c>
      <c r="C2324" s="9">
        <v>0.82</v>
      </c>
      <c r="D2324" s="9">
        <v>1.04</v>
      </c>
      <c r="E2324" s="9">
        <v>0.97</v>
      </c>
      <c r="F2324" s="9">
        <v>0.74</v>
      </c>
      <c r="G2324" s="9">
        <v>0.56000000000000005</v>
      </c>
      <c r="H2324" s="6">
        <v>5</v>
      </c>
      <c r="I2324" s="7">
        <v>0</v>
      </c>
      <c r="J2324" s="9">
        <f>I2324</f>
        <v>0</v>
      </c>
      <c r="K2324" t="str">
        <f>VLOOKUP(A2324,MonthlyMetricFullData!A:D,2,FALSE)</f>
        <v>Distinguished</v>
      </c>
      <c r="L2324" t="str">
        <f>IF(VLOOKUP(A2324,MonthlyMetricFullData!A:E,5,FALSE)&lt;30,"Adjunct","Professional")</f>
        <v>Professional</v>
      </c>
      <c r="M2324" t="str">
        <f>VLOOKUP(A2324,MonthlyMetricFullData!A:D,3,FALSE)</f>
        <v>Annelies de Groot</v>
      </c>
    </row>
    <row r="2325" spans="1:13" x14ac:dyDescent="0.2">
      <c r="A2325" s="6" t="s">
        <v>445</v>
      </c>
      <c r="B2325" s="6" t="s">
        <v>25</v>
      </c>
      <c r="C2325" s="9">
        <v>0.91</v>
      </c>
      <c r="D2325" s="9">
        <v>1.02</v>
      </c>
      <c r="E2325" s="9">
        <v>0.92</v>
      </c>
      <c r="F2325" s="9">
        <v>0.6</v>
      </c>
      <c r="G2325" s="9">
        <v>0.17</v>
      </c>
      <c r="H2325" s="6">
        <v>5</v>
      </c>
      <c r="I2325" s="7" t="s">
        <v>100</v>
      </c>
      <c r="J2325" s="9">
        <v>0.4</v>
      </c>
      <c r="K2325" t="str">
        <f>VLOOKUP(A2325,MonthlyMetricFullData!A:D,2,FALSE)</f>
        <v>Distinguished</v>
      </c>
      <c r="L2325" t="str">
        <f>IF(VLOOKUP(A2325,MonthlyMetricFullData!A:E,5,FALSE)&lt;30,"Adjunct","Professional")</f>
        <v>Professional</v>
      </c>
      <c r="M2325" t="str">
        <f>VLOOKUP(A2325,MonthlyMetricFullData!A:D,3,FALSE)</f>
        <v>Annelies de Groot</v>
      </c>
    </row>
    <row r="2326" spans="1:13" x14ac:dyDescent="0.2">
      <c r="A2326" s="6" t="s">
        <v>445</v>
      </c>
      <c r="B2326" s="6" t="s">
        <v>26</v>
      </c>
      <c r="C2326" s="9">
        <v>0.93</v>
      </c>
      <c r="D2326" s="9">
        <v>1.04</v>
      </c>
      <c r="E2326" s="9">
        <v>0.92</v>
      </c>
      <c r="F2326" s="9">
        <v>1</v>
      </c>
      <c r="G2326" s="9">
        <v>0.2</v>
      </c>
      <c r="H2326" s="6">
        <v>8</v>
      </c>
      <c r="I2326" s="7" t="s">
        <v>100</v>
      </c>
      <c r="J2326" s="9">
        <v>0.4</v>
      </c>
      <c r="K2326" t="str">
        <f>VLOOKUP(A2326,MonthlyMetricFullData!A:D,2,FALSE)</f>
        <v>Distinguished</v>
      </c>
      <c r="L2326" t="str">
        <f>IF(VLOOKUP(A2326,MonthlyMetricFullData!A:E,5,FALSE)&lt;30,"Adjunct","Professional")</f>
        <v>Professional</v>
      </c>
      <c r="M2326" t="str">
        <f>VLOOKUP(A2326,MonthlyMetricFullData!A:D,3,FALSE)</f>
        <v>Annelies de Groot</v>
      </c>
    </row>
    <row r="2327" spans="1:13" x14ac:dyDescent="0.2">
      <c r="A2327" s="6" t="s">
        <v>447</v>
      </c>
      <c r="B2327" s="6" t="s">
        <v>14</v>
      </c>
      <c r="C2327" s="9">
        <v>1.0660000000000001</v>
      </c>
      <c r="D2327" s="9">
        <v>1.2812999999999899</v>
      </c>
      <c r="E2327" s="9">
        <v>1</v>
      </c>
      <c r="F2327" s="9">
        <v>0.97142857142857097</v>
      </c>
      <c r="G2327" s="9">
        <v>0.81818181818181801</v>
      </c>
      <c r="H2327" s="6">
        <v>3</v>
      </c>
      <c r="I2327" s="7" t="s">
        <v>63</v>
      </c>
      <c r="J2327" s="9">
        <v>1</v>
      </c>
      <c r="K2327" t="e">
        <f>VLOOKUP(A2327,MonthlyMetricFullData!A:D,2,FALSE)</f>
        <v>#N/A</v>
      </c>
      <c r="L2327" t="e">
        <f>IF(VLOOKUP(A2327,MonthlyMetricFullData!A:E,5,FALSE)&lt;30,"Adjunct","Professional")</f>
        <v>#N/A</v>
      </c>
      <c r="M2327" t="e">
        <f>VLOOKUP(A2327,MonthlyMetricFullData!A:D,3,FALSE)</f>
        <v>#N/A</v>
      </c>
    </row>
    <row r="2328" spans="1:13" x14ac:dyDescent="0.2">
      <c r="A2328" s="6" t="s">
        <v>447</v>
      </c>
      <c r="B2328" s="6" t="s">
        <v>16</v>
      </c>
      <c r="C2328" s="9">
        <v>1.0900000000000001</v>
      </c>
      <c r="D2328" s="9">
        <v>1.3</v>
      </c>
      <c r="E2328" s="9">
        <v>1</v>
      </c>
      <c r="F2328" s="9">
        <v>0.94</v>
      </c>
      <c r="G2328" s="9">
        <v>0.83</v>
      </c>
      <c r="H2328" s="6">
        <v>2</v>
      </c>
      <c r="I2328" s="10"/>
      <c r="J2328" s="6"/>
      <c r="K2328" t="e">
        <f>VLOOKUP(A2328,MonthlyMetricFullData!A:D,2,FALSE)</f>
        <v>#N/A</v>
      </c>
      <c r="L2328" t="e">
        <f>IF(VLOOKUP(A2328,MonthlyMetricFullData!A:E,5,FALSE)&lt;30,"Adjunct","Professional")</f>
        <v>#N/A</v>
      </c>
      <c r="M2328" t="e">
        <f>VLOOKUP(A2328,MonthlyMetricFullData!A:D,3,FALSE)</f>
        <v>#N/A</v>
      </c>
    </row>
    <row r="2329" spans="1:13" x14ac:dyDescent="0.2">
      <c r="A2329" s="6" t="s">
        <v>447</v>
      </c>
      <c r="B2329" s="6" t="s">
        <v>31</v>
      </c>
      <c r="C2329" s="9">
        <v>0.56999999999999995</v>
      </c>
      <c r="D2329" s="9">
        <v>1.02</v>
      </c>
      <c r="E2329" s="9">
        <v>0.96</v>
      </c>
      <c r="F2329" s="9">
        <v>1</v>
      </c>
      <c r="G2329" s="9">
        <v>0.92</v>
      </c>
      <c r="H2329" s="6">
        <v>0</v>
      </c>
      <c r="I2329" s="7"/>
      <c r="J2329" s="9"/>
      <c r="K2329" t="e">
        <f>VLOOKUP(A2329,MonthlyMetricFullData!A:D,2,FALSE)</f>
        <v>#N/A</v>
      </c>
      <c r="L2329" t="e">
        <f>IF(VLOOKUP(A2329,MonthlyMetricFullData!A:E,5,FALSE)&lt;30,"Adjunct","Professional")</f>
        <v>#N/A</v>
      </c>
      <c r="M2329" t="e">
        <f>VLOOKUP(A2329,MonthlyMetricFullData!A:D,3,FALSE)</f>
        <v>#N/A</v>
      </c>
    </row>
    <row r="2330" spans="1:13" x14ac:dyDescent="0.2">
      <c r="A2330" s="6" t="s">
        <v>447</v>
      </c>
      <c r="B2330" s="6" t="s">
        <v>32</v>
      </c>
      <c r="C2330" s="9">
        <v>0.56769999999999998</v>
      </c>
      <c r="D2330" s="9">
        <v>1.0508</v>
      </c>
      <c r="E2330" s="9">
        <v>1</v>
      </c>
      <c r="F2330" s="9">
        <v>0.94444444400000005</v>
      </c>
      <c r="G2330" s="9">
        <v>0.66666666699999999</v>
      </c>
      <c r="H2330" s="6">
        <v>1</v>
      </c>
      <c r="I2330" s="7" t="s">
        <v>18</v>
      </c>
      <c r="J2330" s="9">
        <v>0</v>
      </c>
      <c r="K2330" t="e">
        <f>VLOOKUP(A2330,MonthlyMetricFullData!A:D,2,FALSE)</f>
        <v>#N/A</v>
      </c>
      <c r="L2330" t="e">
        <f>IF(VLOOKUP(A2330,MonthlyMetricFullData!A:E,5,FALSE)&lt;30,"Adjunct","Professional")</f>
        <v>#N/A</v>
      </c>
      <c r="M2330" t="e">
        <f>VLOOKUP(A2330,MonthlyMetricFullData!A:D,3,FALSE)</f>
        <v>#N/A</v>
      </c>
    </row>
    <row r="2331" spans="1:13" x14ac:dyDescent="0.2">
      <c r="A2331" s="6" t="s">
        <v>447</v>
      </c>
      <c r="B2331" s="6" t="s">
        <v>21</v>
      </c>
      <c r="C2331" s="9">
        <v>1.02</v>
      </c>
      <c r="D2331" s="9">
        <v>1.49</v>
      </c>
      <c r="E2331" s="9">
        <v>0.98</v>
      </c>
      <c r="F2331" s="9">
        <v>0.74</v>
      </c>
      <c r="G2331" s="9">
        <v>1</v>
      </c>
      <c r="H2331" s="6" t="e">
        <v>#N/A</v>
      </c>
      <c r="I2331" s="7">
        <v>1</v>
      </c>
      <c r="J2331" s="9">
        <f>I2331</f>
        <v>1</v>
      </c>
      <c r="K2331" t="e">
        <f>VLOOKUP(A2331,MonthlyMetricFullData!A:D,2,FALSE)</f>
        <v>#N/A</v>
      </c>
      <c r="L2331" t="e">
        <f>IF(VLOOKUP(A2331,MonthlyMetricFullData!A:E,5,FALSE)&lt;30,"Adjunct","Professional")</f>
        <v>#N/A</v>
      </c>
      <c r="M2331" t="e">
        <f>VLOOKUP(A2331,MonthlyMetricFullData!A:D,3,FALSE)</f>
        <v>#N/A</v>
      </c>
    </row>
    <row r="2332" spans="1:13" x14ac:dyDescent="0.2">
      <c r="A2332" s="6" t="s">
        <v>447</v>
      </c>
      <c r="B2332" s="6" t="s">
        <v>22</v>
      </c>
      <c r="C2332" s="9">
        <v>0.51</v>
      </c>
      <c r="D2332" s="9">
        <v>1.35</v>
      </c>
      <c r="E2332" s="9">
        <v>0.97</v>
      </c>
      <c r="F2332" s="9">
        <v>1</v>
      </c>
      <c r="G2332" s="9">
        <v>0.5</v>
      </c>
      <c r="H2332" s="6" t="e">
        <v>#N/A</v>
      </c>
      <c r="I2332" s="7">
        <v>1</v>
      </c>
      <c r="J2332" s="9">
        <f>I2332</f>
        <v>1</v>
      </c>
      <c r="K2332" t="e">
        <f>VLOOKUP(A2332,MonthlyMetricFullData!A:D,2,FALSE)</f>
        <v>#N/A</v>
      </c>
      <c r="L2332" t="e">
        <f>IF(VLOOKUP(A2332,MonthlyMetricFullData!A:E,5,FALSE)&lt;30,"Adjunct","Professional")</f>
        <v>#N/A</v>
      </c>
      <c r="M2332" t="e">
        <f>VLOOKUP(A2332,MonthlyMetricFullData!A:D,3,FALSE)</f>
        <v>#N/A</v>
      </c>
    </row>
    <row r="2333" spans="1:13" x14ac:dyDescent="0.2">
      <c r="A2333" s="6" t="s">
        <v>447</v>
      </c>
      <c r="B2333" s="6" t="s">
        <v>24</v>
      </c>
      <c r="C2333" s="9">
        <v>0.32</v>
      </c>
      <c r="D2333" s="9">
        <v>1.1100000000000001</v>
      </c>
      <c r="E2333" s="9">
        <v>1</v>
      </c>
      <c r="F2333" s="9">
        <v>1</v>
      </c>
      <c r="G2333" s="9">
        <v>0.5</v>
      </c>
      <c r="H2333" s="6" t="e">
        <v>#N/A</v>
      </c>
      <c r="J2333" s="6"/>
      <c r="K2333" t="e">
        <f>VLOOKUP(A2333,MonthlyMetricFullData!A:D,2,FALSE)</f>
        <v>#N/A</v>
      </c>
      <c r="L2333" t="e">
        <f>IF(VLOOKUP(A2333,MonthlyMetricFullData!A:E,5,FALSE)&lt;30,"Adjunct","Professional")</f>
        <v>#N/A</v>
      </c>
      <c r="M2333" t="e">
        <f>VLOOKUP(A2333,MonthlyMetricFullData!A:D,3,FALSE)</f>
        <v>#N/A</v>
      </c>
    </row>
    <row r="2334" spans="1:13" x14ac:dyDescent="0.2">
      <c r="A2334" s="6" t="s">
        <v>447</v>
      </c>
      <c r="B2334" s="6" t="s">
        <v>25</v>
      </c>
      <c r="C2334" s="9">
        <v>0.83</v>
      </c>
      <c r="D2334" s="9">
        <v>1.34</v>
      </c>
      <c r="E2334" s="9">
        <v>0.94</v>
      </c>
      <c r="F2334" s="9">
        <v>1</v>
      </c>
      <c r="G2334" s="9">
        <v>1</v>
      </c>
      <c r="H2334" s="6">
        <v>2</v>
      </c>
      <c r="I2334" s="8"/>
      <c r="J2334" s="6"/>
      <c r="K2334" t="e">
        <f>VLOOKUP(A2334,MonthlyMetricFullData!A:D,2,FALSE)</f>
        <v>#N/A</v>
      </c>
      <c r="L2334" t="e">
        <f>IF(VLOOKUP(A2334,MonthlyMetricFullData!A:E,5,FALSE)&lt;30,"Adjunct","Professional")</f>
        <v>#N/A</v>
      </c>
      <c r="M2334" t="e">
        <f>VLOOKUP(A2334,MonthlyMetricFullData!A:D,3,FALSE)</f>
        <v>#N/A</v>
      </c>
    </row>
    <row r="2335" spans="1:13" x14ac:dyDescent="0.2">
      <c r="A2335" s="6" t="s">
        <v>447</v>
      </c>
      <c r="B2335" s="6" t="s">
        <v>26</v>
      </c>
      <c r="C2335" s="9">
        <v>1.1599999999999999</v>
      </c>
      <c r="D2335" s="9">
        <v>1.36</v>
      </c>
      <c r="E2335" s="9">
        <v>0.98</v>
      </c>
      <c r="F2335" s="9">
        <v>1</v>
      </c>
      <c r="G2335" s="9">
        <v>1</v>
      </c>
      <c r="H2335" s="6">
        <v>1</v>
      </c>
      <c r="I2335" s="7" t="s">
        <v>63</v>
      </c>
      <c r="J2335" s="9">
        <v>1</v>
      </c>
      <c r="K2335" t="e">
        <f>VLOOKUP(A2335,MonthlyMetricFullData!A:D,2,FALSE)</f>
        <v>#N/A</v>
      </c>
      <c r="L2335" t="e">
        <f>IF(VLOOKUP(A2335,MonthlyMetricFullData!A:E,5,FALSE)&lt;30,"Adjunct","Professional")</f>
        <v>#N/A</v>
      </c>
      <c r="M2335" t="e">
        <f>VLOOKUP(A2335,MonthlyMetricFullData!A:D,3,FALSE)</f>
        <v>#N/A</v>
      </c>
    </row>
    <row r="2336" spans="1:13" x14ac:dyDescent="0.2">
      <c r="A2336" s="6" t="s">
        <v>448</v>
      </c>
      <c r="B2336" s="6" t="s">
        <v>29</v>
      </c>
      <c r="C2336" s="9">
        <v>0.5958</v>
      </c>
      <c r="D2336" s="9">
        <v>1.1365000000000001</v>
      </c>
      <c r="E2336" s="9">
        <v>1</v>
      </c>
      <c r="F2336" s="9">
        <v>0.98</v>
      </c>
      <c r="G2336" s="9">
        <v>0.81818181818181801</v>
      </c>
      <c r="H2336" s="6">
        <v>2</v>
      </c>
      <c r="I2336" s="7" t="s">
        <v>51</v>
      </c>
      <c r="J2336" s="45">
        <v>0</v>
      </c>
      <c r="K2336" t="str">
        <f>VLOOKUP(A2336,MonthlyMetricFullData!A:D,2,FALSE)</f>
        <v>Premium</v>
      </c>
      <c r="L2336" t="str">
        <f>IF(VLOOKUP(A2336,MonthlyMetricFullData!A:E,5,FALSE)&lt;30,"Adjunct","Professional")</f>
        <v>Professional</v>
      </c>
      <c r="M2336" t="str">
        <f>VLOOKUP(A2336,MonthlyMetricFullData!A:D,3,FALSE)</f>
        <v>Ian Plamondon</v>
      </c>
    </row>
    <row r="2337" spans="1:13" x14ac:dyDescent="0.2">
      <c r="A2337" s="6" t="s">
        <v>448</v>
      </c>
      <c r="B2337" s="6" t="s">
        <v>14</v>
      </c>
      <c r="C2337" s="9">
        <v>0.4375</v>
      </c>
      <c r="D2337" s="9">
        <v>1.1397999999999999</v>
      </c>
      <c r="E2337" s="9">
        <v>1</v>
      </c>
      <c r="F2337" s="9">
        <v>0.95</v>
      </c>
      <c r="G2337" s="9">
        <v>0.78571428571428503</v>
      </c>
      <c r="H2337" s="6">
        <v>3</v>
      </c>
      <c r="I2337" s="7" t="s">
        <v>71</v>
      </c>
      <c r="J2337" s="9">
        <v>0</v>
      </c>
      <c r="K2337" t="str">
        <f>VLOOKUP(A2337,MonthlyMetricFullData!A:D,2,FALSE)</f>
        <v>Premium</v>
      </c>
      <c r="L2337" t="str">
        <f>IF(VLOOKUP(A2337,MonthlyMetricFullData!A:E,5,FALSE)&lt;30,"Adjunct","Professional")</f>
        <v>Professional</v>
      </c>
      <c r="M2337" t="str">
        <f>VLOOKUP(A2337,MonthlyMetricFullData!A:D,3,FALSE)</f>
        <v>Ian Plamondon</v>
      </c>
    </row>
    <row r="2338" spans="1:13" x14ac:dyDescent="0.2">
      <c r="A2338" s="6" t="s">
        <v>448</v>
      </c>
      <c r="B2338" s="6" t="s">
        <v>16</v>
      </c>
      <c r="C2338" s="9">
        <v>0.45</v>
      </c>
      <c r="D2338" s="9">
        <v>1.19</v>
      </c>
      <c r="E2338" s="9">
        <v>1</v>
      </c>
      <c r="F2338" s="9">
        <v>1</v>
      </c>
      <c r="G2338" s="9">
        <v>0.75</v>
      </c>
      <c r="H2338" s="6">
        <v>5</v>
      </c>
      <c r="I2338" s="10" t="s">
        <v>33</v>
      </c>
      <c r="J2338" s="9">
        <v>0</v>
      </c>
      <c r="K2338" t="str">
        <f>VLOOKUP(A2338,MonthlyMetricFullData!A:D,2,FALSE)</f>
        <v>Premium</v>
      </c>
      <c r="L2338" t="str">
        <f>IF(VLOOKUP(A2338,MonthlyMetricFullData!A:E,5,FALSE)&lt;30,"Adjunct","Professional")</f>
        <v>Professional</v>
      </c>
      <c r="M2338" t="str">
        <f>VLOOKUP(A2338,MonthlyMetricFullData!A:D,3,FALSE)</f>
        <v>Ian Plamondon</v>
      </c>
    </row>
    <row r="2339" spans="1:13" x14ac:dyDescent="0.2">
      <c r="A2339" s="6" t="s">
        <v>448</v>
      </c>
      <c r="B2339" s="6" t="s">
        <v>31</v>
      </c>
      <c r="C2339" s="9">
        <v>0.38</v>
      </c>
      <c r="D2339" s="9">
        <v>1.1499999999999999</v>
      </c>
      <c r="E2339" s="9">
        <v>1</v>
      </c>
      <c r="F2339" s="9">
        <v>0.93</v>
      </c>
      <c r="G2339" s="9">
        <v>0.56999999999999995</v>
      </c>
      <c r="H2339" s="6">
        <v>5</v>
      </c>
      <c r="I2339" s="7" t="s">
        <v>33</v>
      </c>
      <c r="J2339" s="9">
        <v>0</v>
      </c>
      <c r="K2339" t="str">
        <f>VLOOKUP(A2339,MonthlyMetricFullData!A:D,2,FALSE)</f>
        <v>Premium</v>
      </c>
      <c r="L2339" t="str">
        <f>IF(VLOOKUP(A2339,MonthlyMetricFullData!A:E,5,FALSE)&lt;30,"Adjunct","Professional")</f>
        <v>Professional</v>
      </c>
      <c r="M2339" t="str">
        <f>VLOOKUP(A2339,MonthlyMetricFullData!A:D,3,FALSE)</f>
        <v>Ian Plamondon</v>
      </c>
    </row>
    <row r="2340" spans="1:13" x14ac:dyDescent="0.2">
      <c r="A2340" s="6" t="s">
        <v>448</v>
      </c>
      <c r="B2340" s="6" t="s">
        <v>32</v>
      </c>
      <c r="C2340" s="9">
        <v>0.2792</v>
      </c>
      <c r="D2340" s="9">
        <v>1.0921000000000001</v>
      </c>
      <c r="E2340" s="9">
        <v>1</v>
      </c>
      <c r="F2340" s="9">
        <v>0.94736842099999996</v>
      </c>
      <c r="G2340" s="9">
        <v>0.7</v>
      </c>
      <c r="H2340" s="6">
        <v>3</v>
      </c>
      <c r="I2340" s="7" t="s">
        <v>60</v>
      </c>
      <c r="J2340" s="9">
        <v>0</v>
      </c>
      <c r="K2340" t="str">
        <f>VLOOKUP(A2340,MonthlyMetricFullData!A:D,2,FALSE)</f>
        <v>Premium</v>
      </c>
      <c r="L2340" t="str">
        <f>IF(VLOOKUP(A2340,MonthlyMetricFullData!A:E,5,FALSE)&lt;30,"Adjunct","Professional")</f>
        <v>Professional</v>
      </c>
      <c r="M2340" t="str">
        <f>VLOOKUP(A2340,MonthlyMetricFullData!A:D,3,FALSE)</f>
        <v>Ian Plamondon</v>
      </c>
    </row>
    <row r="2341" spans="1:13" x14ac:dyDescent="0.2">
      <c r="A2341" s="6" t="s">
        <v>448</v>
      </c>
      <c r="B2341" s="6" t="s">
        <v>17</v>
      </c>
      <c r="C2341" s="9">
        <v>0.68</v>
      </c>
      <c r="D2341" s="9">
        <v>1.1499999999999999</v>
      </c>
      <c r="E2341" s="9">
        <v>1</v>
      </c>
      <c r="F2341" s="9">
        <v>0.89</v>
      </c>
      <c r="G2341" s="9">
        <v>0.73</v>
      </c>
      <c r="H2341" s="6">
        <v>2</v>
      </c>
      <c r="I2341" s="46" t="s">
        <v>33</v>
      </c>
      <c r="J2341" s="11">
        <v>0</v>
      </c>
      <c r="K2341" t="str">
        <f>VLOOKUP(A2341,MonthlyMetricFullData!A:D,2,FALSE)</f>
        <v>Premium</v>
      </c>
      <c r="L2341" t="str">
        <f>IF(VLOOKUP(A2341,MonthlyMetricFullData!A:E,5,FALSE)&lt;30,"Adjunct","Professional")</f>
        <v>Professional</v>
      </c>
      <c r="M2341" t="str">
        <f>VLOOKUP(A2341,MonthlyMetricFullData!A:D,3,FALSE)</f>
        <v>Ian Plamondon</v>
      </c>
    </row>
    <row r="2342" spans="1:13" x14ac:dyDescent="0.2">
      <c r="A2342" s="6" t="s">
        <v>448</v>
      </c>
      <c r="B2342" s="6" t="s">
        <v>19</v>
      </c>
      <c r="C2342" s="6">
        <v>0.49169999999999903</v>
      </c>
      <c r="D2342" s="6">
        <v>1.0920999999999901</v>
      </c>
      <c r="E2342" s="6">
        <v>1</v>
      </c>
      <c r="F2342" s="6">
        <v>0.97699999999999998</v>
      </c>
      <c r="G2342" s="6">
        <v>0.76923076923076905</v>
      </c>
      <c r="H2342" s="6">
        <v>3</v>
      </c>
      <c r="J2342" s="53"/>
      <c r="K2342" t="str">
        <f>VLOOKUP(A2342,MonthlyMetricFullData!A:D,2,FALSE)</f>
        <v>Premium</v>
      </c>
      <c r="L2342" t="str">
        <f>IF(VLOOKUP(A2342,MonthlyMetricFullData!A:E,5,FALSE)&lt;30,"Adjunct","Professional")</f>
        <v>Professional</v>
      </c>
      <c r="M2342" t="str">
        <f>VLOOKUP(A2342,MonthlyMetricFullData!A:D,3,FALSE)</f>
        <v>Ian Plamondon</v>
      </c>
    </row>
    <row r="2343" spans="1:13" x14ac:dyDescent="0.2">
      <c r="A2343" s="6" t="s">
        <v>448</v>
      </c>
      <c r="B2343" s="6" t="s">
        <v>21</v>
      </c>
      <c r="C2343" s="9">
        <v>0.66</v>
      </c>
      <c r="D2343" s="9">
        <v>1.19</v>
      </c>
      <c r="E2343" s="9">
        <v>1</v>
      </c>
      <c r="F2343" s="9">
        <v>0.92</v>
      </c>
      <c r="G2343" s="9">
        <v>1</v>
      </c>
      <c r="H2343" s="6">
        <v>4</v>
      </c>
      <c r="I2343" s="7">
        <v>0</v>
      </c>
      <c r="J2343" s="9">
        <f>I2343</f>
        <v>0</v>
      </c>
      <c r="K2343" t="str">
        <f>VLOOKUP(A2343,MonthlyMetricFullData!A:D,2,FALSE)</f>
        <v>Premium</v>
      </c>
      <c r="L2343" t="str">
        <f>IF(VLOOKUP(A2343,MonthlyMetricFullData!A:E,5,FALSE)&lt;30,"Adjunct","Professional")</f>
        <v>Professional</v>
      </c>
      <c r="M2343" t="str">
        <f>VLOOKUP(A2343,MonthlyMetricFullData!A:D,3,FALSE)</f>
        <v>Ian Plamondon</v>
      </c>
    </row>
    <row r="2344" spans="1:13" x14ac:dyDescent="0.2">
      <c r="A2344" s="6" t="s">
        <v>448</v>
      </c>
      <c r="B2344" s="6" t="s">
        <v>22</v>
      </c>
      <c r="C2344" s="9">
        <v>0.45</v>
      </c>
      <c r="D2344" s="9">
        <v>0.86</v>
      </c>
      <c r="E2344" s="9">
        <v>0.98</v>
      </c>
      <c r="F2344" s="9">
        <v>0.72</v>
      </c>
      <c r="G2344" s="9">
        <v>0.64</v>
      </c>
      <c r="H2344" s="6">
        <v>1</v>
      </c>
      <c r="I2344" s="7">
        <v>0</v>
      </c>
      <c r="J2344" s="9">
        <f>I2344</f>
        <v>0</v>
      </c>
      <c r="K2344" t="str">
        <f>VLOOKUP(A2344,MonthlyMetricFullData!A:D,2,FALSE)</f>
        <v>Premium</v>
      </c>
      <c r="L2344" t="str">
        <f>IF(VLOOKUP(A2344,MonthlyMetricFullData!A:E,5,FALSE)&lt;30,"Adjunct","Professional")</f>
        <v>Professional</v>
      </c>
      <c r="M2344" t="str">
        <f>VLOOKUP(A2344,MonthlyMetricFullData!A:D,3,FALSE)</f>
        <v>Ian Plamondon</v>
      </c>
    </row>
    <row r="2345" spans="1:13" x14ac:dyDescent="0.2">
      <c r="A2345" s="6" t="s">
        <v>448</v>
      </c>
      <c r="B2345" s="6" t="s">
        <v>24</v>
      </c>
      <c r="C2345" s="9">
        <v>0.38</v>
      </c>
      <c r="D2345" s="9">
        <v>0.98</v>
      </c>
      <c r="E2345" s="9">
        <v>1</v>
      </c>
      <c r="F2345" s="9">
        <v>0.96</v>
      </c>
      <c r="G2345" s="9">
        <v>0.86</v>
      </c>
      <c r="H2345" s="6">
        <v>2</v>
      </c>
      <c r="I2345" s="7">
        <v>0</v>
      </c>
      <c r="J2345" s="9">
        <f>I2345</f>
        <v>0</v>
      </c>
      <c r="K2345" t="str">
        <f>VLOOKUP(A2345,MonthlyMetricFullData!A:D,2,FALSE)</f>
        <v>Premium</v>
      </c>
      <c r="L2345" t="str">
        <f>IF(VLOOKUP(A2345,MonthlyMetricFullData!A:E,5,FALSE)&lt;30,"Adjunct","Professional")</f>
        <v>Professional</v>
      </c>
      <c r="M2345" t="str">
        <f>VLOOKUP(A2345,MonthlyMetricFullData!A:D,3,FALSE)</f>
        <v>Ian Plamondon</v>
      </c>
    </row>
    <row r="2346" spans="1:13" x14ac:dyDescent="0.2">
      <c r="A2346" s="6" t="s">
        <v>448</v>
      </c>
      <c r="B2346" s="6" t="s">
        <v>25</v>
      </c>
      <c r="C2346" s="9">
        <v>0.55000000000000004</v>
      </c>
      <c r="D2346" s="9">
        <v>1.21</v>
      </c>
      <c r="E2346" s="9">
        <v>1</v>
      </c>
      <c r="F2346" s="9">
        <v>0.97</v>
      </c>
      <c r="G2346" s="9">
        <v>0.92</v>
      </c>
      <c r="H2346" s="6">
        <v>5</v>
      </c>
      <c r="I2346" s="7" t="s">
        <v>60</v>
      </c>
      <c r="J2346" s="9">
        <v>0</v>
      </c>
      <c r="K2346" t="str">
        <f>VLOOKUP(A2346,MonthlyMetricFullData!A:D,2,FALSE)</f>
        <v>Premium</v>
      </c>
      <c r="L2346" t="str">
        <f>IF(VLOOKUP(A2346,MonthlyMetricFullData!A:E,5,FALSE)&lt;30,"Adjunct","Professional")</f>
        <v>Professional</v>
      </c>
      <c r="M2346" t="str">
        <f>VLOOKUP(A2346,MonthlyMetricFullData!A:D,3,FALSE)</f>
        <v>Ian Plamondon</v>
      </c>
    </row>
    <row r="2347" spans="1:13" x14ac:dyDescent="0.2">
      <c r="A2347" s="6" t="s">
        <v>448</v>
      </c>
      <c r="B2347" s="6" t="s">
        <v>26</v>
      </c>
      <c r="C2347" s="9">
        <v>0.45</v>
      </c>
      <c r="D2347" s="9">
        <v>1.1599999999999999</v>
      </c>
      <c r="E2347" s="9">
        <v>0.98</v>
      </c>
      <c r="F2347" s="9">
        <v>0.95</v>
      </c>
      <c r="G2347" s="9">
        <v>0.9</v>
      </c>
      <c r="H2347" s="6">
        <v>1</v>
      </c>
      <c r="I2347" s="7" t="s">
        <v>34</v>
      </c>
      <c r="J2347" s="9">
        <v>0.5</v>
      </c>
      <c r="K2347" t="str">
        <f>VLOOKUP(A2347,MonthlyMetricFullData!A:D,2,FALSE)</f>
        <v>Premium</v>
      </c>
      <c r="L2347" t="str">
        <f>IF(VLOOKUP(A2347,MonthlyMetricFullData!A:E,5,FALSE)&lt;30,"Adjunct","Professional")</f>
        <v>Professional</v>
      </c>
      <c r="M2347" t="str">
        <f>VLOOKUP(A2347,MonthlyMetricFullData!A:D,3,FALSE)</f>
        <v>Ian Plamondon</v>
      </c>
    </row>
    <row r="2348" spans="1:13" x14ac:dyDescent="0.2">
      <c r="A2348" s="6" t="s">
        <v>449</v>
      </c>
      <c r="B2348" s="6" t="s">
        <v>29</v>
      </c>
      <c r="C2348" s="9">
        <v>1.6875</v>
      </c>
      <c r="D2348" s="9">
        <v>1.5625</v>
      </c>
      <c r="E2348" s="9">
        <v>0.95049504950495001</v>
      </c>
      <c r="F2348" s="9">
        <v>0.98412698412698396</v>
      </c>
      <c r="G2348" s="9">
        <v>0.66666666666666596</v>
      </c>
      <c r="H2348" s="6">
        <v>7</v>
      </c>
      <c r="I2348" s="6" t="s">
        <v>18</v>
      </c>
      <c r="J2348" s="45">
        <v>0</v>
      </c>
      <c r="K2348" t="str">
        <f>VLOOKUP(A2348,MonthlyMetricFullData!A:D,2,FALSE)</f>
        <v>Distinguished</v>
      </c>
      <c r="L2348" t="str">
        <f>IF(VLOOKUP(A2348,MonthlyMetricFullData!A:E,5,FALSE)&lt;30,"Adjunct","Professional")</f>
        <v>Adjunct</v>
      </c>
      <c r="M2348" t="str">
        <f>VLOOKUP(A2348,MonthlyMetricFullData!A:D,3,FALSE)</f>
        <v>Annelies de Groot</v>
      </c>
    </row>
    <row r="2349" spans="1:13" x14ac:dyDescent="0.2">
      <c r="A2349" s="6" t="s">
        <v>449</v>
      </c>
      <c r="B2349" s="6" t="s">
        <v>14</v>
      </c>
      <c r="C2349" s="9">
        <v>1.11459999999999</v>
      </c>
      <c r="D2349" s="9">
        <v>1.1484000000000001</v>
      </c>
      <c r="E2349" s="9">
        <v>0.95588235294117596</v>
      </c>
      <c r="F2349" s="9">
        <v>1</v>
      </c>
      <c r="G2349" s="9">
        <v>0.46153846153846101</v>
      </c>
      <c r="H2349" s="6">
        <v>9</v>
      </c>
      <c r="I2349" s="7" t="s">
        <v>33</v>
      </c>
      <c r="J2349" s="9">
        <v>0</v>
      </c>
      <c r="K2349" t="str">
        <f>VLOOKUP(A2349,MonthlyMetricFullData!A:D,2,FALSE)</f>
        <v>Distinguished</v>
      </c>
      <c r="L2349" t="str">
        <f>IF(VLOOKUP(A2349,MonthlyMetricFullData!A:E,5,FALSE)&lt;30,"Adjunct","Professional")</f>
        <v>Adjunct</v>
      </c>
      <c r="M2349" t="str">
        <f>VLOOKUP(A2349,MonthlyMetricFullData!A:D,3,FALSE)</f>
        <v>Annelies de Groot</v>
      </c>
    </row>
    <row r="2350" spans="1:13" x14ac:dyDescent="0.2">
      <c r="A2350" s="6" t="s">
        <v>449</v>
      </c>
      <c r="B2350" s="6" t="s">
        <v>16</v>
      </c>
      <c r="C2350" s="9">
        <v>1.0900000000000001</v>
      </c>
      <c r="D2350" s="9">
        <v>1.07</v>
      </c>
      <c r="E2350" s="9">
        <v>0.97</v>
      </c>
      <c r="F2350" s="9">
        <v>0.96</v>
      </c>
      <c r="G2350" s="9">
        <v>0.63</v>
      </c>
      <c r="H2350" s="6">
        <v>8</v>
      </c>
      <c r="I2350" s="10" t="s">
        <v>33</v>
      </c>
      <c r="J2350" s="9">
        <v>0</v>
      </c>
      <c r="K2350" t="str">
        <f>VLOOKUP(A2350,MonthlyMetricFullData!A:D,2,FALSE)</f>
        <v>Distinguished</v>
      </c>
      <c r="L2350" t="str">
        <f>IF(VLOOKUP(A2350,MonthlyMetricFullData!A:E,5,FALSE)&lt;30,"Adjunct","Professional")</f>
        <v>Adjunct</v>
      </c>
      <c r="M2350" t="str">
        <f>VLOOKUP(A2350,MonthlyMetricFullData!A:D,3,FALSE)</f>
        <v>Annelies de Groot</v>
      </c>
    </row>
    <row r="2351" spans="1:13" x14ac:dyDescent="0.2">
      <c r="A2351" s="6" t="s">
        <v>449</v>
      </c>
      <c r="B2351" s="6" t="s">
        <v>31</v>
      </c>
      <c r="C2351" s="9">
        <v>1.05</v>
      </c>
      <c r="D2351" s="9">
        <v>1.2</v>
      </c>
      <c r="E2351" s="9">
        <v>0.97</v>
      </c>
      <c r="F2351" s="9">
        <v>0.96</v>
      </c>
      <c r="G2351" s="9">
        <v>0.69</v>
      </c>
      <c r="H2351" s="6">
        <v>6</v>
      </c>
      <c r="I2351" s="7" t="s">
        <v>60</v>
      </c>
      <c r="J2351" s="9">
        <v>0</v>
      </c>
      <c r="K2351" t="str">
        <f>VLOOKUP(A2351,MonthlyMetricFullData!A:D,2,FALSE)</f>
        <v>Distinguished</v>
      </c>
      <c r="L2351" t="str">
        <f>IF(VLOOKUP(A2351,MonthlyMetricFullData!A:E,5,FALSE)&lt;30,"Adjunct","Professional")</f>
        <v>Adjunct</v>
      </c>
      <c r="M2351" t="str">
        <f>VLOOKUP(A2351,MonthlyMetricFullData!A:D,3,FALSE)</f>
        <v>Annelies de Groot</v>
      </c>
    </row>
    <row r="2352" spans="1:13" x14ac:dyDescent="0.2">
      <c r="A2352" s="6" t="s">
        <v>449</v>
      </c>
      <c r="B2352" s="6" t="s">
        <v>32</v>
      </c>
      <c r="C2352" s="9">
        <v>1.5</v>
      </c>
      <c r="D2352" s="9">
        <v>1.4726999999999999</v>
      </c>
      <c r="E2352" s="9">
        <v>0.965909091</v>
      </c>
      <c r="F2352" s="9">
        <v>0.98412698399999998</v>
      </c>
      <c r="G2352" s="9">
        <v>0.4</v>
      </c>
      <c r="H2352" s="6">
        <v>6</v>
      </c>
      <c r="I2352" s="7">
        <v>0.25</v>
      </c>
      <c r="J2352" s="9">
        <f>I2352</f>
        <v>0.25</v>
      </c>
      <c r="K2352" t="str">
        <f>VLOOKUP(A2352,MonthlyMetricFullData!A:D,2,FALSE)</f>
        <v>Distinguished</v>
      </c>
      <c r="L2352" t="str">
        <f>IF(VLOOKUP(A2352,MonthlyMetricFullData!A:E,5,FALSE)&lt;30,"Adjunct","Professional")</f>
        <v>Adjunct</v>
      </c>
      <c r="M2352" t="str">
        <f>VLOOKUP(A2352,MonthlyMetricFullData!A:D,3,FALSE)</f>
        <v>Annelies de Groot</v>
      </c>
    </row>
    <row r="2353" spans="1:13" x14ac:dyDescent="0.2">
      <c r="A2353" s="6" t="s">
        <v>449</v>
      </c>
      <c r="B2353" s="6" t="s">
        <v>17</v>
      </c>
      <c r="C2353" s="9">
        <v>1.56</v>
      </c>
      <c r="D2353" s="9">
        <v>1.43</v>
      </c>
      <c r="E2353" s="9">
        <v>0.97</v>
      </c>
      <c r="F2353" s="9">
        <v>0.95</v>
      </c>
      <c r="G2353" s="9">
        <v>0.94</v>
      </c>
      <c r="H2353" s="6">
        <v>5</v>
      </c>
      <c r="I2353" s="46" t="s">
        <v>18</v>
      </c>
      <c r="J2353" s="11">
        <v>0</v>
      </c>
      <c r="K2353" t="str">
        <f>VLOOKUP(A2353,MonthlyMetricFullData!A:D,2,FALSE)</f>
        <v>Distinguished</v>
      </c>
      <c r="L2353" t="str">
        <f>IF(VLOOKUP(A2353,MonthlyMetricFullData!A:E,5,FALSE)&lt;30,"Adjunct","Professional")</f>
        <v>Adjunct</v>
      </c>
      <c r="M2353" t="str">
        <f>VLOOKUP(A2353,MonthlyMetricFullData!A:D,3,FALSE)</f>
        <v>Annelies de Groot</v>
      </c>
    </row>
    <row r="2354" spans="1:13" x14ac:dyDescent="0.2">
      <c r="A2354" s="6" t="s">
        <v>449</v>
      </c>
      <c r="B2354" s="6" t="s">
        <v>19</v>
      </c>
      <c r="C2354" s="6">
        <v>1.1979</v>
      </c>
      <c r="D2354" s="6">
        <v>1.2187999999999899</v>
      </c>
      <c r="E2354" s="6">
        <v>1</v>
      </c>
      <c r="F2354" s="6">
        <v>0.76700000000000002</v>
      </c>
      <c r="G2354" s="6">
        <v>0.8125</v>
      </c>
      <c r="H2354" s="6">
        <v>7</v>
      </c>
      <c r="J2354" s="53"/>
      <c r="K2354" t="str">
        <f>VLOOKUP(A2354,MonthlyMetricFullData!A:D,2,FALSE)</f>
        <v>Distinguished</v>
      </c>
      <c r="L2354" t="str">
        <f>IF(VLOOKUP(A2354,MonthlyMetricFullData!A:E,5,FALSE)&lt;30,"Adjunct","Professional")</f>
        <v>Adjunct</v>
      </c>
      <c r="M2354" t="str">
        <f>VLOOKUP(A2354,MonthlyMetricFullData!A:D,3,FALSE)</f>
        <v>Annelies de Groot</v>
      </c>
    </row>
    <row r="2355" spans="1:13" x14ac:dyDescent="0.2">
      <c r="A2355" s="6" t="s">
        <v>449</v>
      </c>
      <c r="B2355" s="6" t="s">
        <v>21</v>
      </c>
      <c r="C2355" s="9">
        <v>0.9</v>
      </c>
      <c r="D2355" s="9">
        <v>1.27</v>
      </c>
      <c r="E2355" s="9">
        <v>0.98</v>
      </c>
      <c r="F2355" s="9">
        <v>0.74</v>
      </c>
      <c r="G2355" s="9">
        <v>0.67</v>
      </c>
      <c r="H2355" s="6">
        <v>7</v>
      </c>
      <c r="J2355" s="6"/>
      <c r="K2355" t="str">
        <f>VLOOKUP(A2355,MonthlyMetricFullData!A:D,2,FALSE)</f>
        <v>Distinguished</v>
      </c>
      <c r="L2355" t="str">
        <f>IF(VLOOKUP(A2355,MonthlyMetricFullData!A:E,5,FALSE)&lt;30,"Adjunct","Professional")</f>
        <v>Adjunct</v>
      </c>
      <c r="M2355" t="str">
        <f>VLOOKUP(A2355,MonthlyMetricFullData!A:D,3,FALSE)</f>
        <v>Annelies de Groot</v>
      </c>
    </row>
    <row r="2356" spans="1:13" x14ac:dyDescent="0.2">
      <c r="A2356" s="6" t="s">
        <v>449</v>
      </c>
      <c r="B2356" s="6" t="s">
        <v>22</v>
      </c>
      <c r="C2356" s="9">
        <v>0.6</v>
      </c>
      <c r="D2356" s="9">
        <v>0.94</v>
      </c>
      <c r="E2356" s="9">
        <v>0.92</v>
      </c>
      <c r="F2356" s="9">
        <v>1</v>
      </c>
      <c r="G2356" s="9">
        <v>0.33</v>
      </c>
      <c r="H2356" s="6">
        <v>8</v>
      </c>
      <c r="J2356" s="6"/>
      <c r="K2356" t="str">
        <f>VLOOKUP(A2356,MonthlyMetricFullData!A:D,2,FALSE)</f>
        <v>Distinguished</v>
      </c>
      <c r="L2356" t="str">
        <f>IF(VLOOKUP(A2356,MonthlyMetricFullData!A:E,5,FALSE)&lt;30,"Adjunct","Professional")</f>
        <v>Adjunct</v>
      </c>
      <c r="M2356" t="str">
        <f>VLOOKUP(A2356,MonthlyMetricFullData!A:D,3,FALSE)</f>
        <v>Annelies de Groot</v>
      </c>
    </row>
    <row r="2357" spans="1:13" x14ac:dyDescent="0.2">
      <c r="A2357" s="6" t="s">
        <v>449</v>
      </c>
      <c r="B2357" s="6" t="s">
        <v>24</v>
      </c>
      <c r="C2357" s="9">
        <v>0.89</v>
      </c>
      <c r="D2357" s="9">
        <v>1.49</v>
      </c>
      <c r="E2357" s="9">
        <v>0.95</v>
      </c>
      <c r="F2357" s="9">
        <v>0.94</v>
      </c>
      <c r="G2357" s="9">
        <v>0.54</v>
      </c>
      <c r="H2357" s="6">
        <v>2</v>
      </c>
      <c r="I2357" s="7">
        <v>0</v>
      </c>
      <c r="J2357" s="9">
        <f>I2357</f>
        <v>0</v>
      </c>
      <c r="K2357" t="str">
        <f>VLOOKUP(A2357,MonthlyMetricFullData!A:D,2,FALSE)</f>
        <v>Distinguished</v>
      </c>
      <c r="L2357" t="str">
        <f>IF(VLOOKUP(A2357,MonthlyMetricFullData!A:E,5,FALSE)&lt;30,"Adjunct","Professional")</f>
        <v>Adjunct</v>
      </c>
      <c r="M2357" t="str">
        <f>VLOOKUP(A2357,MonthlyMetricFullData!A:D,3,FALSE)</f>
        <v>Annelies de Groot</v>
      </c>
    </row>
    <row r="2358" spans="1:13" x14ac:dyDescent="0.2">
      <c r="A2358" s="6" t="s">
        <v>449</v>
      </c>
      <c r="B2358" s="6" t="s">
        <v>25</v>
      </c>
      <c r="C2358" s="9">
        <v>1.1299999999999999</v>
      </c>
      <c r="D2358" s="9">
        <v>1.51</v>
      </c>
      <c r="E2358" s="9">
        <v>0.92</v>
      </c>
      <c r="F2358" s="9">
        <v>0.95</v>
      </c>
      <c r="G2358" s="9">
        <v>0.92</v>
      </c>
      <c r="H2358" s="6">
        <v>8</v>
      </c>
      <c r="I2358" s="7" t="s">
        <v>33</v>
      </c>
      <c r="J2358" s="9">
        <v>0</v>
      </c>
      <c r="K2358" t="str">
        <f>VLOOKUP(A2358,MonthlyMetricFullData!A:D,2,FALSE)</f>
        <v>Distinguished</v>
      </c>
      <c r="L2358" t="str">
        <f>IF(VLOOKUP(A2358,MonthlyMetricFullData!A:E,5,FALSE)&lt;30,"Adjunct","Professional")</f>
        <v>Adjunct</v>
      </c>
      <c r="M2358" t="str">
        <f>VLOOKUP(A2358,MonthlyMetricFullData!A:D,3,FALSE)</f>
        <v>Annelies de Groot</v>
      </c>
    </row>
    <row r="2359" spans="1:13" x14ac:dyDescent="0.2">
      <c r="A2359" s="6" t="s">
        <v>449</v>
      </c>
      <c r="B2359" s="6" t="s">
        <v>26</v>
      </c>
      <c r="C2359" s="9">
        <v>1.1299999999999999</v>
      </c>
      <c r="D2359" s="9">
        <v>1.1499999999999999</v>
      </c>
      <c r="E2359" s="9">
        <v>1</v>
      </c>
      <c r="F2359" s="9">
        <v>0.98</v>
      </c>
      <c r="G2359" s="9">
        <v>0.82</v>
      </c>
      <c r="H2359" s="6">
        <v>7</v>
      </c>
      <c r="I2359" s="8"/>
      <c r="J2359" s="6"/>
      <c r="K2359" t="str">
        <f>VLOOKUP(A2359,MonthlyMetricFullData!A:D,2,FALSE)</f>
        <v>Distinguished</v>
      </c>
      <c r="L2359" t="str">
        <f>IF(VLOOKUP(A2359,MonthlyMetricFullData!A:E,5,FALSE)&lt;30,"Adjunct","Professional")</f>
        <v>Adjunct</v>
      </c>
      <c r="M2359" t="str">
        <f>VLOOKUP(A2359,MonthlyMetricFullData!A:D,3,FALSE)</f>
        <v>Annelies de Groot</v>
      </c>
    </row>
    <row r="2360" spans="1:13" x14ac:dyDescent="0.2">
      <c r="A2360" s="6" t="s">
        <v>450</v>
      </c>
      <c r="B2360" s="6" t="s">
        <v>21</v>
      </c>
      <c r="C2360" s="9">
        <v>0.96</v>
      </c>
      <c r="D2360" s="9">
        <v>1.0900000000000001</v>
      </c>
      <c r="E2360" s="9">
        <v>1</v>
      </c>
      <c r="F2360" s="9">
        <v>0.97</v>
      </c>
      <c r="G2360" s="9">
        <v>0.85</v>
      </c>
      <c r="H2360" s="6">
        <v>4</v>
      </c>
      <c r="I2360" s="7" t="s">
        <v>77</v>
      </c>
      <c r="J2360" s="9">
        <v>0.8</v>
      </c>
      <c r="K2360" t="e">
        <f>VLOOKUP(A2360,MonthlyMetricFullData!A:D,2,FALSE)</f>
        <v>#N/A</v>
      </c>
      <c r="L2360" t="e">
        <f>IF(VLOOKUP(A2360,MonthlyMetricFullData!A:E,5,FALSE)&lt;30,"Adjunct","Professional")</f>
        <v>#N/A</v>
      </c>
      <c r="M2360" t="e">
        <f>VLOOKUP(A2360,MonthlyMetricFullData!A:D,3,FALSE)</f>
        <v>#N/A</v>
      </c>
    </row>
    <row r="2361" spans="1:13" x14ac:dyDescent="0.2">
      <c r="A2361" s="6" t="s">
        <v>450</v>
      </c>
      <c r="B2361" s="6" t="s">
        <v>22</v>
      </c>
      <c r="C2361" s="9">
        <v>0.76</v>
      </c>
      <c r="D2361" s="9">
        <v>1.03</v>
      </c>
      <c r="E2361" s="9">
        <v>1</v>
      </c>
      <c r="F2361" s="9">
        <v>0.92</v>
      </c>
      <c r="G2361" s="9">
        <v>0.82</v>
      </c>
      <c r="H2361" s="6">
        <v>6</v>
      </c>
      <c r="I2361" s="7">
        <v>1</v>
      </c>
      <c r="J2361" s="9">
        <f>I2361</f>
        <v>1</v>
      </c>
      <c r="K2361" t="e">
        <f>VLOOKUP(A2361,MonthlyMetricFullData!A:D,2,FALSE)</f>
        <v>#N/A</v>
      </c>
      <c r="L2361" t="e">
        <f>IF(VLOOKUP(A2361,MonthlyMetricFullData!A:E,5,FALSE)&lt;30,"Adjunct","Professional")</f>
        <v>#N/A</v>
      </c>
      <c r="M2361" t="e">
        <f>VLOOKUP(A2361,MonthlyMetricFullData!A:D,3,FALSE)</f>
        <v>#N/A</v>
      </c>
    </row>
    <row r="2362" spans="1:13" x14ac:dyDescent="0.2">
      <c r="A2362" s="6" t="s">
        <v>451</v>
      </c>
      <c r="B2362" s="6" t="s">
        <v>29</v>
      </c>
      <c r="C2362" s="9">
        <v>1.2292000000000001</v>
      </c>
      <c r="D2362" s="9">
        <v>1.2147999999999901</v>
      </c>
      <c r="E2362" s="9">
        <v>0.96666666666666601</v>
      </c>
      <c r="F2362" s="9">
        <v>0.94736842105263097</v>
      </c>
      <c r="G2362" s="9">
        <v>0</v>
      </c>
      <c r="H2362" s="6">
        <v>3</v>
      </c>
      <c r="I2362" s="6" t="s">
        <v>18</v>
      </c>
      <c r="J2362" s="45">
        <v>0</v>
      </c>
      <c r="K2362" t="str">
        <f>VLOOKUP(A2362,MonthlyMetricFullData!A:D,2,FALSE)</f>
        <v>Distinguished</v>
      </c>
      <c r="L2362" t="str">
        <f>IF(VLOOKUP(A2362,MonthlyMetricFullData!A:E,5,FALSE)&lt;30,"Adjunct","Professional")</f>
        <v>Adjunct</v>
      </c>
      <c r="M2362" t="str">
        <f>VLOOKUP(A2362,MonthlyMetricFullData!A:D,3,FALSE)</f>
        <v>Ela Cross</v>
      </c>
    </row>
    <row r="2363" spans="1:13" x14ac:dyDescent="0.2">
      <c r="A2363" s="6" t="s">
        <v>451</v>
      </c>
      <c r="B2363" s="6" t="s">
        <v>14</v>
      </c>
      <c r="C2363" s="9">
        <v>1.5417000000000001</v>
      </c>
      <c r="D2363" s="9">
        <v>1.7772999999999901</v>
      </c>
      <c r="E2363" s="9">
        <v>0.98750000000000004</v>
      </c>
      <c r="F2363" s="9">
        <v>1</v>
      </c>
      <c r="G2363" s="9">
        <v>0.52941176470588203</v>
      </c>
      <c r="H2363" s="6">
        <v>8</v>
      </c>
      <c r="I2363" s="7" t="s">
        <v>33</v>
      </c>
      <c r="J2363" s="9">
        <v>0</v>
      </c>
      <c r="K2363" t="str">
        <f>VLOOKUP(A2363,MonthlyMetricFullData!A:D,2,FALSE)</f>
        <v>Distinguished</v>
      </c>
      <c r="L2363" t="str">
        <f>IF(VLOOKUP(A2363,MonthlyMetricFullData!A:E,5,FALSE)&lt;30,"Adjunct","Professional")</f>
        <v>Adjunct</v>
      </c>
      <c r="M2363" t="str">
        <f>VLOOKUP(A2363,MonthlyMetricFullData!A:D,3,FALSE)</f>
        <v>Ela Cross</v>
      </c>
    </row>
    <row r="2364" spans="1:13" x14ac:dyDescent="0.2">
      <c r="A2364" s="6" t="s">
        <v>451</v>
      </c>
      <c r="B2364" s="6" t="s">
        <v>16</v>
      </c>
      <c r="C2364" s="9">
        <v>1.53</v>
      </c>
      <c r="D2364" s="9">
        <v>1.6</v>
      </c>
      <c r="E2364" s="9">
        <v>0.98</v>
      </c>
      <c r="F2364" s="9">
        <v>1</v>
      </c>
      <c r="G2364" s="9">
        <v>0.56999999999999995</v>
      </c>
      <c r="H2364" s="6">
        <v>4</v>
      </c>
      <c r="I2364" s="10"/>
      <c r="J2364" s="6"/>
      <c r="K2364" t="str">
        <f>VLOOKUP(A2364,MonthlyMetricFullData!A:D,2,FALSE)</f>
        <v>Distinguished</v>
      </c>
      <c r="L2364" t="str">
        <f>IF(VLOOKUP(A2364,MonthlyMetricFullData!A:E,5,FALSE)&lt;30,"Adjunct","Professional")</f>
        <v>Adjunct</v>
      </c>
      <c r="M2364" t="str">
        <f>VLOOKUP(A2364,MonthlyMetricFullData!A:D,3,FALSE)</f>
        <v>Ela Cross</v>
      </c>
    </row>
    <row r="2365" spans="1:13" x14ac:dyDescent="0.2">
      <c r="A2365" s="6" t="s">
        <v>451</v>
      </c>
      <c r="B2365" s="6" t="s">
        <v>31</v>
      </c>
      <c r="C2365" s="9">
        <v>0.94</v>
      </c>
      <c r="D2365" s="9">
        <v>1.73</v>
      </c>
      <c r="E2365" s="9">
        <v>0.94</v>
      </c>
      <c r="F2365" s="9">
        <v>0.96</v>
      </c>
      <c r="G2365" s="9">
        <v>0.67</v>
      </c>
      <c r="H2365" s="6">
        <v>7</v>
      </c>
      <c r="I2365" s="7"/>
      <c r="J2365" s="9"/>
      <c r="K2365" t="str">
        <f>VLOOKUP(A2365,MonthlyMetricFullData!A:D,2,FALSE)</f>
        <v>Distinguished</v>
      </c>
      <c r="L2365" t="str">
        <f>IF(VLOOKUP(A2365,MonthlyMetricFullData!A:E,5,FALSE)&lt;30,"Adjunct","Professional")</f>
        <v>Adjunct</v>
      </c>
      <c r="M2365" t="str">
        <f>VLOOKUP(A2365,MonthlyMetricFullData!A:D,3,FALSE)</f>
        <v>Ela Cross</v>
      </c>
    </row>
    <row r="2366" spans="1:13" x14ac:dyDescent="0.2">
      <c r="A2366" s="6" t="s">
        <v>451</v>
      </c>
      <c r="B2366" s="6" t="s">
        <v>32</v>
      </c>
      <c r="C2366" s="9">
        <v>0.85419999999999996</v>
      </c>
      <c r="D2366" s="9">
        <v>1.2734000000000001</v>
      </c>
      <c r="E2366" s="9">
        <v>0.97435897400000004</v>
      </c>
      <c r="F2366" s="9">
        <v>0.63333333300000005</v>
      </c>
      <c r="G2366" s="9">
        <v>0.125</v>
      </c>
      <c r="H2366" s="6">
        <v>4</v>
      </c>
      <c r="I2366" s="7">
        <v>1</v>
      </c>
      <c r="J2366" s="9">
        <f>I2366</f>
        <v>1</v>
      </c>
      <c r="K2366" t="str">
        <f>VLOOKUP(A2366,MonthlyMetricFullData!A:D,2,FALSE)</f>
        <v>Distinguished</v>
      </c>
      <c r="L2366" t="str">
        <f>IF(VLOOKUP(A2366,MonthlyMetricFullData!A:E,5,FALSE)&lt;30,"Adjunct","Professional")</f>
        <v>Adjunct</v>
      </c>
      <c r="M2366" t="str">
        <f>VLOOKUP(A2366,MonthlyMetricFullData!A:D,3,FALSE)</f>
        <v>Ela Cross</v>
      </c>
    </row>
    <row r="2367" spans="1:13" x14ac:dyDescent="0.2">
      <c r="A2367" s="6" t="s">
        <v>451</v>
      </c>
      <c r="B2367" s="6" t="s">
        <v>17</v>
      </c>
      <c r="C2367" s="9">
        <v>1.22</v>
      </c>
      <c r="D2367" s="9">
        <v>1.2</v>
      </c>
      <c r="E2367" s="9">
        <v>0.98</v>
      </c>
      <c r="F2367" s="9">
        <v>0.63</v>
      </c>
      <c r="G2367" s="9">
        <v>0</v>
      </c>
      <c r="H2367" s="6">
        <v>4</v>
      </c>
      <c r="I2367" s="46" t="s">
        <v>18</v>
      </c>
      <c r="J2367" s="11">
        <v>0</v>
      </c>
      <c r="K2367" t="str">
        <f>VLOOKUP(A2367,MonthlyMetricFullData!A:D,2,FALSE)</f>
        <v>Distinguished</v>
      </c>
      <c r="L2367" t="str">
        <f>IF(VLOOKUP(A2367,MonthlyMetricFullData!A:E,5,FALSE)&lt;30,"Adjunct","Professional")</f>
        <v>Adjunct</v>
      </c>
      <c r="M2367" t="str">
        <f>VLOOKUP(A2367,MonthlyMetricFullData!A:D,3,FALSE)</f>
        <v>Ela Cross</v>
      </c>
    </row>
    <row r="2368" spans="1:13" x14ac:dyDescent="0.2">
      <c r="A2368" s="6" t="s">
        <v>451</v>
      </c>
      <c r="B2368" s="6" t="s">
        <v>19</v>
      </c>
      <c r="C2368" s="6">
        <v>0.77080000000000004</v>
      </c>
      <c r="D2368" s="6">
        <v>0.97660000000000002</v>
      </c>
      <c r="E2368" s="6">
        <v>0.92105263157894701</v>
      </c>
      <c r="F2368" s="6">
        <v>0.7</v>
      </c>
      <c r="G2368" s="6">
        <v>0</v>
      </c>
      <c r="H2368" s="6">
        <v>5</v>
      </c>
      <c r="I2368" s="6" t="s">
        <v>254</v>
      </c>
      <c r="J2368" s="53">
        <v>0.5</v>
      </c>
      <c r="K2368" t="str">
        <f>VLOOKUP(A2368,MonthlyMetricFullData!A:D,2,FALSE)</f>
        <v>Distinguished</v>
      </c>
      <c r="L2368" t="str">
        <f>IF(VLOOKUP(A2368,MonthlyMetricFullData!A:E,5,FALSE)&lt;30,"Adjunct","Professional")</f>
        <v>Adjunct</v>
      </c>
      <c r="M2368" t="str">
        <f>VLOOKUP(A2368,MonthlyMetricFullData!A:D,3,FALSE)</f>
        <v>Ela Cross</v>
      </c>
    </row>
    <row r="2369" spans="1:13" x14ac:dyDescent="0.2">
      <c r="A2369" s="6" t="s">
        <v>451</v>
      </c>
      <c r="B2369" s="6" t="s">
        <v>21</v>
      </c>
      <c r="C2369" s="9">
        <v>0.43</v>
      </c>
      <c r="D2369" s="9">
        <v>1.25</v>
      </c>
      <c r="E2369" s="9">
        <v>1</v>
      </c>
      <c r="F2369" s="9">
        <v>0.73</v>
      </c>
      <c r="G2369" s="9">
        <v>1</v>
      </c>
      <c r="H2369" s="6" t="e">
        <v>#N/A</v>
      </c>
      <c r="J2369" s="6"/>
      <c r="K2369" t="str">
        <f>VLOOKUP(A2369,MonthlyMetricFullData!A:D,2,FALSE)</f>
        <v>Distinguished</v>
      </c>
      <c r="L2369" t="str">
        <f>IF(VLOOKUP(A2369,MonthlyMetricFullData!A:E,5,FALSE)&lt;30,"Adjunct","Professional")</f>
        <v>Adjunct</v>
      </c>
      <c r="M2369" t="str">
        <f>VLOOKUP(A2369,MonthlyMetricFullData!A:D,3,FALSE)</f>
        <v>Ela Cross</v>
      </c>
    </row>
    <row r="2370" spans="1:13" x14ac:dyDescent="0.2">
      <c r="A2370" s="6" t="s">
        <v>451</v>
      </c>
      <c r="B2370" s="6" t="s">
        <v>22</v>
      </c>
      <c r="C2370" s="9">
        <v>0.25</v>
      </c>
      <c r="D2370" s="9">
        <v>1.3</v>
      </c>
      <c r="E2370" s="9">
        <v>1</v>
      </c>
      <c r="F2370" s="9">
        <v>0.91</v>
      </c>
      <c r="G2370" s="9">
        <v>0.79</v>
      </c>
      <c r="H2370" s="6">
        <v>2</v>
      </c>
      <c r="I2370" s="7">
        <v>0</v>
      </c>
      <c r="J2370" s="9">
        <f>I2370</f>
        <v>0</v>
      </c>
      <c r="K2370" t="str">
        <f>VLOOKUP(A2370,MonthlyMetricFullData!A:D,2,FALSE)</f>
        <v>Distinguished</v>
      </c>
      <c r="L2370" t="str">
        <f>IF(VLOOKUP(A2370,MonthlyMetricFullData!A:E,5,FALSE)&lt;30,"Adjunct","Professional")</f>
        <v>Adjunct</v>
      </c>
      <c r="M2370" t="str">
        <f>VLOOKUP(A2370,MonthlyMetricFullData!A:D,3,FALSE)</f>
        <v>Ela Cross</v>
      </c>
    </row>
    <row r="2371" spans="1:13" x14ac:dyDescent="0.2">
      <c r="A2371" s="6" t="s">
        <v>451</v>
      </c>
      <c r="B2371" s="6" t="s">
        <v>24</v>
      </c>
      <c r="C2371" s="9">
        <v>1.55</v>
      </c>
      <c r="D2371" s="9">
        <v>2.4900000000000002</v>
      </c>
      <c r="E2371" s="9">
        <v>1</v>
      </c>
      <c r="F2371" s="9">
        <v>1</v>
      </c>
      <c r="G2371" s="9">
        <v>0</v>
      </c>
      <c r="H2371" s="6">
        <v>3</v>
      </c>
      <c r="I2371" s="7" t="s">
        <v>175</v>
      </c>
      <c r="J2371" s="9">
        <f>1/3</f>
        <v>0.33333333333333331</v>
      </c>
      <c r="K2371" t="str">
        <f>VLOOKUP(A2371,MonthlyMetricFullData!A:D,2,FALSE)</f>
        <v>Distinguished</v>
      </c>
      <c r="L2371" t="str">
        <f>IF(VLOOKUP(A2371,MonthlyMetricFullData!A:E,5,FALSE)&lt;30,"Adjunct","Professional")</f>
        <v>Adjunct</v>
      </c>
      <c r="M2371" t="str">
        <f>VLOOKUP(A2371,MonthlyMetricFullData!A:D,3,FALSE)</f>
        <v>Ela Cross</v>
      </c>
    </row>
    <row r="2372" spans="1:13" x14ac:dyDescent="0.2">
      <c r="A2372" s="6" t="s">
        <v>451</v>
      </c>
      <c r="B2372" s="6" t="s">
        <v>25</v>
      </c>
      <c r="C2372" s="9">
        <v>1.67</v>
      </c>
      <c r="D2372" s="9">
        <v>2.17</v>
      </c>
      <c r="E2372" s="9">
        <v>0.99</v>
      </c>
      <c r="F2372" s="9">
        <v>0.49</v>
      </c>
      <c r="G2372" s="9">
        <v>0.27</v>
      </c>
      <c r="H2372" s="6">
        <v>7</v>
      </c>
      <c r="I2372" s="8"/>
      <c r="J2372" s="6"/>
      <c r="K2372" t="str">
        <f>VLOOKUP(A2372,MonthlyMetricFullData!A:D,2,FALSE)</f>
        <v>Distinguished</v>
      </c>
      <c r="L2372" t="str">
        <f>IF(VLOOKUP(A2372,MonthlyMetricFullData!A:E,5,FALSE)&lt;30,"Adjunct","Professional")</f>
        <v>Adjunct</v>
      </c>
      <c r="M2372" t="str">
        <f>VLOOKUP(A2372,MonthlyMetricFullData!A:D,3,FALSE)</f>
        <v>Ela Cross</v>
      </c>
    </row>
    <row r="2373" spans="1:13" x14ac:dyDescent="0.2">
      <c r="A2373" s="6" t="s">
        <v>451</v>
      </c>
      <c r="B2373" s="6" t="s">
        <v>26</v>
      </c>
      <c r="C2373" s="9">
        <v>1.93</v>
      </c>
      <c r="D2373" s="9">
        <v>1.87</v>
      </c>
      <c r="E2373" s="9">
        <v>0.99</v>
      </c>
      <c r="F2373" s="9">
        <v>0.72</v>
      </c>
      <c r="G2373" s="9">
        <v>0.08</v>
      </c>
      <c r="H2373" s="6">
        <v>9</v>
      </c>
      <c r="I2373" s="7" t="s">
        <v>15</v>
      </c>
      <c r="J2373" s="9">
        <v>0.5</v>
      </c>
      <c r="K2373" t="str">
        <f>VLOOKUP(A2373,MonthlyMetricFullData!A:D,2,FALSE)</f>
        <v>Distinguished</v>
      </c>
      <c r="L2373" t="str">
        <f>IF(VLOOKUP(A2373,MonthlyMetricFullData!A:E,5,FALSE)&lt;30,"Adjunct","Professional")</f>
        <v>Adjunct</v>
      </c>
      <c r="M2373" t="str">
        <f>VLOOKUP(A2373,MonthlyMetricFullData!A:D,3,FALSE)</f>
        <v>Ela Cross</v>
      </c>
    </row>
    <row r="2374" spans="1:13" x14ac:dyDescent="0.2">
      <c r="A2374" s="6" t="s">
        <v>452</v>
      </c>
      <c r="B2374" s="6" t="s">
        <v>29</v>
      </c>
      <c r="C2374" s="9">
        <v>1.1979</v>
      </c>
      <c r="D2374" s="9">
        <v>1</v>
      </c>
      <c r="E2374" s="9">
        <v>1</v>
      </c>
      <c r="F2374" s="9">
        <v>1</v>
      </c>
      <c r="G2374" s="9">
        <v>1</v>
      </c>
      <c r="H2374" s="6">
        <v>4</v>
      </c>
      <c r="I2374" s="7" t="s">
        <v>48</v>
      </c>
      <c r="J2374" s="45">
        <v>1</v>
      </c>
      <c r="K2374" t="str">
        <f>VLOOKUP(A2374,MonthlyMetricFullData!A:D,2,FALSE)</f>
        <v>Distinguished</v>
      </c>
      <c r="L2374" t="str">
        <f>IF(VLOOKUP(A2374,MonthlyMetricFullData!A:E,5,FALSE)&lt;30,"Adjunct","Professional")</f>
        <v>Adjunct</v>
      </c>
      <c r="M2374" t="str">
        <f>VLOOKUP(A2374,MonthlyMetricFullData!A:D,3,FALSE)</f>
        <v>Ela Cross</v>
      </c>
    </row>
    <row r="2375" spans="1:13" x14ac:dyDescent="0.2">
      <c r="A2375" s="6" t="s">
        <v>452</v>
      </c>
      <c r="B2375" s="6" t="s">
        <v>14</v>
      </c>
      <c r="C2375" s="9">
        <v>1.8229</v>
      </c>
      <c r="D2375" s="9">
        <v>1.8984000000000001</v>
      </c>
      <c r="E2375" s="9">
        <v>1</v>
      </c>
      <c r="F2375" s="9">
        <v>1</v>
      </c>
      <c r="G2375" s="9">
        <v>1</v>
      </c>
      <c r="H2375" s="6">
        <v>1</v>
      </c>
      <c r="I2375" s="7"/>
      <c r="J2375" s="9"/>
      <c r="K2375" t="str">
        <f>VLOOKUP(A2375,MonthlyMetricFullData!A:D,2,FALSE)</f>
        <v>Distinguished</v>
      </c>
      <c r="L2375" t="str">
        <f>IF(VLOOKUP(A2375,MonthlyMetricFullData!A:E,5,FALSE)&lt;30,"Adjunct","Professional")</f>
        <v>Adjunct</v>
      </c>
      <c r="M2375" t="str">
        <f>VLOOKUP(A2375,MonthlyMetricFullData!A:D,3,FALSE)</f>
        <v>Ela Cross</v>
      </c>
    </row>
    <row r="2376" spans="1:13" x14ac:dyDescent="0.2">
      <c r="A2376" s="6" t="s">
        <v>452</v>
      </c>
      <c r="B2376" s="6" t="s">
        <v>16</v>
      </c>
      <c r="C2376" s="9">
        <v>0.61</v>
      </c>
      <c r="D2376" s="9">
        <v>0.74</v>
      </c>
      <c r="E2376" s="9">
        <v>1</v>
      </c>
      <c r="F2376" s="9">
        <v>0.72</v>
      </c>
      <c r="G2376" s="9">
        <v>0.75</v>
      </c>
      <c r="H2376" s="6">
        <v>2</v>
      </c>
      <c r="I2376" s="10"/>
      <c r="J2376" s="6"/>
      <c r="K2376" t="str">
        <f>VLOOKUP(A2376,MonthlyMetricFullData!A:D,2,FALSE)</f>
        <v>Distinguished</v>
      </c>
      <c r="L2376" t="str">
        <f>IF(VLOOKUP(A2376,MonthlyMetricFullData!A:E,5,FALSE)&lt;30,"Adjunct","Professional")</f>
        <v>Adjunct</v>
      </c>
      <c r="M2376" t="str">
        <f>VLOOKUP(A2376,MonthlyMetricFullData!A:D,3,FALSE)</f>
        <v>Ela Cross</v>
      </c>
    </row>
    <row r="2377" spans="1:13" x14ac:dyDescent="0.2">
      <c r="A2377" s="6" t="s">
        <v>452</v>
      </c>
      <c r="B2377" s="6" t="s">
        <v>31</v>
      </c>
      <c r="C2377" s="9">
        <v>0.51</v>
      </c>
      <c r="D2377" s="9">
        <v>0.9</v>
      </c>
      <c r="E2377" s="9">
        <v>1</v>
      </c>
      <c r="F2377" s="9">
        <v>1</v>
      </c>
      <c r="G2377" s="9">
        <v>0.92</v>
      </c>
      <c r="H2377" s="6">
        <v>3</v>
      </c>
      <c r="I2377" s="7">
        <v>1</v>
      </c>
      <c r="J2377" s="9">
        <v>1</v>
      </c>
      <c r="K2377" t="str">
        <f>VLOOKUP(A2377,MonthlyMetricFullData!A:D,2,FALSE)</f>
        <v>Distinguished</v>
      </c>
      <c r="L2377" t="str">
        <f>IF(VLOOKUP(A2377,MonthlyMetricFullData!A:E,5,FALSE)&lt;30,"Adjunct","Professional")</f>
        <v>Adjunct</v>
      </c>
      <c r="M2377" t="str">
        <f>VLOOKUP(A2377,MonthlyMetricFullData!A:D,3,FALSE)</f>
        <v>Ela Cross</v>
      </c>
    </row>
    <row r="2378" spans="1:13" x14ac:dyDescent="0.2">
      <c r="A2378" s="6" t="s">
        <v>452</v>
      </c>
      <c r="B2378" s="6" t="s">
        <v>32</v>
      </c>
      <c r="C2378" s="9">
        <v>1.0729</v>
      </c>
      <c r="D2378" s="9">
        <v>1</v>
      </c>
      <c r="E2378" s="9">
        <v>0.97560975599999999</v>
      </c>
      <c r="F2378" s="9">
        <v>0.97435897400000004</v>
      </c>
      <c r="G2378" s="9">
        <v>0.85714285700000004</v>
      </c>
      <c r="H2378" s="6">
        <v>6</v>
      </c>
      <c r="I2378" s="7">
        <v>1</v>
      </c>
      <c r="J2378" s="9">
        <f>I2378</f>
        <v>1</v>
      </c>
      <c r="K2378" t="str">
        <f>VLOOKUP(A2378,MonthlyMetricFullData!A:D,2,FALSE)</f>
        <v>Distinguished</v>
      </c>
      <c r="L2378" t="str">
        <f>IF(VLOOKUP(A2378,MonthlyMetricFullData!A:E,5,FALSE)&lt;30,"Adjunct","Professional")</f>
        <v>Adjunct</v>
      </c>
      <c r="M2378" t="str">
        <f>VLOOKUP(A2378,MonthlyMetricFullData!A:D,3,FALSE)</f>
        <v>Ela Cross</v>
      </c>
    </row>
    <row r="2379" spans="1:13" x14ac:dyDescent="0.2">
      <c r="A2379" s="6" t="s">
        <v>452</v>
      </c>
      <c r="B2379" s="6" t="s">
        <v>17</v>
      </c>
      <c r="C2379" s="9">
        <v>1.1499999999999999</v>
      </c>
      <c r="D2379" s="9">
        <v>0.98</v>
      </c>
      <c r="E2379" s="9">
        <v>1</v>
      </c>
      <c r="F2379" s="9">
        <v>1</v>
      </c>
      <c r="G2379" s="9">
        <v>1</v>
      </c>
      <c r="H2379" s="6">
        <v>5</v>
      </c>
      <c r="I2379" s="46" t="s">
        <v>18</v>
      </c>
      <c r="J2379" s="11">
        <v>0</v>
      </c>
      <c r="K2379" t="str">
        <f>VLOOKUP(A2379,MonthlyMetricFullData!A:D,2,FALSE)</f>
        <v>Distinguished</v>
      </c>
      <c r="L2379" t="str">
        <f>IF(VLOOKUP(A2379,MonthlyMetricFullData!A:E,5,FALSE)&lt;30,"Adjunct","Professional")</f>
        <v>Adjunct</v>
      </c>
      <c r="M2379" t="str">
        <f>VLOOKUP(A2379,MonthlyMetricFullData!A:D,3,FALSE)</f>
        <v>Ela Cross</v>
      </c>
    </row>
    <row r="2380" spans="1:13" x14ac:dyDescent="0.2">
      <c r="A2380" s="6" t="s">
        <v>452</v>
      </c>
      <c r="B2380" s="6" t="s">
        <v>19</v>
      </c>
      <c r="C2380" s="6">
        <v>1.1875</v>
      </c>
      <c r="D2380" s="6">
        <v>0.99219999999999997</v>
      </c>
      <c r="E2380" s="6">
        <v>1</v>
      </c>
      <c r="F2380" s="6">
        <v>1</v>
      </c>
      <c r="G2380" s="6">
        <v>1</v>
      </c>
      <c r="H2380" s="6">
        <v>5</v>
      </c>
      <c r="J2380" s="53"/>
      <c r="K2380" t="str">
        <f>VLOOKUP(A2380,MonthlyMetricFullData!A:D,2,FALSE)</f>
        <v>Distinguished</v>
      </c>
      <c r="L2380" t="str">
        <f>IF(VLOOKUP(A2380,MonthlyMetricFullData!A:E,5,FALSE)&lt;30,"Adjunct","Professional")</f>
        <v>Adjunct</v>
      </c>
      <c r="M2380" t="str">
        <f>VLOOKUP(A2380,MonthlyMetricFullData!A:D,3,FALSE)</f>
        <v>Ela Cross</v>
      </c>
    </row>
    <row r="2381" spans="1:13" x14ac:dyDescent="0.2">
      <c r="A2381" s="6" t="s">
        <v>452</v>
      </c>
      <c r="B2381" s="6" t="s">
        <v>21</v>
      </c>
      <c r="C2381" s="9">
        <v>1.02</v>
      </c>
      <c r="D2381" s="9">
        <v>1.1399999999999999</v>
      </c>
      <c r="E2381" s="9">
        <v>0.97</v>
      </c>
      <c r="F2381" s="9">
        <v>0.97</v>
      </c>
      <c r="G2381" s="9">
        <v>1</v>
      </c>
      <c r="H2381" s="6">
        <v>1</v>
      </c>
      <c r="I2381" s="7">
        <v>0</v>
      </c>
      <c r="J2381" s="9">
        <f>I2381</f>
        <v>0</v>
      </c>
      <c r="K2381" t="str">
        <f>VLOOKUP(A2381,MonthlyMetricFullData!A:D,2,FALSE)</f>
        <v>Distinguished</v>
      </c>
      <c r="L2381" t="str">
        <f>IF(VLOOKUP(A2381,MonthlyMetricFullData!A:E,5,FALSE)&lt;30,"Adjunct","Professional")</f>
        <v>Adjunct</v>
      </c>
      <c r="M2381" t="str">
        <f>VLOOKUP(A2381,MonthlyMetricFullData!A:D,3,FALSE)</f>
        <v>Ela Cross</v>
      </c>
    </row>
    <row r="2382" spans="1:13" x14ac:dyDescent="0.2">
      <c r="A2382" s="6" t="s">
        <v>452</v>
      </c>
      <c r="B2382" s="6" t="s">
        <v>22</v>
      </c>
      <c r="C2382" s="9">
        <v>0.45</v>
      </c>
      <c r="D2382" s="9">
        <v>1.34</v>
      </c>
      <c r="E2382" s="9">
        <v>1</v>
      </c>
      <c r="F2382" s="9">
        <v>0.94</v>
      </c>
      <c r="G2382" s="9">
        <v>0.91</v>
      </c>
      <c r="H2382" s="6">
        <v>7</v>
      </c>
      <c r="J2382" s="6"/>
      <c r="K2382" t="str">
        <f>VLOOKUP(A2382,MonthlyMetricFullData!A:D,2,FALSE)</f>
        <v>Distinguished</v>
      </c>
      <c r="L2382" t="str">
        <f>IF(VLOOKUP(A2382,MonthlyMetricFullData!A:E,5,FALSE)&lt;30,"Adjunct","Professional")</f>
        <v>Adjunct</v>
      </c>
      <c r="M2382" t="str">
        <f>VLOOKUP(A2382,MonthlyMetricFullData!A:D,3,FALSE)</f>
        <v>Ela Cross</v>
      </c>
    </row>
    <row r="2383" spans="1:13" x14ac:dyDescent="0.2">
      <c r="A2383" s="6" t="s">
        <v>452</v>
      </c>
      <c r="B2383" s="6" t="s">
        <v>24</v>
      </c>
      <c r="C2383" s="9">
        <v>0.99</v>
      </c>
      <c r="D2383" s="9">
        <v>1.3</v>
      </c>
      <c r="E2383" s="9">
        <v>0.98</v>
      </c>
      <c r="F2383" s="9">
        <v>0.93</v>
      </c>
      <c r="G2383" s="9">
        <v>0.88</v>
      </c>
      <c r="H2383" s="6">
        <v>1</v>
      </c>
      <c r="I2383" s="7" t="s">
        <v>47</v>
      </c>
      <c r="J2383" s="9">
        <v>0.75</v>
      </c>
      <c r="K2383" t="str">
        <f>VLOOKUP(A2383,MonthlyMetricFullData!A:D,2,FALSE)</f>
        <v>Distinguished</v>
      </c>
      <c r="L2383" t="str">
        <f>IF(VLOOKUP(A2383,MonthlyMetricFullData!A:E,5,FALSE)&lt;30,"Adjunct","Professional")</f>
        <v>Adjunct</v>
      </c>
      <c r="M2383" t="str">
        <f>VLOOKUP(A2383,MonthlyMetricFullData!A:D,3,FALSE)</f>
        <v>Ela Cross</v>
      </c>
    </row>
    <row r="2384" spans="1:13" x14ac:dyDescent="0.2">
      <c r="A2384" s="6" t="s">
        <v>452</v>
      </c>
      <c r="B2384" s="6" t="s">
        <v>25</v>
      </c>
      <c r="C2384" s="9">
        <v>1.75</v>
      </c>
      <c r="D2384" s="9">
        <v>1.82</v>
      </c>
      <c r="E2384" s="9">
        <v>0.99</v>
      </c>
      <c r="F2384" s="9">
        <v>1</v>
      </c>
      <c r="G2384" s="9">
        <v>1</v>
      </c>
      <c r="H2384" s="6">
        <v>5</v>
      </c>
      <c r="I2384" s="7" t="s">
        <v>36</v>
      </c>
      <c r="J2384" s="9">
        <v>0.33</v>
      </c>
      <c r="K2384" t="str">
        <f>VLOOKUP(A2384,MonthlyMetricFullData!A:D,2,FALSE)</f>
        <v>Distinguished</v>
      </c>
      <c r="L2384" t="str">
        <f>IF(VLOOKUP(A2384,MonthlyMetricFullData!A:E,5,FALSE)&lt;30,"Adjunct","Professional")</f>
        <v>Adjunct</v>
      </c>
      <c r="M2384" t="str">
        <f>VLOOKUP(A2384,MonthlyMetricFullData!A:D,3,FALSE)</f>
        <v>Ela Cross</v>
      </c>
    </row>
    <row r="2385" spans="1:13" x14ac:dyDescent="0.2">
      <c r="A2385" s="6" t="s">
        <v>452</v>
      </c>
      <c r="B2385" s="6" t="s">
        <v>26</v>
      </c>
      <c r="C2385" s="9">
        <v>1.97</v>
      </c>
      <c r="D2385" s="9">
        <v>1.86</v>
      </c>
      <c r="E2385" s="9">
        <v>1</v>
      </c>
      <c r="F2385" s="9">
        <v>1</v>
      </c>
      <c r="G2385" s="9">
        <v>0.86</v>
      </c>
      <c r="H2385" s="6">
        <v>8</v>
      </c>
      <c r="I2385" s="7" t="s">
        <v>36</v>
      </c>
      <c r="J2385" s="9">
        <v>0.33</v>
      </c>
      <c r="K2385" t="str">
        <f>VLOOKUP(A2385,MonthlyMetricFullData!A:D,2,FALSE)</f>
        <v>Distinguished</v>
      </c>
      <c r="L2385" t="str">
        <f>IF(VLOOKUP(A2385,MonthlyMetricFullData!A:E,5,FALSE)&lt;30,"Adjunct","Professional")</f>
        <v>Adjunct</v>
      </c>
      <c r="M2385" t="str">
        <f>VLOOKUP(A2385,MonthlyMetricFullData!A:D,3,FALSE)</f>
        <v>Ela Cross</v>
      </c>
    </row>
    <row r="2386" spans="1:13" x14ac:dyDescent="0.2">
      <c r="A2386" s="6" t="s">
        <v>453</v>
      </c>
      <c r="B2386" s="6" t="s">
        <v>14</v>
      </c>
      <c r="C2386" s="9">
        <v>0.85829999999999995</v>
      </c>
      <c r="D2386" s="9">
        <v>1.0937999999999899</v>
      </c>
      <c r="E2386" s="9">
        <v>1</v>
      </c>
      <c r="F2386" s="9">
        <v>0.98484848484848397</v>
      </c>
      <c r="G2386" s="9">
        <v>0.8</v>
      </c>
      <c r="H2386" s="6">
        <v>7</v>
      </c>
      <c r="I2386" s="7" t="s">
        <v>66</v>
      </c>
      <c r="J2386" s="9">
        <f>_xlfn.TEXTBEFORE(I2386, "/")/_xlfn.TEXTAFTER(I2386,"/")</f>
        <v>0.8571428571428571</v>
      </c>
      <c r="K2386" t="e">
        <f>VLOOKUP(A2386,MonthlyMetricFullData!A:D,2,FALSE)</f>
        <v>#N/A</v>
      </c>
      <c r="L2386" t="e">
        <f>IF(VLOOKUP(A2386,MonthlyMetricFullData!A:E,5,FALSE)&lt;30,"Adjunct","Professional")</f>
        <v>#N/A</v>
      </c>
      <c r="M2386" t="e">
        <f>VLOOKUP(A2386,MonthlyMetricFullData!A:D,3,FALSE)</f>
        <v>#N/A</v>
      </c>
    </row>
    <row r="2387" spans="1:13" x14ac:dyDescent="0.2">
      <c r="A2387" s="6" t="s">
        <v>453</v>
      </c>
      <c r="B2387" s="6" t="s">
        <v>14</v>
      </c>
      <c r="C2387" s="9">
        <v>0.85829999999999995</v>
      </c>
      <c r="D2387" s="9">
        <v>1.0937999999999899</v>
      </c>
      <c r="E2387" s="9">
        <v>1</v>
      </c>
      <c r="F2387" s="9">
        <v>0.98484848484848397</v>
      </c>
      <c r="G2387" s="9">
        <v>0.8</v>
      </c>
      <c r="H2387" s="6">
        <v>7</v>
      </c>
      <c r="I2387" s="7" t="s">
        <v>66</v>
      </c>
      <c r="J2387" s="9">
        <v>0.86</v>
      </c>
      <c r="K2387" t="e">
        <f>VLOOKUP(A2387,MonthlyMetricFullData!A:D,2,FALSE)</f>
        <v>#N/A</v>
      </c>
      <c r="L2387" t="e">
        <f>IF(VLOOKUP(A2387,MonthlyMetricFullData!A:E,5,FALSE)&lt;30,"Adjunct","Professional")</f>
        <v>#N/A</v>
      </c>
      <c r="M2387" t="e">
        <f>VLOOKUP(A2387,MonthlyMetricFullData!A:D,3,FALSE)</f>
        <v>#N/A</v>
      </c>
    </row>
    <row r="2388" spans="1:13" x14ac:dyDescent="0.2">
      <c r="A2388" s="6" t="s">
        <v>453</v>
      </c>
      <c r="B2388" s="6" t="s">
        <v>16</v>
      </c>
      <c r="C2388" s="9">
        <v>0.83</v>
      </c>
      <c r="D2388" s="9">
        <v>0.96</v>
      </c>
      <c r="E2388" s="9">
        <v>1</v>
      </c>
      <c r="F2388" s="9">
        <v>0.99</v>
      </c>
      <c r="G2388" s="9">
        <v>0.94</v>
      </c>
      <c r="H2388" s="6">
        <v>4</v>
      </c>
      <c r="I2388" s="10">
        <v>45878</v>
      </c>
      <c r="J2388" s="11">
        <v>0.89</v>
      </c>
      <c r="K2388" t="e">
        <f>VLOOKUP(A2388,MonthlyMetricFullData!A:D,2,FALSE)</f>
        <v>#N/A</v>
      </c>
      <c r="L2388" t="e">
        <f>IF(VLOOKUP(A2388,MonthlyMetricFullData!A:E,5,FALSE)&lt;30,"Adjunct","Professional")</f>
        <v>#N/A</v>
      </c>
      <c r="M2388" t="e">
        <f>VLOOKUP(A2388,MonthlyMetricFullData!A:D,3,FALSE)</f>
        <v>#N/A</v>
      </c>
    </row>
    <row r="2389" spans="1:13" x14ac:dyDescent="0.2">
      <c r="A2389" s="6" t="s">
        <v>453</v>
      </c>
      <c r="B2389" s="6" t="s">
        <v>21</v>
      </c>
      <c r="C2389" s="9">
        <v>0.99</v>
      </c>
      <c r="D2389" s="9">
        <v>1.1499999999999999</v>
      </c>
      <c r="E2389" s="9">
        <v>1</v>
      </c>
      <c r="F2389" s="9">
        <v>0.98</v>
      </c>
      <c r="G2389" s="9">
        <v>0.86</v>
      </c>
      <c r="H2389" s="6">
        <v>5</v>
      </c>
      <c r="I2389" s="7">
        <v>1</v>
      </c>
      <c r="J2389" s="9">
        <f>I2389</f>
        <v>1</v>
      </c>
      <c r="K2389" t="e">
        <f>VLOOKUP(A2389,MonthlyMetricFullData!A:D,2,FALSE)</f>
        <v>#N/A</v>
      </c>
      <c r="L2389" t="e">
        <f>IF(VLOOKUP(A2389,MonthlyMetricFullData!A:E,5,FALSE)&lt;30,"Adjunct","Professional")</f>
        <v>#N/A</v>
      </c>
      <c r="M2389" t="e">
        <f>VLOOKUP(A2389,MonthlyMetricFullData!A:D,3,FALSE)</f>
        <v>#N/A</v>
      </c>
    </row>
    <row r="2390" spans="1:13" x14ac:dyDescent="0.2">
      <c r="A2390" s="6" t="s">
        <v>453</v>
      </c>
      <c r="B2390" s="6" t="s">
        <v>22</v>
      </c>
      <c r="C2390" s="9">
        <v>0.85</v>
      </c>
      <c r="D2390" s="9">
        <v>1.1000000000000001</v>
      </c>
      <c r="E2390" s="9">
        <v>1</v>
      </c>
      <c r="F2390" s="9">
        <v>1</v>
      </c>
      <c r="G2390" s="9">
        <v>0.73</v>
      </c>
      <c r="H2390" s="6">
        <v>5</v>
      </c>
      <c r="I2390" s="7">
        <v>1</v>
      </c>
      <c r="J2390" s="9">
        <f>I2390</f>
        <v>1</v>
      </c>
      <c r="K2390" t="e">
        <f>VLOOKUP(A2390,MonthlyMetricFullData!A:D,2,FALSE)</f>
        <v>#N/A</v>
      </c>
      <c r="L2390" t="e">
        <f>IF(VLOOKUP(A2390,MonthlyMetricFullData!A:E,5,FALSE)&lt;30,"Adjunct","Professional")</f>
        <v>#N/A</v>
      </c>
      <c r="M2390" t="e">
        <f>VLOOKUP(A2390,MonthlyMetricFullData!A:D,3,FALSE)</f>
        <v>#N/A</v>
      </c>
    </row>
    <row r="2391" spans="1:13" x14ac:dyDescent="0.2">
      <c r="A2391" s="6" t="s">
        <v>453</v>
      </c>
      <c r="B2391" s="6" t="s">
        <v>24</v>
      </c>
      <c r="C2391" s="9">
        <v>0.84</v>
      </c>
      <c r="D2391" s="9">
        <v>1.01</v>
      </c>
      <c r="E2391" s="9">
        <v>1</v>
      </c>
      <c r="F2391" s="9">
        <v>0.94</v>
      </c>
      <c r="G2391" s="9">
        <v>0.69</v>
      </c>
      <c r="H2391" s="6">
        <v>2</v>
      </c>
      <c r="I2391" s="7">
        <v>1</v>
      </c>
      <c r="J2391" s="9">
        <f>I2391</f>
        <v>1</v>
      </c>
      <c r="K2391" t="e">
        <f>VLOOKUP(A2391,MonthlyMetricFullData!A:D,2,FALSE)</f>
        <v>#N/A</v>
      </c>
      <c r="L2391" t="e">
        <f>IF(VLOOKUP(A2391,MonthlyMetricFullData!A:E,5,FALSE)&lt;30,"Adjunct","Professional")</f>
        <v>#N/A</v>
      </c>
      <c r="M2391" t="e">
        <f>VLOOKUP(A2391,MonthlyMetricFullData!A:D,3,FALSE)</f>
        <v>#N/A</v>
      </c>
    </row>
    <row r="2392" spans="1:13" x14ac:dyDescent="0.2">
      <c r="A2392" s="6" t="s">
        <v>453</v>
      </c>
      <c r="B2392" s="6" t="s">
        <v>25</v>
      </c>
      <c r="C2392" s="9">
        <v>0.85</v>
      </c>
      <c r="D2392" s="9">
        <v>1.06</v>
      </c>
      <c r="E2392" s="9">
        <v>0.99</v>
      </c>
      <c r="F2392" s="9">
        <v>0.98</v>
      </c>
      <c r="G2392" s="9">
        <v>0.92</v>
      </c>
      <c r="H2392" s="6">
        <v>5</v>
      </c>
      <c r="I2392" s="7" t="s">
        <v>34</v>
      </c>
      <c r="J2392" s="9">
        <v>0.5</v>
      </c>
      <c r="K2392" t="e">
        <f>VLOOKUP(A2392,MonthlyMetricFullData!A:D,2,FALSE)</f>
        <v>#N/A</v>
      </c>
      <c r="L2392" t="e">
        <f>IF(VLOOKUP(A2392,MonthlyMetricFullData!A:E,5,FALSE)&lt;30,"Adjunct","Professional")</f>
        <v>#N/A</v>
      </c>
      <c r="M2392" t="e">
        <f>VLOOKUP(A2392,MonthlyMetricFullData!A:D,3,FALSE)</f>
        <v>#N/A</v>
      </c>
    </row>
    <row r="2393" spans="1:13" x14ac:dyDescent="0.2">
      <c r="A2393" s="6" t="s">
        <v>453</v>
      </c>
      <c r="B2393" s="6" t="s">
        <v>26</v>
      </c>
      <c r="C2393" s="9">
        <v>0.87</v>
      </c>
      <c r="D2393" s="9">
        <v>1.1299999999999999</v>
      </c>
      <c r="E2393" s="9">
        <v>1</v>
      </c>
      <c r="F2393" s="9">
        <v>0.93</v>
      </c>
      <c r="G2393" s="9">
        <v>0.83</v>
      </c>
      <c r="H2393" s="6">
        <v>6</v>
      </c>
      <c r="I2393" s="7" t="s">
        <v>454</v>
      </c>
      <c r="J2393" s="9">
        <v>0.82</v>
      </c>
      <c r="K2393" t="e">
        <f>VLOOKUP(A2393,MonthlyMetricFullData!A:D,2,FALSE)</f>
        <v>#N/A</v>
      </c>
      <c r="L2393" t="e">
        <f>IF(VLOOKUP(A2393,MonthlyMetricFullData!A:E,5,FALSE)&lt;30,"Adjunct","Professional")</f>
        <v>#N/A</v>
      </c>
      <c r="M2393" t="e">
        <f>VLOOKUP(A2393,MonthlyMetricFullData!A:D,3,FALSE)</f>
        <v>#N/A</v>
      </c>
    </row>
    <row r="2394" spans="1:13" x14ac:dyDescent="0.2">
      <c r="A2394" s="6" t="s">
        <v>455</v>
      </c>
      <c r="B2394" s="6" t="s">
        <v>21</v>
      </c>
      <c r="C2394" s="9">
        <v>0.75</v>
      </c>
      <c r="D2394" s="9">
        <v>1.0900000000000001</v>
      </c>
      <c r="E2394" s="9">
        <v>0.98</v>
      </c>
      <c r="F2394" s="9">
        <v>0.81</v>
      </c>
      <c r="G2394" s="9">
        <v>0.83</v>
      </c>
      <c r="H2394" s="6">
        <v>3</v>
      </c>
      <c r="J2394" s="6"/>
      <c r="K2394" t="e">
        <f>VLOOKUP(A2394,MonthlyMetricFullData!A:D,2,FALSE)</f>
        <v>#N/A</v>
      </c>
      <c r="L2394" t="e">
        <f>IF(VLOOKUP(A2394,MonthlyMetricFullData!A:E,5,FALSE)&lt;30,"Adjunct","Professional")</f>
        <v>#N/A</v>
      </c>
      <c r="M2394" t="e">
        <f>VLOOKUP(A2394,MonthlyMetricFullData!A:D,3,FALSE)</f>
        <v>#N/A</v>
      </c>
    </row>
    <row r="2395" spans="1:13" x14ac:dyDescent="0.2">
      <c r="A2395" s="6" t="s">
        <v>456</v>
      </c>
      <c r="B2395" s="6" t="s">
        <v>29</v>
      </c>
      <c r="C2395" s="9">
        <v>1.0832999999999999</v>
      </c>
      <c r="D2395" s="9">
        <v>1.1914</v>
      </c>
      <c r="E2395" s="9">
        <v>0.98148148148148096</v>
      </c>
      <c r="F2395" s="9">
        <v>0.92857142857142805</v>
      </c>
      <c r="G2395" s="9">
        <v>0</v>
      </c>
      <c r="H2395" s="6">
        <v>6</v>
      </c>
      <c r="I2395" s="7" t="s">
        <v>254</v>
      </c>
      <c r="J2395" s="45">
        <v>0.5</v>
      </c>
      <c r="K2395" t="str">
        <f>VLOOKUP(A2395,MonthlyMetricFullData!A:D,2,FALSE)</f>
        <v>Advanced</v>
      </c>
      <c r="L2395" t="str">
        <f>IF(VLOOKUP(A2395,MonthlyMetricFullData!A:E,5,FALSE)&lt;30,"Adjunct","Professional")</f>
        <v>Adjunct</v>
      </c>
      <c r="M2395" t="str">
        <f>VLOOKUP(A2395,MonthlyMetricFullData!A:D,3,FALSE)</f>
        <v>Ian Plamondon</v>
      </c>
    </row>
    <row r="2396" spans="1:13" x14ac:dyDescent="0.2">
      <c r="A2396" s="6" t="s">
        <v>456</v>
      </c>
      <c r="B2396" s="6" t="s">
        <v>32</v>
      </c>
      <c r="C2396" s="9">
        <v>0</v>
      </c>
      <c r="D2396" s="9">
        <v>0.38019999999999998</v>
      </c>
      <c r="E2396" s="9">
        <v>0</v>
      </c>
      <c r="F2396" s="9">
        <v>0</v>
      </c>
      <c r="G2396" s="9">
        <v>0</v>
      </c>
      <c r="H2396" s="6">
        <v>0</v>
      </c>
      <c r="I2396" s="7" t="s">
        <v>18</v>
      </c>
      <c r="J2396" s="9">
        <v>0</v>
      </c>
      <c r="K2396" t="str">
        <f>VLOOKUP(A2396,MonthlyMetricFullData!A:D,2,FALSE)</f>
        <v>Advanced</v>
      </c>
      <c r="L2396" t="str">
        <f>IF(VLOOKUP(A2396,MonthlyMetricFullData!A:E,5,FALSE)&lt;30,"Adjunct","Professional")</f>
        <v>Adjunct</v>
      </c>
      <c r="M2396" t="str">
        <f>VLOOKUP(A2396,MonthlyMetricFullData!A:D,3,FALSE)</f>
        <v>Ian Plamondon</v>
      </c>
    </row>
    <row r="2397" spans="1:13" x14ac:dyDescent="0.2">
      <c r="A2397" s="6" t="s">
        <v>456</v>
      </c>
      <c r="B2397" s="6" t="s">
        <v>17</v>
      </c>
      <c r="C2397" s="9">
        <v>1.03</v>
      </c>
      <c r="D2397" s="9">
        <v>1.17</v>
      </c>
      <c r="E2397" s="9">
        <v>1</v>
      </c>
      <c r="F2397" s="9">
        <v>0.98</v>
      </c>
      <c r="G2397" s="9">
        <v>0</v>
      </c>
      <c r="H2397" s="6">
        <v>4</v>
      </c>
      <c r="I2397" s="46" t="s">
        <v>83</v>
      </c>
      <c r="J2397" s="11">
        <v>0</v>
      </c>
      <c r="K2397" t="str">
        <f>VLOOKUP(A2397,MonthlyMetricFullData!A:D,2,FALSE)</f>
        <v>Advanced</v>
      </c>
      <c r="L2397" t="str">
        <f>IF(VLOOKUP(A2397,MonthlyMetricFullData!A:E,5,FALSE)&lt;30,"Adjunct","Professional")</f>
        <v>Adjunct</v>
      </c>
      <c r="M2397" t="str">
        <f>VLOOKUP(A2397,MonthlyMetricFullData!A:D,3,FALSE)</f>
        <v>Ian Plamondon</v>
      </c>
    </row>
    <row r="2398" spans="1:13" x14ac:dyDescent="0.2">
      <c r="A2398" s="6" t="s">
        <v>456</v>
      </c>
      <c r="B2398" s="6" t="s">
        <v>19</v>
      </c>
      <c r="C2398" s="6">
        <v>0.91669999999999996</v>
      </c>
      <c r="D2398" s="6">
        <v>1.3515999999999999</v>
      </c>
      <c r="E2398" s="6">
        <v>0.95744680851063801</v>
      </c>
      <c r="F2398" s="6">
        <v>1</v>
      </c>
      <c r="G2398" s="6">
        <v>0.9</v>
      </c>
      <c r="H2398" s="6">
        <v>8</v>
      </c>
      <c r="I2398" s="6" t="s">
        <v>34</v>
      </c>
      <c r="J2398" s="53">
        <v>0.5</v>
      </c>
      <c r="K2398" t="str">
        <f>VLOOKUP(A2398,MonthlyMetricFullData!A:D,2,FALSE)</f>
        <v>Advanced</v>
      </c>
      <c r="L2398" t="str">
        <f>IF(VLOOKUP(A2398,MonthlyMetricFullData!A:E,5,FALSE)&lt;30,"Adjunct","Professional")</f>
        <v>Adjunct</v>
      </c>
      <c r="M2398" t="str">
        <f>VLOOKUP(A2398,MonthlyMetricFullData!A:D,3,FALSE)</f>
        <v>Ian Plamondon</v>
      </c>
    </row>
    <row r="2399" spans="1:13" x14ac:dyDescent="0.2">
      <c r="A2399" s="6" t="s">
        <v>457</v>
      </c>
      <c r="B2399" s="6" t="s">
        <v>21</v>
      </c>
      <c r="C2399" s="9">
        <v>0.79</v>
      </c>
      <c r="D2399" s="9">
        <v>1.35</v>
      </c>
      <c r="E2399" s="9">
        <v>0.96</v>
      </c>
      <c r="F2399" s="9">
        <v>0.89</v>
      </c>
      <c r="G2399" s="9">
        <v>1</v>
      </c>
      <c r="H2399" s="6">
        <v>1</v>
      </c>
      <c r="J2399" s="6"/>
      <c r="K2399" t="e">
        <f>VLOOKUP(A2399,MonthlyMetricFullData!A:D,2,FALSE)</f>
        <v>#N/A</v>
      </c>
      <c r="L2399" t="e">
        <f>IF(VLOOKUP(A2399,MonthlyMetricFullData!A:E,5,FALSE)&lt;30,"Adjunct","Professional")</f>
        <v>#N/A</v>
      </c>
      <c r="M2399" t="e">
        <f>VLOOKUP(A2399,MonthlyMetricFullData!A:D,3,FALSE)</f>
        <v>#N/A</v>
      </c>
    </row>
    <row r="2400" spans="1:13" x14ac:dyDescent="0.2">
      <c r="A2400" s="6" t="s">
        <v>457</v>
      </c>
      <c r="B2400" s="6" t="s">
        <v>22</v>
      </c>
      <c r="C2400" s="9">
        <v>0.25</v>
      </c>
      <c r="D2400" s="9">
        <v>1.03</v>
      </c>
      <c r="E2400" s="9">
        <v>1</v>
      </c>
      <c r="F2400" s="9">
        <v>0.83</v>
      </c>
      <c r="G2400" s="9">
        <v>0.67</v>
      </c>
      <c r="H2400" s="6" t="e">
        <v>#N/A</v>
      </c>
      <c r="J2400" s="6"/>
      <c r="K2400" t="e">
        <f>VLOOKUP(A2400,MonthlyMetricFullData!A:D,2,FALSE)</f>
        <v>#N/A</v>
      </c>
      <c r="L2400" t="e">
        <f>IF(VLOOKUP(A2400,MonthlyMetricFullData!A:E,5,FALSE)&lt;30,"Adjunct","Professional")</f>
        <v>#N/A</v>
      </c>
      <c r="M2400" t="e">
        <f>VLOOKUP(A2400,MonthlyMetricFullData!A:D,3,FALSE)</f>
        <v>#N/A</v>
      </c>
    </row>
    <row r="2401" spans="1:13" x14ac:dyDescent="0.2">
      <c r="A2401" s="6" t="s">
        <v>457</v>
      </c>
      <c r="B2401" s="6" t="s">
        <v>24</v>
      </c>
      <c r="C2401" s="9">
        <v>0.35</v>
      </c>
      <c r="D2401" s="9">
        <v>1.01</v>
      </c>
      <c r="E2401" s="9">
        <v>1</v>
      </c>
      <c r="F2401" s="9">
        <v>0.86</v>
      </c>
      <c r="G2401" s="9">
        <v>0.8</v>
      </c>
      <c r="H2401" s="6">
        <v>1</v>
      </c>
      <c r="I2401" s="7">
        <v>1</v>
      </c>
      <c r="J2401" s="9">
        <f>I2401</f>
        <v>1</v>
      </c>
      <c r="K2401" t="e">
        <f>VLOOKUP(A2401,MonthlyMetricFullData!A:D,2,FALSE)</f>
        <v>#N/A</v>
      </c>
      <c r="L2401" t="e">
        <f>IF(VLOOKUP(A2401,MonthlyMetricFullData!A:E,5,FALSE)&lt;30,"Adjunct","Professional")</f>
        <v>#N/A</v>
      </c>
      <c r="M2401" t="e">
        <f>VLOOKUP(A2401,MonthlyMetricFullData!A:D,3,FALSE)</f>
        <v>#N/A</v>
      </c>
    </row>
    <row r="2402" spans="1:13" x14ac:dyDescent="0.2">
      <c r="A2402" s="6" t="s">
        <v>457</v>
      </c>
      <c r="B2402" s="6" t="s">
        <v>25</v>
      </c>
      <c r="C2402" s="9">
        <v>0.36</v>
      </c>
      <c r="D2402" s="9">
        <v>0.99</v>
      </c>
      <c r="E2402" s="9">
        <v>0.89</v>
      </c>
      <c r="F2402" s="9">
        <v>0.87</v>
      </c>
      <c r="G2402" s="9">
        <v>1</v>
      </c>
      <c r="H2402" s="6">
        <v>1</v>
      </c>
      <c r="I2402" s="7" t="s">
        <v>33</v>
      </c>
      <c r="J2402" s="9">
        <v>0</v>
      </c>
      <c r="K2402" t="e">
        <f>VLOOKUP(A2402,MonthlyMetricFullData!A:D,2,FALSE)</f>
        <v>#N/A</v>
      </c>
      <c r="L2402" t="e">
        <f>IF(VLOOKUP(A2402,MonthlyMetricFullData!A:E,5,FALSE)&lt;30,"Adjunct","Professional")</f>
        <v>#N/A</v>
      </c>
      <c r="M2402" t="e">
        <f>VLOOKUP(A2402,MonthlyMetricFullData!A:D,3,FALSE)</f>
        <v>#N/A</v>
      </c>
    </row>
    <row r="2403" spans="1:13" x14ac:dyDescent="0.2">
      <c r="A2403" s="6" t="s">
        <v>458</v>
      </c>
      <c r="B2403" s="6" t="s">
        <v>29</v>
      </c>
      <c r="C2403" s="9">
        <v>1.36459999999999</v>
      </c>
      <c r="D2403" s="9">
        <v>1.3242</v>
      </c>
      <c r="E2403" s="9">
        <v>1</v>
      </c>
      <c r="F2403" s="9">
        <v>0.95348837209302295</v>
      </c>
      <c r="G2403" s="9">
        <v>0</v>
      </c>
      <c r="H2403" s="6">
        <v>6</v>
      </c>
      <c r="I2403" s="7" t="s">
        <v>270</v>
      </c>
      <c r="J2403" s="45">
        <v>0.55000000000000004</v>
      </c>
      <c r="K2403" t="str">
        <f>VLOOKUP(A2403,MonthlyMetricFullData!A:D,2,FALSE)</f>
        <v>Advanced</v>
      </c>
      <c r="L2403" t="str">
        <f>IF(VLOOKUP(A2403,MonthlyMetricFullData!A:E,5,FALSE)&lt;30,"Adjunct","Professional")</f>
        <v>Adjunct</v>
      </c>
      <c r="M2403" t="str">
        <f>VLOOKUP(A2403,MonthlyMetricFullData!A:D,3,FALSE)</f>
        <v>Annelies de Groot</v>
      </c>
    </row>
    <row r="2404" spans="1:13" x14ac:dyDescent="0.2">
      <c r="A2404" s="6" t="s">
        <v>458</v>
      </c>
      <c r="B2404" s="6" t="s">
        <v>32</v>
      </c>
      <c r="C2404" s="9">
        <v>0.19439999999999999</v>
      </c>
      <c r="D2404" s="9">
        <v>0.78649999999999998</v>
      </c>
      <c r="E2404" s="9">
        <v>1</v>
      </c>
      <c r="F2404" s="9">
        <v>1</v>
      </c>
      <c r="G2404" s="9">
        <v>0</v>
      </c>
      <c r="H2404" s="6">
        <v>0</v>
      </c>
      <c r="I2404" s="7">
        <v>1</v>
      </c>
      <c r="J2404" s="9">
        <f>I2404</f>
        <v>1</v>
      </c>
      <c r="K2404" t="str">
        <f>VLOOKUP(A2404,MonthlyMetricFullData!A:D,2,FALSE)</f>
        <v>Advanced</v>
      </c>
      <c r="L2404" t="str">
        <f>IF(VLOOKUP(A2404,MonthlyMetricFullData!A:E,5,FALSE)&lt;30,"Adjunct","Professional")</f>
        <v>Adjunct</v>
      </c>
      <c r="M2404" t="str">
        <f>VLOOKUP(A2404,MonthlyMetricFullData!A:D,3,FALSE)</f>
        <v>Annelies de Groot</v>
      </c>
    </row>
    <row r="2405" spans="1:13" x14ac:dyDescent="0.2">
      <c r="A2405" s="6" t="s">
        <v>458</v>
      </c>
      <c r="B2405" s="6" t="s">
        <v>17</v>
      </c>
      <c r="C2405" s="9">
        <v>1.08</v>
      </c>
      <c r="D2405" s="9">
        <v>0.99</v>
      </c>
      <c r="E2405" s="9">
        <v>1</v>
      </c>
      <c r="F2405" s="9">
        <v>1</v>
      </c>
      <c r="G2405" s="9">
        <v>0</v>
      </c>
      <c r="H2405" s="6">
        <v>4</v>
      </c>
      <c r="I2405" s="46" t="s">
        <v>111</v>
      </c>
      <c r="J2405" s="11">
        <v>0.8</v>
      </c>
      <c r="K2405" t="str">
        <f>VLOOKUP(A2405,MonthlyMetricFullData!A:D,2,FALSE)</f>
        <v>Advanced</v>
      </c>
      <c r="L2405" t="str">
        <f>IF(VLOOKUP(A2405,MonthlyMetricFullData!A:E,5,FALSE)&lt;30,"Adjunct","Professional")</f>
        <v>Adjunct</v>
      </c>
      <c r="M2405" t="str">
        <f>VLOOKUP(A2405,MonthlyMetricFullData!A:D,3,FALSE)</f>
        <v>Annelies de Groot</v>
      </c>
    </row>
    <row r="2406" spans="1:13" x14ac:dyDescent="0.2">
      <c r="A2406" s="6" t="s">
        <v>458</v>
      </c>
      <c r="B2406" s="6" t="s">
        <v>19</v>
      </c>
      <c r="C2406" s="6">
        <v>0.98960000000000004</v>
      </c>
      <c r="D2406" s="6">
        <v>1.0937999999999899</v>
      </c>
      <c r="E2406" s="6">
        <v>1</v>
      </c>
      <c r="F2406" s="6">
        <v>0.85299999999999998</v>
      </c>
      <c r="G2406" s="6">
        <v>0</v>
      </c>
      <c r="H2406" s="6">
        <v>5</v>
      </c>
      <c r="J2406" s="53"/>
      <c r="K2406" t="str">
        <f>VLOOKUP(A2406,MonthlyMetricFullData!A:D,2,FALSE)</f>
        <v>Advanced</v>
      </c>
      <c r="L2406" t="str">
        <f>IF(VLOOKUP(A2406,MonthlyMetricFullData!A:E,5,FALSE)&lt;30,"Adjunct","Professional")</f>
        <v>Adjunct</v>
      </c>
      <c r="M2406" t="str">
        <f>VLOOKUP(A2406,MonthlyMetricFullData!A:D,3,FALSE)</f>
        <v>Annelies de Groot</v>
      </c>
    </row>
    <row r="2407" spans="1:13" x14ac:dyDescent="0.2">
      <c r="A2407" s="6" t="s">
        <v>459</v>
      </c>
      <c r="B2407" s="6" t="s">
        <v>29</v>
      </c>
      <c r="C2407" s="9">
        <v>0.83330000000000004</v>
      </c>
      <c r="D2407" s="9">
        <v>0.78129999999999999</v>
      </c>
      <c r="E2407" s="9">
        <v>1</v>
      </c>
      <c r="F2407" s="9">
        <v>1</v>
      </c>
      <c r="G2407" s="9">
        <v>0.44444444444444398</v>
      </c>
      <c r="H2407" s="6">
        <v>1</v>
      </c>
      <c r="I2407" s="7" t="s">
        <v>18</v>
      </c>
      <c r="J2407" s="45">
        <v>0</v>
      </c>
      <c r="K2407" t="str">
        <f>VLOOKUP(A2407,MonthlyMetricFullData!A:D,2,FALSE)</f>
        <v>Distinguished</v>
      </c>
      <c r="L2407" t="str">
        <f>IF(VLOOKUP(A2407,MonthlyMetricFullData!A:E,5,FALSE)&lt;30,"Adjunct","Professional")</f>
        <v>Adjunct</v>
      </c>
      <c r="M2407" t="str">
        <f>VLOOKUP(A2407,MonthlyMetricFullData!A:D,3,FALSE)</f>
        <v>Kristin Haase-Alvey</v>
      </c>
    </row>
    <row r="2408" spans="1:13" x14ac:dyDescent="0.2">
      <c r="A2408" s="6" t="s">
        <v>459</v>
      </c>
      <c r="B2408" s="6" t="s">
        <v>14</v>
      </c>
      <c r="C2408" s="9">
        <v>1.0625</v>
      </c>
      <c r="D2408" s="9">
        <v>1.0703</v>
      </c>
      <c r="E2408" s="9">
        <v>0.97826086956521696</v>
      </c>
      <c r="F2408" s="9">
        <v>1</v>
      </c>
      <c r="G2408" s="9">
        <v>0.81818181818181801</v>
      </c>
      <c r="H2408" s="6">
        <v>0</v>
      </c>
      <c r="I2408" s="7" t="s">
        <v>83</v>
      </c>
      <c r="J2408" s="9">
        <v>0</v>
      </c>
      <c r="K2408" t="str">
        <f>VLOOKUP(A2408,MonthlyMetricFullData!A:D,2,FALSE)</f>
        <v>Distinguished</v>
      </c>
      <c r="L2408" t="str">
        <f>IF(VLOOKUP(A2408,MonthlyMetricFullData!A:E,5,FALSE)&lt;30,"Adjunct","Professional")</f>
        <v>Adjunct</v>
      </c>
      <c r="M2408" t="str">
        <f>VLOOKUP(A2408,MonthlyMetricFullData!A:D,3,FALSE)</f>
        <v>Kristin Haase-Alvey</v>
      </c>
    </row>
    <row r="2409" spans="1:13" x14ac:dyDescent="0.2">
      <c r="A2409" s="6" t="s">
        <v>459</v>
      </c>
      <c r="B2409" s="6" t="s">
        <v>16</v>
      </c>
      <c r="C2409" s="9">
        <v>1.04</v>
      </c>
      <c r="D2409" s="9">
        <v>1.01</v>
      </c>
      <c r="E2409" s="9">
        <v>1</v>
      </c>
      <c r="F2409" s="9">
        <v>1</v>
      </c>
      <c r="G2409" s="9">
        <v>0.86</v>
      </c>
      <c r="H2409" s="6">
        <v>4</v>
      </c>
      <c r="I2409" s="10" t="s">
        <v>60</v>
      </c>
      <c r="J2409" s="9">
        <v>0</v>
      </c>
      <c r="K2409" t="str">
        <f>VLOOKUP(A2409,MonthlyMetricFullData!A:D,2,FALSE)</f>
        <v>Distinguished</v>
      </c>
      <c r="L2409" t="str">
        <f>IF(VLOOKUP(A2409,MonthlyMetricFullData!A:E,5,FALSE)&lt;30,"Adjunct","Professional")</f>
        <v>Adjunct</v>
      </c>
      <c r="M2409" t="str">
        <f>VLOOKUP(A2409,MonthlyMetricFullData!A:D,3,FALSE)</f>
        <v>Kristin Haase-Alvey</v>
      </c>
    </row>
    <row r="2410" spans="1:13" x14ac:dyDescent="0.2">
      <c r="A2410" s="6" t="s">
        <v>459</v>
      </c>
      <c r="B2410" s="6" t="s">
        <v>31</v>
      </c>
      <c r="C2410" s="9">
        <v>0.97</v>
      </c>
      <c r="D2410" s="9">
        <v>1.08</v>
      </c>
      <c r="E2410" s="9">
        <v>0.95</v>
      </c>
      <c r="F2410" s="9">
        <v>1</v>
      </c>
      <c r="G2410" s="9">
        <v>0.91</v>
      </c>
      <c r="H2410" s="6">
        <v>2</v>
      </c>
      <c r="I2410" s="7" t="s">
        <v>60</v>
      </c>
      <c r="J2410" s="9">
        <v>0</v>
      </c>
      <c r="K2410" t="str">
        <f>VLOOKUP(A2410,MonthlyMetricFullData!A:D,2,FALSE)</f>
        <v>Distinguished</v>
      </c>
      <c r="L2410" t="str">
        <f>IF(VLOOKUP(A2410,MonthlyMetricFullData!A:E,5,FALSE)&lt;30,"Adjunct","Professional")</f>
        <v>Adjunct</v>
      </c>
      <c r="M2410" t="str">
        <f>VLOOKUP(A2410,MonthlyMetricFullData!A:D,3,FALSE)</f>
        <v>Kristin Haase-Alvey</v>
      </c>
    </row>
    <row r="2411" spans="1:13" x14ac:dyDescent="0.2">
      <c r="A2411" s="6" t="s">
        <v>459</v>
      </c>
      <c r="B2411" s="6" t="s">
        <v>32</v>
      </c>
      <c r="C2411" s="9">
        <v>0.875</v>
      </c>
      <c r="D2411" s="9">
        <v>0.94140000000000001</v>
      </c>
      <c r="E2411" s="9">
        <v>1</v>
      </c>
      <c r="F2411" s="9">
        <v>1</v>
      </c>
      <c r="G2411" s="9">
        <v>0.77777777800000003</v>
      </c>
      <c r="H2411" s="6">
        <v>3</v>
      </c>
      <c r="I2411" s="7" t="s">
        <v>33</v>
      </c>
      <c r="J2411" s="9">
        <v>0</v>
      </c>
      <c r="K2411" t="str">
        <f>VLOOKUP(A2411,MonthlyMetricFullData!A:D,2,FALSE)</f>
        <v>Distinguished</v>
      </c>
      <c r="L2411" t="str">
        <f>IF(VLOOKUP(A2411,MonthlyMetricFullData!A:E,5,FALSE)&lt;30,"Adjunct","Professional")</f>
        <v>Adjunct</v>
      </c>
      <c r="M2411" t="str">
        <f>VLOOKUP(A2411,MonthlyMetricFullData!A:D,3,FALSE)</f>
        <v>Kristin Haase-Alvey</v>
      </c>
    </row>
    <row r="2412" spans="1:13" x14ac:dyDescent="0.2">
      <c r="A2412" s="6" t="s">
        <v>459</v>
      </c>
      <c r="B2412" s="6" t="s">
        <v>17</v>
      </c>
      <c r="C2412" s="9">
        <v>1.03</v>
      </c>
      <c r="D2412" s="9">
        <v>1.1000000000000001</v>
      </c>
      <c r="E2412" s="9">
        <v>1</v>
      </c>
      <c r="F2412" s="9">
        <v>1</v>
      </c>
      <c r="G2412" s="9">
        <v>0.89</v>
      </c>
      <c r="H2412" s="6">
        <v>0</v>
      </c>
      <c r="I2412" s="46" t="s">
        <v>18</v>
      </c>
      <c r="J2412" s="11">
        <v>0</v>
      </c>
      <c r="K2412" t="str">
        <f>VLOOKUP(A2412,MonthlyMetricFullData!A:D,2,FALSE)</f>
        <v>Distinguished</v>
      </c>
      <c r="L2412" t="str">
        <f>IF(VLOOKUP(A2412,MonthlyMetricFullData!A:E,5,FALSE)&lt;30,"Adjunct","Professional")</f>
        <v>Adjunct</v>
      </c>
      <c r="M2412" t="str">
        <f>VLOOKUP(A2412,MonthlyMetricFullData!A:D,3,FALSE)</f>
        <v>Kristin Haase-Alvey</v>
      </c>
    </row>
    <row r="2413" spans="1:13" x14ac:dyDescent="0.2">
      <c r="A2413" s="6" t="s">
        <v>459</v>
      </c>
      <c r="B2413" s="6" t="s">
        <v>19</v>
      </c>
      <c r="C2413" s="6">
        <v>0.61460000000000004</v>
      </c>
      <c r="D2413" s="6">
        <v>1.0195000000000001</v>
      </c>
      <c r="E2413" s="6">
        <v>1</v>
      </c>
      <c r="F2413" s="6">
        <v>0.75</v>
      </c>
      <c r="G2413" s="6">
        <v>0.875</v>
      </c>
      <c r="H2413" s="6">
        <v>6</v>
      </c>
      <c r="J2413" s="53"/>
      <c r="K2413" t="str">
        <f>VLOOKUP(A2413,MonthlyMetricFullData!A:D,2,FALSE)</f>
        <v>Distinguished</v>
      </c>
      <c r="L2413" t="str">
        <f>IF(VLOOKUP(A2413,MonthlyMetricFullData!A:E,5,FALSE)&lt;30,"Adjunct","Professional")</f>
        <v>Adjunct</v>
      </c>
      <c r="M2413" t="str">
        <f>VLOOKUP(A2413,MonthlyMetricFullData!A:D,3,FALSE)</f>
        <v>Kristin Haase-Alvey</v>
      </c>
    </row>
    <row r="2414" spans="1:13" x14ac:dyDescent="0.2">
      <c r="A2414" s="6" t="s">
        <v>459</v>
      </c>
      <c r="B2414" s="6" t="s">
        <v>21</v>
      </c>
      <c r="C2414" s="9">
        <v>0.35</v>
      </c>
      <c r="D2414" s="9">
        <v>0.82</v>
      </c>
      <c r="E2414" s="9">
        <v>0.97</v>
      </c>
      <c r="F2414" s="9">
        <v>0.54</v>
      </c>
      <c r="G2414" s="9">
        <v>0.75</v>
      </c>
      <c r="H2414" s="6">
        <v>5</v>
      </c>
      <c r="I2414" s="7">
        <v>1</v>
      </c>
      <c r="J2414" s="9">
        <f>I2414</f>
        <v>1</v>
      </c>
      <c r="K2414" t="str">
        <f>VLOOKUP(A2414,MonthlyMetricFullData!A:D,2,FALSE)</f>
        <v>Distinguished</v>
      </c>
      <c r="L2414" t="str">
        <f>IF(VLOOKUP(A2414,MonthlyMetricFullData!A:E,5,FALSE)&lt;30,"Adjunct","Professional")</f>
        <v>Adjunct</v>
      </c>
      <c r="M2414" t="str">
        <f>VLOOKUP(A2414,MonthlyMetricFullData!A:D,3,FALSE)</f>
        <v>Kristin Haase-Alvey</v>
      </c>
    </row>
    <row r="2415" spans="1:13" x14ac:dyDescent="0.2">
      <c r="A2415" s="6" t="s">
        <v>459</v>
      </c>
      <c r="B2415" s="6" t="s">
        <v>22</v>
      </c>
      <c r="C2415" s="9">
        <v>0.26</v>
      </c>
      <c r="D2415" s="9">
        <v>0.98</v>
      </c>
      <c r="E2415" s="9">
        <v>1</v>
      </c>
      <c r="F2415" s="9">
        <v>1</v>
      </c>
      <c r="G2415" s="9">
        <v>1</v>
      </c>
      <c r="H2415" s="6">
        <v>1</v>
      </c>
      <c r="I2415" s="7">
        <v>1</v>
      </c>
      <c r="J2415" s="9">
        <f>I2415</f>
        <v>1</v>
      </c>
      <c r="K2415" t="str">
        <f>VLOOKUP(A2415,MonthlyMetricFullData!A:D,2,FALSE)</f>
        <v>Distinguished</v>
      </c>
      <c r="L2415" t="str">
        <f>IF(VLOOKUP(A2415,MonthlyMetricFullData!A:E,5,FALSE)&lt;30,"Adjunct","Professional")</f>
        <v>Adjunct</v>
      </c>
      <c r="M2415" t="str">
        <f>VLOOKUP(A2415,MonthlyMetricFullData!A:D,3,FALSE)</f>
        <v>Kristin Haase-Alvey</v>
      </c>
    </row>
    <row r="2416" spans="1:13" x14ac:dyDescent="0.2">
      <c r="A2416" s="6" t="s">
        <v>459</v>
      </c>
      <c r="B2416" s="6" t="s">
        <v>24</v>
      </c>
      <c r="C2416" s="9">
        <v>0.5</v>
      </c>
      <c r="D2416" s="9">
        <v>1.21</v>
      </c>
      <c r="E2416" s="9">
        <v>0.9</v>
      </c>
      <c r="F2416" s="9">
        <v>0.73</v>
      </c>
      <c r="G2416" s="9">
        <v>0.63</v>
      </c>
      <c r="H2416" s="6" t="e">
        <v>#N/A</v>
      </c>
      <c r="I2416" s="7">
        <v>1</v>
      </c>
      <c r="J2416" s="9">
        <f>I2416</f>
        <v>1</v>
      </c>
      <c r="K2416" t="str">
        <f>VLOOKUP(A2416,MonthlyMetricFullData!A:D,2,FALSE)</f>
        <v>Distinguished</v>
      </c>
      <c r="L2416" t="str">
        <f>IF(VLOOKUP(A2416,MonthlyMetricFullData!A:E,5,FALSE)&lt;30,"Adjunct","Professional")</f>
        <v>Adjunct</v>
      </c>
      <c r="M2416" t="str">
        <f>VLOOKUP(A2416,MonthlyMetricFullData!A:D,3,FALSE)</f>
        <v>Kristin Haase-Alvey</v>
      </c>
    </row>
    <row r="2417" spans="1:13" x14ac:dyDescent="0.2">
      <c r="A2417" s="6" t="s">
        <v>459</v>
      </c>
      <c r="B2417" s="6" t="s">
        <v>25</v>
      </c>
      <c r="C2417" s="9">
        <v>0.71</v>
      </c>
      <c r="D2417" s="9">
        <v>1.27</v>
      </c>
      <c r="E2417" s="9">
        <v>1</v>
      </c>
      <c r="F2417" s="9">
        <v>0.9</v>
      </c>
      <c r="G2417" s="9">
        <v>0.71</v>
      </c>
      <c r="H2417" s="6">
        <v>3</v>
      </c>
      <c r="I2417" s="7" t="s">
        <v>63</v>
      </c>
      <c r="J2417" s="9">
        <v>1</v>
      </c>
      <c r="K2417" t="str">
        <f>VLOOKUP(A2417,MonthlyMetricFullData!A:D,2,FALSE)</f>
        <v>Distinguished</v>
      </c>
      <c r="L2417" t="str">
        <f>IF(VLOOKUP(A2417,MonthlyMetricFullData!A:E,5,FALSE)&lt;30,"Adjunct","Professional")</f>
        <v>Adjunct</v>
      </c>
      <c r="M2417" t="str">
        <f>VLOOKUP(A2417,MonthlyMetricFullData!A:D,3,FALSE)</f>
        <v>Kristin Haase-Alvey</v>
      </c>
    </row>
    <row r="2418" spans="1:13" x14ac:dyDescent="0.2">
      <c r="A2418" s="6" t="s">
        <v>459</v>
      </c>
      <c r="B2418" s="6" t="s">
        <v>26</v>
      </c>
      <c r="C2418" s="9">
        <v>0.97</v>
      </c>
      <c r="D2418" s="9">
        <v>1.1399999999999999</v>
      </c>
      <c r="E2418" s="9">
        <v>0.98</v>
      </c>
      <c r="F2418" s="9">
        <v>0.97</v>
      </c>
      <c r="G2418" s="9">
        <v>0.75</v>
      </c>
      <c r="H2418" s="6">
        <v>4</v>
      </c>
      <c r="I2418" s="7" t="s">
        <v>83</v>
      </c>
      <c r="J2418" s="9">
        <v>0</v>
      </c>
      <c r="K2418" t="str">
        <f>VLOOKUP(A2418,MonthlyMetricFullData!A:D,2,FALSE)</f>
        <v>Distinguished</v>
      </c>
      <c r="L2418" t="str">
        <f>IF(VLOOKUP(A2418,MonthlyMetricFullData!A:E,5,FALSE)&lt;30,"Adjunct","Professional")</f>
        <v>Adjunct</v>
      </c>
      <c r="M2418" t="str">
        <f>VLOOKUP(A2418,MonthlyMetricFullData!A:D,3,FALSE)</f>
        <v>Kristin Haase-Alvey</v>
      </c>
    </row>
    <row r="2419" spans="1:13" x14ac:dyDescent="0.2">
      <c r="A2419" s="6" t="s">
        <v>460</v>
      </c>
      <c r="B2419" s="6" t="s">
        <v>29</v>
      </c>
      <c r="C2419" s="9">
        <v>0</v>
      </c>
      <c r="D2419" s="9">
        <v>0.21879999999999999</v>
      </c>
      <c r="E2419" s="9">
        <v>0</v>
      </c>
      <c r="F2419" s="9">
        <v>0</v>
      </c>
      <c r="G2419" s="9">
        <v>0</v>
      </c>
      <c r="H2419" s="6">
        <v>0</v>
      </c>
      <c r="I2419" s="7" t="s">
        <v>18</v>
      </c>
      <c r="J2419" s="45">
        <v>0</v>
      </c>
      <c r="K2419" t="str">
        <f>VLOOKUP(A2419,MonthlyMetricFullData!A:D,2,FALSE)</f>
        <v>Advanced</v>
      </c>
      <c r="L2419" t="str">
        <f>IF(VLOOKUP(A2419,MonthlyMetricFullData!A:E,5,FALSE)&lt;30,"Adjunct","Professional")</f>
        <v>Adjunct</v>
      </c>
      <c r="M2419" t="str">
        <f>VLOOKUP(A2419,MonthlyMetricFullData!A:D,3,FALSE)</f>
        <v>Ela Cross</v>
      </c>
    </row>
    <row r="2420" spans="1:13" x14ac:dyDescent="0.2">
      <c r="A2420" s="6" t="s">
        <v>460</v>
      </c>
      <c r="B2420" s="6" t="s">
        <v>17</v>
      </c>
      <c r="C2420" s="9">
        <v>0.73</v>
      </c>
      <c r="D2420" s="9">
        <v>0.94</v>
      </c>
      <c r="E2420" s="9">
        <v>0.97</v>
      </c>
      <c r="F2420" s="9">
        <v>0.91</v>
      </c>
      <c r="G2420" s="9">
        <v>0</v>
      </c>
      <c r="H2420" s="6">
        <v>3</v>
      </c>
      <c r="I2420" s="46" t="s">
        <v>48</v>
      </c>
      <c r="J2420" s="11">
        <v>1</v>
      </c>
      <c r="K2420" t="str">
        <f>VLOOKUP(A2420,MonthlyMetricFullData!A:D,2,FALSE)</f>
        <v>Advanced</v>
      </c>
      <c r="L2420" t="str">
        <f>IF(VLOOKUP(A2420,MonthlyMetricFullData!A:E,5,FALSE)&lt;30,"Adjunct","Professional")</f>
        <v>Adjunct</v>
      </c>
      <c r="M2420" t="str">
        <f>VLOOKUP(A2420,MonthlyMetricFullData!A:D,3,FALSE)</f>
        <v>Ela Cross</v>
      </c>
    </row>
    <row r="2421" spans="1:13" x14ac:dyDescent="0.2">
      <c r="A2421" s="6" t="s">
        <v>460</v>
      </c>
      <c r="B2421" s="6" t="s">
        <v>19</v>
      </c>
      <c r="C2421" s="6">
        <v>1</v>
      </c>
      <c r="D2421" s="6">
        <v>0.91799999999999904</v>
      </c>
      <c r="E2421" s="6">
        <v>1</v>
      </c>
      <c r="F2421" s="6">
        <v>0.75900000000000001</v>
      </c>
      <c r="G2421" s="6">
        <v>0</v>
      </c>
      <c r="H2421" s="6">
        <v>3</v>
      </c>
      <c r="I2421" s="6" t="s">
        <v>52</v>
      </c>
      <c r="J2421" s="53">
        <v>0.75</v>
      </c>
      <c r="K2421" t="str">
        <f>VLOOKUP(A2421,MonthlyMetricFullData!A:D,2,FALSE)</f>
        <v>Advanced</v>
      </c>
      <c r="L2421" t="str">
        <f>IF(VLOOKUP(A2421,MonthlyMetricFullData!A:E,5,FALSE)&lt;30,"Adjunct","Professional")</f>
        <v>Adjunct</v>
      </c>
      <c r="M2421" t="str">
        <f>VLOOKUP(A2421,MonthlyMetricFullData!A:D,3,FALSE)</f>
        <v>Ela Cross</v>
      </c>
    </row>
    <row r="2422" spans="1:13" x14ac:dyDescent="0.2">
      <c r="A2422" s="6" t="s">
        <v>461</v>
      </c>
      <c r="B2422" s="6" t="s">
        <v>19</v>
      </c>
      <c r="C2422" s="6">
        <v>0</v>
      </c>
      <c r="D2422" s="6">
        <v>0.47670000000000001</v>
      </c>
      <c r="E2422" s="6"/>
      <c r="F2422" s="6"/>
      <c r="G2422" s="6"/>
      <c r="J2422" s="53"/>
      <c r="K2422" t="str">
        <f>VLOOKUP(A2422,MonthlyMetricFullData!A:D,2,FALSE)</f>
        <v>Advanced</v>
      </c>
      <c r="L2422" t="str">
        <f>IF(VLOOKUP(A2422,MonthlyMetricFullData!A:E,5,FALSE)&lt;30,"Adjunct","Professional")</f>
        <v>Professional</v>
      </c>
      <c r="M2422" t="str">
        <f>VLOOKUP(A2422,MonthlyMetricFullData!A:D,3,FALSE)</f>
        <v>Nikki Pencak</v>
      </c>
    </row>
    <row r="2423" spans="1:13" x14ac:dyDescent="0.2">
      <c r="A2423" s="6" t="s">
        <v>462</v>
      </c>
      <c r="B2423" s="6" t="s">
        <v>29</v>
      </c>
      <c r="C2423" s="9">
        <v>0.86670000000000003</v>
      </c>
      <c r="D2423" s="9">
        <v>1.4884999999999999</v>
      </c>
      <c r="E2423" s="9">
        <v>1</v>
      </c>
      <c r="F2423" s="9">
        <v>0.984615384615384</v>
      </c>
      <c r="G2423" s="9">
        <v>0.8125</v>
      </c>
      <c r="H2423" s="6">
        <v>9</v>
      </c>
      <c r="I2423" s="7" t="s">
        <v>45</v>
      </c>
      <c r="J2423" s="45">
        <v>0.66</v>
      </c>
      <c r="K2423" t="str">
        <f>VLOOKUP(A2423,MonthlyMetricFullData!A:D,2,FALSE)</f>
        <v>Premium</v>
      </c>
      <c r="L2423" t="str">
        <f>IF(VLOOKUP(A2423,MonthlyMetricFullData!A:E,5,FALSE)&lt;30,"Adjunct","Professional")</f>
        <v>Professional</v>
      </c>
      <c r="M2423" t="str">
        <f>VLOOKUP(A2423,MonthlyMetricFullData!A:D,3,FALSE)</f>
        <v>Geoff St. Marie</v>
      </c>
    </row>
    <row r="2424" spans="1:13" x14ac:dyDescent="0.2">
      <c r="A2424" s="6" t="s">
        <v>462</v>
      </c>
      <c r="B2424" s="6" t="s">
        <v>14</v>
      </c>
      <c r="C2424" s="9">
        <v>0.77710000000000001</v>
      </c>
      <c r="D2424" s="9">
        <v>1.5099</v>
      </c>
      <c r="E2424" s="9">
        <v>1</v>
      </c>
      <c r="F2424" s="9">
        <v>0.984375</v>
      </c>
      <c r="G2424" s="9">
        <v>0.95833333333333304</v>
      </c>
      <c r="H2424" s="6">
        <v>4</v>
      </c>
      <c r="I2424" s="7" t="s">
        <v>27</v>
      </c>
      <c r="J2424" s="9">
        <v>1</v>
      </c>
      <c r="K2424" t="str">
        <f>VLOOKUP(A2424,MonthlyMetricFullData!A:D,2,FALSE)</f>
        <v>Premium</v>
      </c>
      <c r="L2424" t="str">
        <f>IF(VLOOKUP(A2424,MonthlyMetricFullData!A:E,5,FALSE)&lt;30,"Adjunct","Professional")</f>
        <v>Professional</v>
      </c>
      <c r="M2424" t="str">
        <f>VLOOKUP(A2424,MonthlyMetricFullData!A:D,3,FALSE)</f>
        <v>Geoff St. Marie</v>
      </c>
    </row>
    <row r="2425" spans="1:13" x14ac:dyDescent="0.2">
      <c r="A2425" s="6" t="s">
        <v>462</v>
      </c>
      <c r="B2425" s="6" t="s">
        <v>16</v>
      </c>
      <c r="C2425" s="9">
        <v>0.74</v>
      </c>
      <c r="D2425" s="9">
        <v>1.47</v>
      </c>
      <c r="E2425" s="9">
        <v>1</v>
      </c>
      <c r="F2425" s="9">
        <v>0.98</v>
      </c>
      <c r="G2425" s="9">
        <v>1</v>
      </c>
      <c r="H2425" s="6">
        <v>3</v>
      </c>
      <c r="I2425" s="10" t="s">
        <v>33</v>
      </c>
      <c r="J2425" s="9">
        <v>0</v>
      </c>
      <c r="K2425" t="str">
        <f>VLOOKUP(A2425,MonthlyMetricFullData!A:D,2,FALSE)</f>
        <v>Premium</v>
      </c>
      <c r="L2425" t="str">
        <f>IF(VLOOKUP(A2425,MonthlyMetricFullData!A:E,5,FALSE)&lt;30,"Adjunct","Professional")</f>
        <v>Professional</v>
      </c>
      <c r="M2425" t="str">
        <f>VLOOKUP(A2425,MonthlyMetricFullData!A:D,3,FALSE)</f>
        <v>Geoff St. Marie</v>
      </c>
    </row>
    <row r="2426" spans="1:13" x14ac:dyDescent="0.2">
      <c r="A2426" s="6" t="s">
        <v>462</v>
      </c>
      <c r="B2426" s="6" t="s">
        <v>31</v>
      </c>
      <c r="C2426" s="9">
        <v>0.42</v>
      </c>
      <c r="D2426" s="9">
        <v>1.25</v>
      </c>
      <c r="E2426" s="9">
        <v>0.98</v>
      </c>
      <c r="F2426" s="9">
        <v>1</v>
      </c>
      <c r="G2426" s="9">
        <v>0.95</v>
      </c>
      <c r="H2426" s="6">
        <v>0</v>
      </c>
      <c r="I2426" s="7">
        <v>1</v>
      </c>
      <c r="J2426" s="9">
        <v>1</v>
      </c>
      <c r="K2426" t="str">
        <f>VLOOKUP(A2426,MonthlyMetricFullData!A:D,2,FALSE)</f>
        <v>Premium</v>
      </c>
      <c r="L2426" t="str">
        <f>IF(VLOOKUP(A2426,MonthlyMetricFullData!A:E,5,FALSE)&lt;30,"Adjunct","Professional")</f>
        <v>Professional</v>
      </c>
      <c r="M2426" t="str">
        <f>VLOOKUP(A2426,MonthlyMetricFullData!A:D,3,FALSE)</f>
        <v>Geoff St. Marie</v>
      </c>
    </row>
    <row r="2427" spans="1:13" x14ac:dyDescent="0.2">
      <c r="A2427" s="6" t="s">
        <v>462</v>
      </c>
      <c r="B2427" s="6" t="s">
        <v>32</v>
      </c>
      <c r="C2427" s="9">
        <v>0.375</v>
      </c>
      <c r="D2427" s="9">
        <v>1.4572000000000001</v>
      </c>
      <c r="E2427" s="9">
        <v>1</v>
      </c>
      <c r="F2427" s="9">
        <v>1</v>
      </c>
      <c r="G2427" s="9">
        <v>1</v>
      </c>
      <c r="H2427" s="6">
        <v>1</v>
      </c>
      <c r="I2427" s="7">
        <v>1</v>
      </c>
      <c r="J2427" s="9">
        <f>I2427</f>
        <v>1</v>
      </c>
      <c r="K2427" t="str">
        <f>VLOOKUP(A2427,MonthlyMetricFullData!A:D,2,FALSE)</f>
        <v>Premium</v>
      </c>
      <c r="L2427" t="str">
        <f>IF(VLOOKUP(A2427,MonthlyMetricFullData!A:E,5,FALSE)&lt;30,"Adjunct","Professional")</f>
        <v>Professional</v>
      </c>
      <c r="M2427" t="str">
        <f>VLOOKUP(A2427,MonthlyMetricFullData!A:D,3,FALSE)</f>
        <v>Geoff St. Marie</v>
      </c>
    </row>
    <row r="2428" spans="1:13" x14ac:dyDescent="0.2">
      <c r="A2428" s="6" t="s">
        <v>462</v>
      </c>
      <c r="B2428" s="6" t="s">
        <v>17</v>
      </c>
      <c r="C2428" s="9">
        <v>0.81</v>
      </c>
      <c r="D2428" s="9">
        <v>1.52</v>
      </c>
      <c r="E2428" s="9">
        <v>1</v>
      </c>
      <c r="F2428" s="9">
        <v>1</v>
      </c>
      <c r="G2428" s="9">
        <v>0.86</v>
      </c>
      <c r="H2428" s="6">
        <v>3</v>
      </c>
      <c r="I2428" s="46" t="s">
        <v>27</v>
      </c>
      <c r="J2428" s="11">
        <v>1</v>
      </c>
      <c r="K2428" t="str">
        <f>VLOOKUP(A2428,MonthlyMetricFullData!A:D,2,FALSE)</f>
        <v>Premium</v>
      </c>
      <c r="L2428" t="str">
        <f>IF(VLOOKUP(A2428,MonthlyMetricFullData!A:E,5,FALSE)&lt;30,"Adjunct","Professional")</f>
        <v>Professional</v>
      </c>
      <c r="M2428" t="str">
        <f>VLOOKUP(A2428,MonthlyMetricFullData!A:D,3,FALSE)</f>
        <v>Geoff St. Marie</v>
      </c>
    </row>
    <row r="2429" spans="1:13" x14ac:dyDescent="0.2">
      <c r="A2429" s="6" t="s">
        <v>462</v>
      </c>
      <c r="B2429" s="6" t="s">
        <v>19</v>
      </c>
      <c r="C2429" s="6">
        <v>0.9</v>
      </c>
      <c r="D2429" s="6">
        <v>1.4934000000000001</v>
      </c>
      <c r="E2429" s="6">
        <v>0.99019607843137203</v>
      </c>
      <c r="F2429" s="6">
        <v>0.97399999999999998</v>
      </c>
      <c r="G2429" s="6">
        <v>1</v>
      </c>
      <c r="H2429" s="6">
        <v>4</v>
      </c>
      <c r="I2429" s="6" t="s">
        <v>48</v>
      </c>
      <c r="J2429" s="53">
        <v>1</v>
      </c>
      <c r="K2429" t="str">
        <f>VLOOKUP(A2429,MonthlyMetricFullData!A:D,2,FALSE)</f>
        <v>Premium</v>
      </c>
      <c r="L2429" t="str">
        <f>IF(VLOOKUP(A2429,MonthlyMetricFullData!A:E,5,FALSE)&lt;30,"Adjunct","Professional")</f>
        <v>Professional</v>
      </c>
      <c r="M2429" t="str">
        <f>VLOOKUP(A2429,MonthlyMetricFullData!A:D,3,FALSE)</f>
        <v>Geoff St. Marie</v>
      </c>
    </row>
    <row r="2430" spans="1:13" x14ac:dyDescent="0.2">
      <c r="A2430" s="6" t="s">
        <v>462</v>
      </c>
      <c r="B2430" s="6" t="s">
        <v>21</v>
      </c>
      <c r="C2430" s="9">
        <v>0.61</v>
      </c>
      <c r="D2430" s="9">
        <v>1.5</v>
      </c>
      <c r="E2430" s="9">
        <v>1</v>
      </c>
      <c r="F2430" s="9">
        <v>1</v>
      </c>
      <c r="G2430" s="9">
        <v>0.86</v>
      </c>
      <c r="H2430" s="6">
        <v>4</v>
      </c>
      <c r="I2430" s="7">
        <v>1</v>
      </c>
      <c r="J2430" s="9">
        <f>I2430</f>
        <v>1</v>
      </c>
      <c r="K2430" t="str">
        <f>VLOOKUP(A2430,MonthlyMetricFullData!A:D,2,FALSE)</f>
        <v>Premium</v>
      </c>
      <c r="L2430" t="str">
        <f>IF(VLOOKUP(A2430,MonthlyMetricFullData!A:E,5,FALSE)&lt;30,"Adjunct","Professional")</f>
        <v>Professional</v>
      </c>
      <c r="M2430" t="str">
        <f>VLOOKUP(A2430,MonthlyMetricFullData!A:D,3,FALSE)</f>
        <v>Geoff St. Marie</v>
      </c>
    </row>
    <row r="2431" spans="1:13" x14ac:dyDescent="0.2">
      <c r="A2431" s="6" t="s">
        <v>462</v>
      </c>
      <c r="B2431" s="6" t="s">
        <v>22</v>
      </c>
      <c r="C2431" s="9">
        <v>0.56999999999999995</v>
      </c>
      <c r="D2431" s="9">
        <v>1.45</v>
      </c>
      <c r="E2431" s="9">
        <v>0.98</v>
      </c>
      <c r="F2431" s="9">
        <v>1</v>
      </c>
      <c r="G2431" s="9">
        <v>0.88</v>
      </c>
      <c r="H2431" s="6">
        <v>1</v>
      </c>
      <c r="I2431" s="7">
        <v>1</v>
      </c>
      <c r="J2431" s="9">
        <f>I2431</f>
        <v>1</v>
      </c>
      <c r="K2431" t="str">
        <f>VLOOKUP(A2431,MonthlyMetricFullData!A:D,2,FALSE)</f>
        <v>Premium</v>
      </c>
      <c r="L2431" t="str">
        <f>IF(VLOOKUP(A2431,MonthlyMetricFullData!A:E,5,FALSE)&lt;30,"Adjunct","Professional")</f>
        <v>Professional</v>
      </c>
      <c r="M2431" t="str">
        <f>VLOOKUP(A2431,MonthlyMetricFullData!A:D,3,FALSE)</f>
        <v>Geoff St. Marie</v>
      </c>
    </row>
    <row r="2432" spans="1:13" x14ac:dyDescent="0.2">
      <c r="A2432" s="6" t="s">
        <v>462</v>
      </c>
      <c r="B2432" s="6" t="s">
        <v>24</v>
      </c>
      <c r="C2432" s="9">
        <v>0.89</v>
      </c>
      <c r="D2432" s="9">
        <v>1.25</v>
      </c>
      <c r="E2432" s="9">
        <v>1</v>
      </c>
      <c r="F2432" s="9">
        <v>1</v>
      </c>
      <c r="G2432" s="9">
        <v>0.93</v>
      </c>
      <c r="H2432" s="6">
        <v>3</v>
      </c>
      <c r="J2432" s="6"/>
      <c r="K2432" t="str">
        <f>VLOOKUP(A2432,MonthlyMetricFullData!A:D,2,FALSE)</f>
        <v>Premium</v>
      </c>
      <c r="L2432" t="str">
        <f>IF(VLOOKUP(A2432,MonthlyMetricFullData!A:E,5,FALSE)&lt;30,"Adjunct","Professional")</f>
        <v>Professional</v>
      </c>
      <c r="M2432" t="str">
        <f>VLOOKUP(A2432,MonthlyMetricFullData!A:D,3,FALSE)</f>
        <v>Geoff St. Marie</v>
      </c>
    </row>
    <row r="2433" spans="1:13" x14ac:dyDescent="0.2">
      <c r="A2433" s="6" t="s">
        <v>462</v>
      </c>
      <c r="B2433" s="6" t="s">
        <v>25</v>
      </c>
      <c r="C2433" s="9">
        <v>0.76</v>
      </c>
      <c r="D2433" s="9">
        <v>1.25</v>
      </c>
      <c r="E2433" s="9">
        <v>0.99</v>
      </c>
      <c r="F2433" s="9">
        <v>1</v>
      </c>
      <c r="G2433" s="9">
        <v>0.93</v>
      </c>
      <c r="H2433" s="6">
        <v>2</v>
      </c>
      <c r="I2433" s="7" t="s">
        <v>63</v>
      </c>
      <c r="J2433" s="9">
        <v>1</v>
      </c>
      <c r="K2433" t="str">
        <f>VLOOKUP(A2433,MonthlyMetricFullData!A:D,2,FALSE)</f>
        <v>Premium</v>
      </c>
      <c r="L2433" t="str">
        <f>IF(VLOOKUP(A2433,MonthlyMetricFullData!A:E,5,FALSE)&lt;30,"Adjunct","Professional")</f>
        <v>Professional</v>
      </c>
      <c r="M2433" t="str">
        <f>VLOOKUP(A2433,MonthlyMetricFullData!A:D,3,FALSE)</f>
        <v>Geoff St. Marie</v>
      </c>
    </row>
    <row r="2434" spans="1:13" x14ac:dyDescent="0.2">
      <c r="A2434" s="6" t="s">
        <v>462</v>
      </c>
      <c r="B2434" s="6" t="s">
        <v>26</v>
      </c>
      <c r="C2434" s="9">
        <v>0.91</v>
      </c>
      <c r="D2434" s="9">
        <v>1.45</v>
      </c>
      <c r="E2434" s="9">
        <v>1</v>
      </c>
      <c r="F2434" s="9">
        <v>1</v>
      </c>
      <c r="G2434" s="9">
        <v>0.94</v>
      </c>
      <c r="H2434" s="6">
        <v>6</v>
      </c>
      <c r="I2434" s="7" t="s">
        <v>46</v>
      </c>
      <c r="J2434" s="9">
        <v>1</v>
      </c>
      <c r="K2434" t="str">
        <f>VLOOKUP(A2434,MonthlyMetricFullData!A:D,2,FALSE)</f>
        <v>Premium</v>
      </c>
      <c r="L2434" t="str">
        <f>IF(VLOOKUP(A2434,MonthlyMetricFullData!A:E,5,FALSE)&lt;30,"Adjunct","Professional")</f>
        <v>Professional</v>
      </c>
      <c r="M2434" t="str">
        <f>VLOOKUP(A2434,MonthlyMetricFullData!A:D,3,FALSE)</f>
        <v>Geoff St. Marie</v>
      </c>
    </row>
    <row r="2435" spans="1:13" x14ac:dyDescent="0.2">
      <c r="A2435" s="6" t="s">
        <v>463</v>
      </c>
      <c r="B2435" s="6" t="s">
        <v>32</v>
      </c>
      <c r="C2435" s="9">
        <v>0</v>
      </c>
      <c r="D2435" s="9">
        <v>0.60529999999999995</v>
      </c>
      <c r="E2435" s="9">
        <v>0</v>
      </c>
      <c r="F2435" s="9">
        <v>0</v>
      </c>
      <c r="G2435" s="9">
        <v>0</v>
      </c>
      <c r="H2435" s="6">
        <v>0</v>
      </c>
      <c r="I2435" s="7" t="s">
        <v>18</v>
      </c>
      <c r="J2435" s="9">
        <v>0</v>
      </c>
      <c r="K2435" t="e">
        <f>VLOOKUP(A2435,MonthlyMetricFullData!A:D,2,FALSE)</f>
        <v>#N/A</v>
      </c>
      <c r="L2435" t="e">
        <f>IF(VLOOKUP(A2435,MonthlyMetricFullData!A:E,5,FALSE)&lt;30,"Adjunct","Professional")</f>
        <v>#N/A</v>
      </c>
      <c r="M2435" t="e">
        <f>VLOOKUP(A2435,MonthlyMetricFullData!A:D,3,FALSE)</f>
        <v>#N/A</v>
      </c>
    </row>
    <row r="2436" spans="1:13" x14ac:dyDescent="0.2">
      <c r="A2436" s="6" t="s">
        <v>464</v>
      </c>
      <c r="B2436" s="6" t="s">
        <v>29</v>
      </c>
      <c r="C2436" s="9">
        <v>0.91249999999999998</v>
      </c>
      <c r="D2436" s="9">
        <v>0.90100000000000002</v>
      </c>
      <c r="E2436" s="9">
        <v>0.98550724637681097</v>
      </c>
      <c r="F2436" s="9">
        <v>1</v>
      </c>
      <c r="G2436" s="9">
        <v>0.77777777777777701</v>
      </c>
      <c r="H2436" s="6">
        <v>1</v>
      </c>
      <c r="I2436" s="6" t="s">
        <v>111</v>
      </c>
      <c r="J2436" s="45">
        <v>0.8</v>
      </c>
      <c r="K2436" t="str">
        <f>VLOOKUP(A2436,MonthlyMetricFullData!A:D,2,FALSE)</f>
        <v>Distinguished</v>
      </c>
      <c r="L2436" t="str">
        <f>IF(VLOOKUP(A2436,MonthlyMetricFullData!A:E,5,FALSE)&lt;30,"Adjunct","Professional")</f>
        <v>Adjunct</v>
      </c>
      <c r="M2436" t="str">
        <f>VLOOKUP(A2436,MonthlyMetricFullData!A:D,3,FALSE)</f>
        <v>Ela Cross</v>
      </c>
    </row>
    <row r="2437" spans="1:13" x14ac:dyDescent="0.2">
      <c r="A2437" s="6" t="s">
        <v>464</v>
      </c>
      <c r="B2437" s="6" t="s">
        <v>14</v>
      </c>
      <c r="C2437" s="9">
        <v>0.906299999999999</v>
      </c>
      <c r="D2437" s="9">
        <v>0.99479999999999902</v>
      </c>
      <c r="E2437" s="9">
        <v>1</v>
      </c>
      <c r="F2437" s="9">
        <v>0.71698113207547098</v>
      </c>
      <c r="G2437" s="9">
        <v>0.5</v>
      </c>
      <c r="H2437" s="6">
        <v>3</v>
      </c>
      <c r="I2437" s="7" t="s">
        <v>37</v>
      </c>
      <c r="J2437" s="9">
        <f>_xlfn.TEXTBEFORE(I2437, "/")/_xlfn.TEXTAFTER(I2437,"/")</f>
        <v>0.66666666666666663</v>
      </c>
      <c r="K2437" t="str">
        <f>VLOOKUP(A2437,MonthlyMetricFullData!A:D,2,FALSE)</f>
        <v>Distinguished</v>
      </c>
      <c r="L2437" t="str">
        <f>IF(VLOOKUP(A2437,MonthlyMetricFullData!A:E,5,FALSE)&lt;30,"Adjunct","Professional")</f>
        <v>Adjunct</v>
      </c>
      <c r="M2437" t="str">
        <f>VLOOKUP(A2437,MonthlyMetricFullData!A:D,3,FALSE)</f>
        <v>Ela Cross</v>
      </c>
    </row>
    <row r="2438" spans="1:13" x14ac:dyDescent="0.2">
      <c r="A2438" s="6" t="s">
        <v>464</v>
      </c>
      <c r="B2438" s="6" t="s">
        <v>14</v>
      </c>
      <c r="C2438" s="9">
        <v>0.906299999999999</v>
      </c>
      <c r="D2438" s="9">
        <v>0.99479999999999902</v>
      </c>
      <c r="E2438" s="9">
        <v>1</v>
      </c>
      <c r="F2438" s="9">
        <v>0.71698113207547098</v>
      </c>
      <c r="G2438" s="9">
        <v>0.5</v>
      </c>
      <c r="H2438" s="6">
        <v>3</v>
      </c>
      <c r="I2438" s="7" t="s">
        <v>37</v>
      </c>
      <c r="J2438" s="9">
        <v>0.67</v>
      </c>
      <c r="K2438" t="str">
        <f>VLOOKUP(A2438,MonthlyMetricFullData!A:D,2,FALSE)</f>
        <v>Distinguished</v>
      </c>
      <c r="L2438" t="str">
        <f>IF(VLOOKUP(A2438,MonthlyMetricFullData!A:E,5,FALSE)&lt;30,"Adjunct","Professional")</f>
        <v>Adjunct</v>
      </c>
      <c r="M2438" t="str">
        <f>VLOOKUP(A2438,MonthlyMetricFullData!A:D,3,FALSE)</f>
        <v>Ela Cross</v>
      </c>
    </row>
    <row r="2439" spans="1:13" x14ac:dyDescent="0.2">
      <c r="A2439" s="6" t="s">
        <v>464</v>
      </c>
      <c r="B2439" s="6" t="s">
        <v>16</v>
      </c>
      <c r="C2439" s="9">
        <v>0.71</v>
      </c>
      <c r="D2439" s="9">
        <v>0.78</v>
      </c>
      <c r="E2439" s="9">
        <v>1</v>
      </c>
      <c r="F2439" s="9">
        <v>0.74</v>
      </c>
      <c r="G2439" s="9">
        <v>0.64</v>
      </c>
      <c r="H2439" s="6">
        <v>8</v>
      </c>
      <c r="I2439" s="10" t="s">
        <v>60</v>
      </c>
      <c r="J2439" s="9">
        <v>0</v>
      </c>
      <c r="K2439" t="str">
        <f>VLOOKUP(A2439,MonthlyMetricFullData!A:D,2,FALSE)</f>
        <v>Distinguished</v>
      </c>
      <c r="L2439" t="str">
        <f>IF(VLOOKUP(A2439,MonthlyMetricFullData!A:E,5,FALSE)&lt;30,"Adjunct","Professional")</f>
        <v>Adjunct</v>
      </c>
      <c r="M2439" t="str">
        <f>VLOOKUP(A2439,MonthlyMetricFullData!A:D,3,FALSE)</f>
        <v>Ela Cross</v>
      </c>
    </row>
    <row r="2440" spans="1:13" x14ac:dyDescent="0.2">
      <c r="A2440" s="6" t="s">
        <v>464</v>
      </c>
      <c r="B2440" s="6" t="s">
        <v>31</v>
      </c>
      <c r="C2440" s="9">
        <v>0.49</v>
      </c>
      <c r="D2440" s="9">
        <v>0.65</v>
      </c>
      <c r="E2440" s="9">
        <v>1</v>
      </c>
      <c r="F2440" s="9">
        <v>0.72</v>
      </c>
      <c r="G2440" s="9">
        <v>0.54</v>
      </c>
      <c r="H2440" s="6">
        <v>3</v>
      </c>
      <c r="I2440" s="7">
        <v>1</v>
      </c>
      <c r="J2440" s="9">
        <v>1</v>
      </c>
      <c r="K2440" t="str">
        <f>VLOOKUP(A2440,MonthlyMetricFullData!A:D,2,FALSE)</f>
        <v>Distinguished</v>
      </c>
      <c r="L2440" t="str">
        <f>IF(VLOOKUP(A2440,MonthlyMetricFullData!A:E,5,FALSE)&lt;30,"Adjunct","Professional")</f>
        <v>Adjunct</v>
      </c>
      <c r="M2440" t="str">
        <f>VLOOKUP(A2440,MonthlyMetricFullData!A:D,3,FALSE)</f>
        <v>Ela Cross</v>
      </c>
    </row>
    <row r="2441" spans="1:13" x14ac:dyDescent="0.2">
      <c r="A2441" s="6" t="s">
        <v>464</v>
      </c>
      <c r="B2441" s="6" t="s">
        <v>32</v>
      </c>
      <c r="C2441" s="9">
        <v>0.5</v>
      </c>
      <c r="D2441" s="9">
        <v>0.73699999999999999</v>
      </c>
      <c r="E2441" s="9">
        <v>1</v>
      </c>
      <c r="F2441" s="9">
        <v>0.96428571399999996</v>
      </c>
      <c r="G2441" s="9">
        <v>0.5</v>
      </c>
      <c r="H2441" s="6">
        <v>5</v>
      </c>
      <c r="I2441" s="7">
        <v>1</v>
      </c>
      <c r="J2441" s="9">
        <f>I2441</f>
        <v>1</v>
      </c>
      <c r="K2441" t="str">
        <f>VLOOKUP(A2441,MonthlyMetricFullData!A:D,2,FALSE)</f>
        <v>Distinguished</v>
      </c>
      <c r="L2441" t="str">
        <f>IF(VLOOKUP(A2441,MonthlyMetricFullData!A:E,5,FALSE)&lt;30,"Adjunct","Professional")</f>
        <v>Adjunct</v>
      </c>
      <c r="M2441" t="str">
        <f>VLOOKUP(A2441,MonthlyMetricFullData!A:D,3,FALSE)</f>
        <v>Ela Cross</v>
      </c>
    </row>
    <row r="2442" spans="1:13" x14ac:dyDescent="0.2">
      <c r="A2442" s="6" t="s">
        <v>464</v>
      </c>
      <c r="B2442" s="6" t="s">
        <v>17</v>
      </c>
      <c r="C2442" s="9">
        <v>0.95</v>
      </c>
      <c r="D2442" s="9">
        <v>1.07</v>
      </c>
      <c r="E2442" s="9">
        <v>0.99</v>
      </c>
      <c r="F2442" s="9">
        <v>0.8</v>
      </c>
      <c r="G2442" s="9">
        <v>0.54</v>
      </c>
      <c r="H2442" s="6">
        <v>5</v>
      </c>
      <c r="I2442" s="46" t="s">
        <v>27</v>
      </c>
      <c r="J2442" s="11">
        <v>1</v>
      </c>
      <c r="K2442" t="str">
        <f>VLOOKUP(A2442,MonthlyMetricFullData!A:D,2,FALSE)</f>
        <v>Distinguished</v>
      </c>
      <c r="L2442" t="str">
        <f>IF(VLOOKUP(A2442,MonthlyMetricFullData!A:E,5,FALSE)&lt;30,"Adjunct","Professional")</f>
        <v>Adjunct</v>
      </c>
      <c r="M2442" t="str">
        <f>VLOOKUP(A2442,MonthlyMetricFullData!A:D,3,FALSE)</f>
        <v>Ela Cross</v>
      </c>
    </row>
    <row r="2443" spans="1:13" x14ac:dyDescent="0.2">
      <c r="A2443" s="6" t="s">
        <v>464</v>
      </c>
      <c r="B2443" s="6" t="s">
        <v>19</v>
      </c>
      <c r="C2443" s="6">
        <v>0.6875</v>
      </c>
      <c r="D2443" s="6">
        <v>0.76559999999999995</v>
      </c>
      <c r="E2443" s="6">
        <v>0.98</v>
      </c>
      <c r="F2443" s="6">
        <v>0.879</v>
      </c>
      <c r="G2443" s="6">
        <v>0.33333333333333298</v>
      </c>
      <c r="H2443" s="6">
        <v>5</v>
      </c>
      <c r="I2443" s="6" t="s">
        <v>27</v>
      </c>
      <c r="J2443" s="53">
        <v>1</v>
      </c>
      <c r="K2443" t="str">
        <f>VLOOKUP(A2443,MonthlyMetricFullData!A:D,2,FALSE)</f>
        <v>Distinguished</v>
      </c>
      <c r="L2443" t="str">
        <f>IF(VLOOKUP(A2443,MonthlyMetricFullData!A:E,5,FALSE)&lt;30,"Adjunct","Professional")</f>
        <v>Adjunct</v>
      </c>
      <c r="M2443" t="str">
        <f>VLOOKUP(A2443,MonthlyMetricFullData!A:D,3,FALSE)</f>
        <v>Ela Cross</v>
      </c>
    </row>
    <row r="2444" spans="1:13" x14ac:dyDescent="0.2">
      <c r="A2444" s="6" t="s">
        <v>464</v>
      </c>
      <c r="B2444" s="6" t="s">
        <v>21</v>
      </c>
      <c r="C2444" s="9">
        <v>0.48</v>
      </c>
      <c r="D2444" s="9">
        <v>0.97</v>
      </c>
      <c r="E2444" s="9">
        <v>0.88</v>
      </c>
      <c r="F2444" s="9">
        <v>0.89</v>
      </c>
      <c r="G2444" s="9">
        <v>0.5</v>
      </c>
      <c r="H2444" s="6">
        <v>3</v>
      </c>
      <c r="I2444" s="7" t="s">
        <v>35</v>
      </c>
      <c r="J2444" s="9">
        <v>0.5</v>
      </c>
      <c r="K2444" t="str">
        <f>VLOOKUP(A2444,MonthlyMetricFullData!A:D,2,FALSE)</f>
        <v>Distinguished</v>
      </c>
      <c r="L2444" t="str">
        <f>IF(VLOOKUP(A2444,MonthlyMetricFullData!A:E,5,FALSE)&lt;30,"Adjunct","Professional")</f>
        <v>Adjunct</v>
      </c>
      <c r="M2444" t="str">
        <f>VLOOKUP(A2444,MonthlyMetricFullData!A:D,3,FALSE)</f>
        <v>Ela Cross</v>
      </c>
    </row>
    <row r="2445" spans="1:13" x14ac:dyDescent="0.2">
      <c r="A2445" s="6" t="s">
        <v>464</v>
      </c>
      <c r="B2445" s="6" t="s">
        <v>22</v>
      </c>
      <c r="C2445" s="9">
        <v>0.24</v>
      </c>
      <c r="D2445" s="9">
        <v>0.89</v>
      </c>
      <c r="E2445" s="9">
        <v>1</v>
      </c>
      <c r="F2445" s="9">
        <v>0.75</v>
      </c>
      <c r="G2445" s="9">
        <v>0.67</v>
      </c>
      <c r="H2445" s="6">
        <v>3</v>
      </c>
      <c r="J2445" s="6"/>
      <c r="K2445" t="str">
        <f>VLOOKUP(A2445,MonthlyMetricFullData!A:D,2,FALSE)</f>
        <v>Distinguished</v>
      </c>
      <c r="L2445" t="str">
        <f>IF(VLOOKUP(A2445,MonthlyMetricFullData!A:E,5,FALSE)&lt;30,"Adjunct","Professional")</f>
        <v>Adjunct</v>
      </c>
      <c r="M2445" t="str">
        <f>VLOOKUP(A2445,MonthlyMetricFullData!A:D,3,FALSE)</f>
        <v>Ela Cross</v>
      </c>
    </row>
    <row r="2446" spans="1:13" x14ac:dyDescent="0.2">
      <c r="A2446" s="6" t="s">
        <v>464</v>
      </c>
      <c r="B2446" s="6" t="s">
        <v>24</v>
      </c>
      <c r="C2446" s="9">
        <v>0.61</v>
      </c>
      <c r="D2446" s="9">
        <v>1.07</v>
      </c>
      <c r="E2446" s="9">
        <v>1</v>
      </c>
      <c r="F2446" s="9">
        <v>0.82</v>
      </c>
      <c r="G2446" s="9">
        <v>0.56000000000000005</v>
      </c>
      <c r="H2446" s="6">
        <v>6</v>
      </c>
      <c r="I2446" s="7" t="s">
        <v>35</v>
      </c>
      <c r="J2446" s="9">
        <v>0.5</v>
      </c>
      <c r="K2446" t="str">
        <f>VLOOKUP(A2446,MonthlyMetricFullData!A:D,2,FALSE)</f>
        <v>Distinguished</v>
      </c>
      <c r="L2446" t="str">
        <f>IF(VLOOKUP(A2446,MonthlyMetricFullData!A:E,5,FALSE)&lt;30,"Adjunct","Professional")</f>
        <v>Adjunct</v>
      </c>
      <c r="M2446" t="str">
        <f>VLOOKUP(A2446,MonthlyMetricFullData!A:D,3,FALSE)</f>
        <v>Ela Cross</v>
      </c>
    </row>
    <row r="2447" spans="1:13" x14ac:dyDescent="0.2">
      <c r="A2447" s="6" t="s">
        <v>464</v>
      </c>
      <c r="B2447" s="6" t="s">
        <v>25</v>
      </c>
      <c r="C2447" s="9">
        <v>0.69</v>
      </c>
      <c r="D2447" s="9">
        <v>1.1100000000000001</v>
      </c>
      <c r="E2447" s="9">
        <v>1</v>
      </c>
      <c r="F2447" s="9">
        <v>0.92</v>
      </c>
      <c r="G2447" s="9">
        <v>0.86</v>
      </c>
      <c r="H2447" s="6">
        <v>3</v>
      </c>
      <c r="I2447" s="7" t="s">
        <v>57</v>
      </c>
      <c r="J2447" s="9">
        <v>0.25</v>
      </c>
      <c r="K2447" t="str">
        <f>VLOOKUP(A2447,MonthlyMetricFullData!A:D,2,FALSE)</f>
        <v>Distinguished</v>
      </c>
      <c r="L2447" t="str">
        <f>IF(VLOOKUP(A2447,MonthlyMetricFullData!A:E,5,FALSE)&lt;30,"Adjunct","Professional")</f>
        <v>Adjunct</v>
      </c>
      <c r="M2447" t="str">
        <f>VLOOKUP(A2447,MonthlyMetricFullData!A:D,3,FALSE)</f>
        <v>Ela Cross</v>
      </c>
    </row>
    <row r="2448" spans="1:13" x14ac:dyDescent="0.2">
      <c r="A2448" s="6" t="s">
        <v>464</v>
      </c>
      <c r="B2448" s="6" t="s">
        <v>26</v>
      </c>
      <c r="C2448" s="9">
        <v>0.79</v>
      </c>
      <c r="D2448" s="9">
        <v>0.99</v>
      </c>
      <c r="E2448" s="9">
        <v>0.98</v>
      </c>
      <c r="F2448" s="9">
        <v>0.75</v>
      </c>
      <c r="G2448" s="9">
        <v>0.88</v>
      </c>
      <c r="H2448" s="6">
        <v>3</v>
      </c>
      <c r="I2448" s="8"/>
      <c r="J2448" s="6"/>
      <c r="K2448" t="str">
        <f>VLOOKUP(A2448,MonthlyMetricFullData!A:D,2,FALSE)</f>
        <v>Distinguished</v>
      </c>
      <c r="L2448" t="str">
        <f>IF(VLOOKUP(A2448,MonthlyMetricFullData!A:E,5,FALSE)&lt;30,"Adjunct","Professional")</f>
        <v>Adjunct</v>
      </c>
      <c r="M2448" t="str">
        <f>VLOOKUP(A2448,MonthlyMetricFullData!A:D,3,FALSE)</f>
        <v>Ela Cross</v>
      </c>
    </row>
    <row r="2449" spans="1:13" x14ac:dyDescent="0.2">
      <c r="A2449" s="6" t="s">
        <v>465</v>
      </c>
      <c r="B2449" s="6" t="s">
        <v>29</v>
      </c>
      <c r="C2449" s="9">
        <v>1.2187999999999899</v>
      </c>
      <c r="D2449" s="9">
        <v>1.24609999999999</v>
      </c>
      <c r="E2449" s="9">
        <v>1</v>
      </c>
      <c r="F2449" s="9">
        <v>0.97560975609755995</v>
      </c>
      <c r="G2449" s="9">
        <v>0.58333333333333304</v>
      </c>
      <c r="H2449" s="6">
        <v>1</v>
      </c>
      <c r="I2449" s="7" t="s">
        <v>18</v>
      </c>
      <c r="J2449" s="45">
        <v>0</v>
      </c>
      <c r="K2449" t="str">
        <f>VLOOKUP(A2449,MonthlyMetricFullData!A:D,2,FALSE)</f>
        <v>Distinguished</v>
      </c>
      <c r="L2449" t="str">
        <f>IF(VLOOKUP(A2449,MonthlyMetricFullData!A:E,5,FALSE)&lt;30,"Adjunct","Professional")</f>
        <v>Adjunct</v>
      </c>
      <c r="M2449" t="str">
        <f>VLOOKUP(A2449,MonthlyMetricFullData!A:D,3,FALSE)</f>
        <v>Ian Plamondon</v>
      </c>
    </row>
    <row r="2450" spans="1:13" x14ac:dyDescent="0.2">
      <c r="A2450" s="6" t="s">
        <v>465</v>
      </c>
      <c r="B2450" s="6" t="s">
        <v>14</v>
      </c>
      <c r="C2450" s="9">
        <v>1.0589999999999999</v>
      </c>
      <c r="D2450" s="9">
        <v>1.4883</v>
      </c>
      <c r="E2450" s="9">
        <v>0.97959183673469297</v>
      </c>
      <c r="F2450" s="9">
        <v>1</v>
      </c>
      <c r="G2450" s="9">
        <v>0.61538461538461497</v>
      </c>
      <c r="H2450" s="6">
        <v>0</v>
      </c>
      <c r="I2450" s="7" t="s">
        <v>34</v>
      </c>
      <c r="J2450" s="9">
        <v>0.5</v>
      </c>
      <c r="K2450" t="str">
        <f>VLOOKUP(A2450,MonthlyMetricFullData!A:D,2,FALSE)</f>
        <v>Distinguished</v>
      </c>
      <c r="L2450" t="str">
        <f>IF(VLOOKUP(A2450,MonthlyMetricFullData!A:E,5,FALSE)&lt;30,"Adjunct","Professional")</f>
        <v>Adjunct</v>
      </c>
      <c r="M2450" t="str">
        <f>VLOOKUP(A2450,MonthlyMetricFullData!A:D,3,FALSE)</f>
        <v>Ian Plamondon</v>
      </c>
    </row>
    <row r="2451" spans="1:13" x14ac:dyDescent="0.2">
      <c r="A2451" s="6" t="s">
        <v>465</v>
      </c>
      <c r="B2451" s="6" t="s">
        <v>16</v>
      </c>
      <c r="C2451" s="9">
        <v>0.81</v>
      </c>
      <c r="D2451" s="9">
        <v>1.61</v>
      </c>
      <c r="E2451" s="9">
        <v>1</v>
      </c>
      <c r="F2451" s="9">
        <v>0.93</v>
      </c>
      <c r="G2451" s="9">
        <v>0.57999999999999996</v>
      </c>
      <c r="H2451" s="6">
        <v>2</v>
      </c>
      <c r="I2451" s="10"/>
      <c r="J2451" s="6"/>
      <c r="K2451" t="str">
        <f>VLOOKUP(A2451,MonthlyMetricFullData!A:D,2,FALSE)</f>
        <v>Distinguished</v>
      </c>
      <c r="L2451" t="str">
        <f>IF(VLOOKUP(A2451,MonthlyMetricFullData!A:E,5,FALSE)&lt;30,"Adjunct","Professional")</f>
        <v>Adjunct</v>
      </c>
      <c r="M2451" t="str">
        <f>VLOOKUP(A2451,MonthlyMetricFullData!A:D,3,FALSE)</f>
        <v>Ian Plamondon</v>
      </c>
    </row>
    <row r="2452" spans="1:13" x14ac:dyDescent="0.2">
      <c r="A2452" s="6" t="s">
        <v>465</v>
      </c>
      <c r="B2452" s="6" t="s">
        <v>31</v>
      </c>
      <c r="C2452" s="9">
        <v>0.8</v>
      </c>
      <c r="D2452" s="9">
        <v>1.6</v>
      </c>
      <c r="E2452" s="9">
        <v>0.97</v>
      </c>
      <c r="F2452" s="9">
        <v>0.57999999999999996</v>
      </c>
      <c r="G2452" s="9">
        <v>0.67</v>
      </c>
      <c r="H2452" s="6">
        <v>0</v>
      </c>
      <c r="I2452" s="7">
        <v>0.5</v>
      </c>
      <c r="J2452" s="9">
        <v>0.5</v>
      </c>
      <c r="K2452" t="str">
        <f>VLOOKUP(A2452,MonthlyMetricFullData!A:D,2,FALSE)</f>
        <v>Distinguished</v>
      </c>
      <c r="L2452" t="str">
        <f>IF(VLOOKUP(A2452,MonthlyMetricFullData!A:E,5,FALSE)&lt;30,"Adjunct","Professional")</f>
        <v>Adjunct</v>
      </c>
      <c r="M2452" t="str">
        <f>VLOOKUP(A2452,MonthlyMetricFullData!A:D,3,FALSE)</f>
        <v>Ian Plamondon</v>
      </c>
    </row>
    <row r="2453" spans="1:13" x14ac:dyDescent="0.2">
      <c r="A2453" s="6" t="s">
        <v>465</v>
      </c>
      <c r="B2453" s="6" t="s">
        <v>32</v>
      </c>
      <c r="C2453" s="9">
        <v>1.0625</v>
      </c>
      <c r="D2453" s="9">
        <v>1.5898000000000001</v>
      </c>
      <c r="E2453" s="9">
        <v>1</v>
      </c>
      <c r="F2453" s="9">
        <v>0.96774193500000005</v>
      </c>
      <c r="G2453" s="9">
        <v>0.4</v>
      </c>
      <c r="H2453" s="6">
        <v>0</v>
      </c>
      <c r="I2453" s="7">
        <v>0.5</v>
      </c>
      <c r="J2453" s="9">
        <f>I2453</f>
        <v>0.5</v>
      </c>
      <c r="K2453" t="str">
        <f>VLOOKUP(A2453,MonthlyMetricFullData!A:D,2,FALSE)</f>
        <v>Distinguished</v>
      </c>
      <c r="L2453" t="str">
        <f>IF(VLOOKUP(A2453,MonthlyMetricFullData!A:E,5,FALSE)&lt;30,"Adjunct","Professional")</f>
        <v>Adjunct</v>
      </c>
      <c r="M2453" t="str">
        <f>VLOOKUP(A2453,MonthlyMetricFullData!A:D,3,FALSE)</f>
        <v>Ian Plamondon</v>
      </c>
    </row>
    <row r="2454" spans="1:13" x14ac:dyDescent="0.2">
      <c r="A2454" s="6" t="s">
        <v>465</v>
      </c>
      <c r="B2454" s="6" t="s">
        <v>17</v>
      </c>
      <c r="C2454" s="9">
        <v>0.94</v>
      </c>
      <c r="D2454" s="9">
        <v>1.23</v>
      </c>
      <c r="E2454" s="9">
        <v>1</v>
      </c>
      <c r="F2454" s="9">
        <v>1</v>
      </c>
      <c r="G2454" s="9">
        <v>1</v>
      </c>
      <c r="H2454" s="6">
        <v>0</v>
      </c>
      <c r="I2454" s="46" t="s">
        <v>18</v>
      </c>
      <c r="J2454" s="11">
        <v>0</v>
      </c>
      <c r="K2454" t="str">
        <f>VLOOKUP(A2454,MonthlyMetricFullData!A:D,2,FALSE)</f>
        <v>Distinguished</v>
      </c>
      <c r="L2454" t="str">
        <f>IF(VLOOKUP(A2454,MonthlyMetricFullData!A:E,5,FALSE)&lt;30,"Adjunct","Professional")</f>
        <v>Adjunct</v>
      </c>
      <c r="M2454" t="str">
        <f>VLOOKUP(A2454,MonthlyMetricFullData!A:D,3,FALSE)</f>
        <v>Ian Plamondon</v>
      </c>
    </row>
    <row r="2455" spans="1:13" x14ac:dyDescent="0.2">
      <c r="A2455" s="6" t="s">
        <v>465</v>
      </c>
      <c r="B2455" s="6" t="s">
        <v>19</v>
      </c>
      <c r="C2455" s="6">
        <v>0.88539999999999996</v>
      </c>
      <c r="D2455" s="6">
        <v>1.5390999999999999</v>
      </c>
      <c r="E2455" s="6">
        <v>1</v>
      </c>
      <c r="F2455" s="6">
        <v>0.71399999999999997</v>
      </c>
      <c r="G2455" s="6">
        <v>0.8</v>
      </c>
      <c r="H2455" s="6">
        <v>4</v>
      </c>
      <c r="I2455" s="6" t="s">
        <v>33</v>
      </c>
      <c r="J2455" s="53">
        <v>0</v>
      </c>
      <c r="K2455" t="str">
        <f>VLOOKUP(A2455,MonthlyMetricFullData!A:D,2,FALSE)</f>
        <v>Distinguished</v>
      </c>
      <c r="L2455" t="str">
        <f>IF(VLOOKUP(A2455,MonthlyMetricFullData!A:E,5,FALSE)&lt;30,"Adjunct","Professional")</f>
        <v>Adjunct</v>
      </c>
      <c r="M2455" t="str">
        <f>VLOOKUP(A2455,MonthlyMetricFullData!A:D,3,FALSE)</f>
        <v>Ian Plamondon</v>
      </c>
    </row>
    <row r="2456" spans="1:13" x14ac:dyDescent="0.2">
      <c r="A2456" s="6" t="s">
        <v>465</v>
      </c>
      <c r="B2456" s="6" t="s">
        <v>21</v>
      </c>
      <c r="C2456" s="9">
        <v>0.69</v>
      </c>
      <c r="D2456" s="9">
        <v>1.43</v>
      </c>
      <c r="E2456" s="9">
        <v>1</v>
      </c>
      <c r="F2456" s="9">
        <v>0.85</v>
      </c>
      <c r="G2456" s="9">
        <v>1</v>
      </c>
      <c r="H2456" s="6" t="e">
        <v>#N/A</v>
      </c>
      <c r="I2456" s="7">
        <v>1</v>
      </c>
      <c r="J2456" s="9">
        <f>I2456</f>
        <v>1</v>
      </c>
      <c r="K2456" t="str">
        <f>VLOOKUP(A2456,MonthlyMetricFullData!A:D,2,FALSE)</f>
        <v>Distinguished</v>
      </c>
      <c r="L2456" t="str">
        <f>IF(VLOOKUP(A2456,MonthlyMetricFullData!A:E,5,FALSE)&lt;30,"Adjunct","Professional")</f>
        <v>Adjunct</v>
      </c>
      <c r="M2456" t="str">
        <f>VLOOKUP(A2456,MonthlyMetricFullData!A:D,3,FALSE)</f>
        <v>Ian Plamondon</v>
      </c>
    </row>
    <row r="2457" spans="1:13" x14ac:dyDescent="0.2">
      <c r="A2457" s="6" t="s">
        <v>465</v>
      </c>
      <c r="B2457" s="6" t="s">
        <v>22</v>
      </c>
      <c r="C2457" s="9">
        <v>0.6</v>
      </c>
      <c r="D2457" s="9">
        <v>1.4</v>
      </c>
      <c r="E2457" s="9">
        <v>1</v>
      </c>
      <c r="F2457" s="9">
        <v>1</v>
      </c>
      <c r="G2457" s="9">
        <v>0.89</v>
      </c>
      <c r="H2457" s="6">
        <v>1</v>
      </c>
      <c r="I2457" s="7" t="s">
        <v>23</v>
      </c>
      <c r="J2457" s="9">
        <v>0.67</v>
      </c>
      <c r="K2457" t="str">
        <f>VLOOKUP(A2457,MonthlyMetricFullData!A:D,2,FALSE)</f>
        <v>Distinguished</v>
      </c>
      <c r="L2457" t="str">
        <f>IF(VLOOKUP(A2457,MonthlyMetricFullData!A:E,5,FALSE)&lt;30,"Adjunct","Professional")</f>
        <v>Adjunct</v>
      </c>
      <c r="M2457" t="str">
        <f>VLOOKUP(A2457,MonthlyMetricFullData!A:D,3,FALSE)</f>
        <v>Ian Plamondon</v>
      </c>
    </row>
    <row r="2458" spans="1:13" x14ac:dyDescent="0.2">
      <c r="A2458" s="6" t="s">
        <v>465</v>
      </c>
      <c r="B2458" s="6" t="s">
        <v>24</v>
      </c>
      <c r="C2458" s="9">
        <v>0.97</v>
      </c>
      <c r="D2458" s="9">
        <v>1.41</v>
      </c>
      <c r="E2458" s="9">
        <v>1</v>
      </c>
      <c r="F2458" s="9">
        <v>0.97</v>
      </c>
      <c r="G2458" s="9">
        <v>0.67</v>
      </c>
      <c r="H2458" s="6">
        <v>4</v>
      </c>
      <c r="I2458" s="7">
        <v>1</v>
      </c>
      <c r="J2458" s="9">
        <f>I2458</f>
        <v>1</v>
      </c>
      <c r="K2458" t="str">
        <f>VLOOKUP(A2458,MonthlyMetricFullData!A:D,2,FALSE)</f>
        <v>Distinguished</v>
      </c>
      <c r="L2458" t="str">
        <f>IF(VLOOKUP(A2458,MonthlyMetricFullData!A:E,5,FALSE)&lt;30,"Adjunct","Professional")</f>
        <v>Adjunct</v>
      </c>
      <c r="M2458" t="str">
        <f>VLOOKUP(A2458,MonthlyMetricFullData!A:D,3,FALSE)</f>
        <v>Ian Plamondon</v>
      </c>
    </row>
    <row r="2459" spans="1:13" x14ac:dyDescent="0.2">
      <c r="A2459" s="6" t="s">
        <v>465</v>
      </c>
      <c r="B2459" s="6" t="s">
        <v>25</v>
      </c>
      <c r="C2459" s="9">
        <v>1.1499999999999999</v>
      </c>
      <c r="D2459" s="9">
        <v>1.4</v>
      </c>
      <c r="E2459" s="9">
        <v>1</v>
      </c>
      <c r="F2459" s="9">
        <v>1</v>
      </c>
      <c r="G2459" s="9">
        <v>0.8</v>
      </c>
      <c r="H2459" s="6">
        <v>0</v>
      </c>
      <c r="I2459" s="7" t="s">
        <v>27</v>
      </c>
      <c r="J2459" s="9">
        <v>1</v>
      </c>
      <c r="K2459" t="str">
        <f>VLOOKUP(A2459,MonthlyMetricFullData!A:D,2,FALSE)</f>
        <v>Distinguished</v>
      </c>
      <c r="L2459" t="str">
        <f>IF(VLOOKUP(A2459,MonthlyMetricFullData!A:E,5,FALSE)&lt;30,"Adjunct","Professional")</f>
        <v>Adjunct</v>
      </c>
      <c r="M2459" t="str">
        <f>VLOOKUP(A2459,MonthlyMetricFullData!A:D,3,FALSE)</f>
        <v>Ian Plamondon</v>
      </c>
    </row>
    <row r="2460" spans="1:13" x14ac:dyDescent="0.2">
      <c r="A2460" s="6" t="s">
        <v>465</v>
      </c>
      <c r="B2460" s="6" t="s">
        <v>26</v>
      </c>
      <c r="C2460" s="9">
        <v>1.36</v>
      </c>
      <c r="D2460" s="9">
        <v>1.27</v>
      </c>
      <c r="E2460" s="9">
        <v>1</v>
      </c>
      <c r="F2460" s="9">
        <v>0.69</v>
      </c>
      <c r="G2460" s="9">
        <v>0.56000000000000005</v>
      </c>
      <c r="H2460" s="6">
        <v>2</v>
      </c>
      <c r="I2460" s="7" t="s">
        <v>27</v>
      </c>
      <c r="J2460" s="9">
        <v>1</v>
      </c>
      <c r="K2460" t="str">
        <f>VLOOKUP(A2460,MonthlyMetricFullData!A:D,2,FALSE)</f>
        <v>Distinguished</v>
      </c>
      <c r="L2460" t="str">
        <f>IF(VLOOKUP(A2460,MonthlyMetricFullData!A:E,5,FALSE)&lt;30,"Adjunct","Professional")</f>
        <v>Adjunct</v>
      </c>
      <c r="M2460" t="str">
        <f>VLOOKUP(A2460,MonthlyMetricFullData!A:D,3,FALSE)</f>
        <v>Ian Plamondon</v>
      </c>
    </row>
    <row r="2461" spans="1:13" x14ac:dyDescent="0.2">
      <c r="A2461" s="6" t="s">
        <v>466</v>
      </c>
      <c r="B2461" s="6" t="s">
        <v>21</v>
      </c>
      <c r="C2461" s="9">
        <v>0.57999999999999996</v>
      </c>
      <c r="D2461" s="9">
        <v>0.55000000000000004</v>
      </c>
      <c r="E2461" s="9">
        <v>0.96</v>
      </c>
      <c r="F2461" s="9">
        <v>1</v>
      </c>
      <c r="G2461" s="9" t="e">
        <v>#N/A</v>
      </c>
      <c r="H2461" s="6">
        <v>1</v>
      </c>
      <c r="J2461" s="6"/>
      <c r="K2461" t="e">
        <f>VLOOKUP(A2461,MonthlyMetricFullData!A:D,2,FALSE)</f>
        <v>#N/A</v>
      </c>
      <c r="L2461" t="e">
        <f>IF(VLOOKUP(A2461,MonthlyMetricFullData!A:E,5,FALSE)&lt;30,"Adjunct","Professional")</f>
        <v>#N/A</v>
      </c>
      <c r="M2461" t="e">
        <f>VLOOKUP(A2461,MonthlyMetricFullData!A:D,3,FALSE)</f>
        <v>#N/A</v>
      </c>
    </row>
    <row r="2462" spans="1:13" x14ac:dyDescent="0.2">
      <c r="A2462" s="6" t="s">
        <v>466</v>
      </c>
      <c r="B2462" s="6" t="s">
        <v>22</v>
      </c>
      <c r="C2462" s="9">
        <v>0.03</v>
      </c>
      <c r="D2462" s="9">
        <v>0.06</v>
      </c>
      <c r="E2462" s="9">
        <v>1</v>
      </c>
      <c r="F2462" s="9">
        <v>0</v>
      </c>
      <c r="G2462" s="9">
        <v>0</v>
      </c>
      <c r="H2462" s="6" t="e">
        <v>#N/A</v>
      </c>
      <c r="J2462" s="6"/>
      <c r="K2462" t="e">
        <f>VLOOKUP(A2462,MonthlyMetricFullData!A:D,2,FALSE)</f>
        <v>#N/A</v>
      </c>
      <c r="L2462" t="e">
        <f>IF(VLOOKUP(A2462,MonthlyMetricFullData!A:E,5,FALSE)&lt;30,"Adjunct","Professional")</f>
        <v>#N/A</v>
      </c>
      <c r="M2462" t="e">
        <f>VLOOKUP(A2462,MonthlyMetricFullData!A:D,3,FALSE)</f>
        <v>#N/A</v>
      </c>
    </row>
    <row r="2463" spans="1:13" x14ac:dyDescent="0.2">
      <c r="A2463" s="6" t="s">
        <v>466</v>
      </c>
      <c r="B2463" s="6" t="s">
        <v>24</v>
      </c>
      <c r="C2463" s="9">
        <v>0</v>
      </c>
      <c r="D2463" s="9">
        <v>0</v>
      </c>
      <c r="E2463" s="9">
        <v>0</v>
      </c>
      <c r="F2463" s="9">
        <v>0</v>
      </c>
      <c r="G2463" s="9">
        <v>0</v>
      </c>
      <c r="H2463" s="6" t="e">
        <v>#N/A</v>
      </c>
      <c r="J2463" s="6"/>
      <c r="K2463" t="e">
        <f>VLOOKUP(A2463,MonthlyMetricFullData!A:D,2,FALSE)</f>
        <v>#N/A</v>
      </c>
      <c r="L2463" t="e">
        <f>IF(VLOOKUP(A2463,MonthlyMetricFullData!A:E,5,FALSE)&lt;30,"Adjunct","Professional")</f>
        <v>#N/A</v>
      </c>
      <c r="M2463" t="e">
        <f>VLOOKUP(A2463,MonthlyMetricFullData!A:D,3,FALSE)</f>
        <v>#N/A</v>
      </c>
    </row>
    <row r="2464" spans="1:13" x14ac:dyDescent="0.2">
      <c r="A2464" s="6" t="s">
        <v>466</v>
      </c>
      <c r="B2464" s="6" t="s">
        <v>25</v>
      </c>
      <c r="C2464" s="9">
        <v>0</v>
      </c>
      <c r="D2464" s="9">
        <v>0.88</v>
      </c>
      <c r="E2464" s="9">
        <v>0</v>
      </c>
      <c r="F2464" s="9">
        <v>0</v>
      </c>
      <c r="G2464" s="9">
        <v>0</v>
      </c>
      <c r="H2464" s="6">
        <v>0</v>
      </c>
      <c r="I2464" s="8"/>
      <c r="J2464" s="6"/>
      <c r="K2464" t="e">
        <f>VLOOKUP(A2464,MonthlyMetricFullData!A:D,2,FALSE)</f>
        <v>#N/A</v>
      </c>
      <c r="L2464" t="e">
        <f>IF(VLOOKUP(A2464,MonthlyMetricFullData!A:E,5,FALSE)&lt;30,"Adjunct","Professional")</f>
        <v>#N/A</v>
      </c>
      <c r="M2464" t="e">
        <f>VLOOKUP(A2464,MonthlyMetricFullData!A:D,3,FALSE)</f>
        <v>#N/A</v>
      </c>
    </row>
    <row r="2465" spans="1:13" x14ac:dyDescent="0.2">
      <c r="A2465" s="6" t="s">
        <v>467</v>
      </c>
      <c r="B2465" s="6" t="s">
        <v>29</v>
      </c>
      <c r="C2465" s="9">
        <v>0.91249999999999998</v>
      </c>
      <c r="D2465" s="9">
        <v>1.0609</v>
      </c>
      <c r="E2465" s="9">
        <v>1</v>
      </c>
      <c r="F2465" s="9">
        <v>0.97297297297297203</v>
      </c>
      <c r="G2465" s="9">
        <v>0.78947368421052599</v>
      </c>
      <c r="H2465" s="6">
        <v>2</v>
      </c>
      <c r="I2465" s="7" t="s">
        <v>34</v>
      </c>
      <c r="J2465" s="45">
        <v>0.5</v>
      </c>
      <c r="K2465" t="str">
        <f>VLOOKUP(A2465,MonthlyMetricFullData!A:D,2,FALSE)</f>
        <v>Distinguished</v>
      </c>
      <c r="L2465" t="str">
        <f>IF(VLOOKUP(A2465,MonthlyMetricFullData!A:E,5,FALSE)&lt;30,"Adjunct","Professional")</f>
        <v>Professional</v>
      </c>
      <c r="M2465" t="str">
        <f>VLOOKUP(A2465,MonthlyMetricFullData!A:D,3,FALSE)</f>
        <v>Geoff St. Marie</v>
      </c>
    </row>
    <row r="2466" spans="1:13" x14ac:dyDescent="0.2">
      <c r="A2466" s="6" t="s">
        <v>467</v>
      </c>
      <c r="B2466" s="6" t="s">
        <v>14</v>
      </c>
      <c r="C2466" s="9">
        <v>1.0354000000000001</v>
      </c>
      <c r="D2466" s="9">
        <v>1.2647999999999999</v>
      </c>
      <c r="E2466" s="9">
        <v>1</v>
      </c>
      <c r="F2466" s="9">
        <v>0.97499999999999998</v>
      </c>
      <c r="G2466" s="9">
        <v>0.80952380952380898</v>
      </c>
      <c r="H2466" s="6">
        <v>4</v>
      </c>
      <c r="I2466" s="7" t="s">
        <v>36</v>
      </c>
      <c r="J2466" s="9">
        <v>0.33</v>
      </c>
      <c r="K2466" t="str">
        <f>VLOOKUP(A2466,MonthlyMetricFullData!A:D,2,FALSE)</f>
        <v>Distinguished</v>
      </c>
      <c r="L2466" t="str">
        <f>IF(VLOOKUP(A2466,MonthlyMetricFullData!A:E,5,FALSE)&lt;30,"Adjunct","Professional")</f>
        <v>Professional</v>
      </c>
      <c r="M2466" t="str">
        <f>VLOOKUP(A2466,MonthlyMetricFullData!A:D,3,FALSE)</f>
        <v>Geoff St. Marie</v>
      </c>
    </row>
    <row r="2467" spans="1:13" x14ac:dyDescent="0.2">
      <c r="A2467" s="6" t="s">
        <v>467</v>
      </c>
      <c r="B2467" s="6" t="s">
        <v>14</v>
      </c>
      <c r="C2467" s="9">
        <v>1.0354000000000001</v>
      </c>
      <c r="D2467" s="9">
        <v>1.2647999999999999</v>
      </c>
      <c r="E2467" s="9">
        <v>1</v>
      </c>
      <c r="F2467" s="9">
        <v>0.97499999999999998</v>
      </c>
      <c r="G2467" s="9">
        <v>0.80952380952380898</v>
      </c>
      <c r="H2467" s="6">
        <v>4</v>
      </c>
      <c r="I2467" s="7" t="s">
        <v>36</v>
      </c>
      <c r="J2467" s="9">
        <f>_xlfn.TEXTBEFORE(I2467, "/")/_xlfn.TEXTAFTER(I2467,"/")</f>
        <v>0.33333333333333331</v>
      </c>
      <c r="K2467" t="str">
        <f>VLOOKUP(A2467,MonthlyMetricFullData!A:D,2,FALSE)</f>
        <v>Distinguished</v>
      </c>
      <c r="L2467" t="str">
        <f>IF(VLOOKUP(A2467,MonthlyMetricFullData!A:E,5,FALSE)&lt;30,"Adjunct","Professional")</f>
        <v>Professional</v>
      </c>
      <c r="M2467" t="str">
        <f>VLOOKUP(A2467,MonthlyMetricFullData!A:D,3,FALSE)</f>
        <v>Geoff St. Marie</v>
      </c>
    </row>
    <row r="2468" spans="1:13" x14ac:dyDescent="0.2">
      <c r="A2468" s="6" t="s">
        <v>467</v>
      </c>
      <c r="B2468" s="6" t="s">
        <v>16</v>
      </c>
      <c r="C2468" s="9">
        <v>0.84</v>
      </c>
      <c r="D2468" s="9">
        <v>1.26</v>
      </c>
      <c r="E2468" s="9">
        <v>1</v>
      </c>
      <c r="F2468" s="9">
        <v>1</v>
      </c>
      <c r="G2468" s="9">
        <v>0.57999999999999996</v>
      </c>
      <c r="H2468" s="6">
        <v>4</v>
      </c>
      <c r="I2468" s="10">
        <v>45659</v>
      </c>
      <c r="J2468" s="9">
        <v>0.5</v>
      </c>
      <c r="K2468" t="str">
        <f>VLOOKUP(A2468,MonthlyMetricFullData!A:D,2,FALSE)</f>
        <v>Distinguished</v>
      </c>
      <c r="L2468" t="str">
        <f>IF(VLOOKUP(A2468,MonthlyMetricFullData!A:E,5,FALSE)&lt;30,"Adjunct","Professional")</f>
        <v>Professional</v>
      </c>
      <c r="M2468" t="str">
        <f>VLOOKUP(A2468,MonthlyMetricFullData!A:D,3,FALSE)</f>
        <v>Geoff St. Marie</v>
      </c>
    </row>
    <row r="2469" spans="1:13" x14ac:dyDescent="0.2">
      <c r="A2469" s="6" t="s">
        <v>467</v>
      </c>
      <c r="B2469" s="6" t="s">
        <v>31</v>
      </c>
      <c r="C2469" s="9">
        <v>0.77</v>
      </c>
      <c r="D2469" s="9">
        <v>1.1499999999999999</v>
      </c>
      <c r="E2469" s="9">
        <v>1</v>
      </c>
      <c r="F2469" s="9">
        <v>0.98</v>
      </c>
      <c r="G2469" s="9">
        <v>0.73</v>
      </c>
      <c r="H2469" s="6">
        <v>2</v>
      </c>
      <c r="I2469" s="7">
        <v>1</v>
      </c>
      <c r="J2469" s="9">
        <v>1</v>
      </c>
      <c r="K2469" t="str">
        <f>VLOOKUP(A2469,MonthlyMetricFullData!A:D,2,FALSE)</f>
        <v>Distinguished</v>
      </c>
      <c r="L2469" t="str">
        <f>IF(VLOOKUP(A2469,MonthlyMetricFullData!A:E,5,FALSE)&lt;30,"Adjunct","Professional")</f>
        <v>Professional</v>
      </c>
      <c r="M2469" t="str">
        <f>VLOOKUP(A2469,MonthlyMetricFullData!A:D,3,FALSE)</f>
        <v>Geoff St. Marie</v>
      </c>
    </row>
    <row r="2470" spans="1:13" x14ac:dyDescent="0.2">
      <c r="A2470" s="6" t="s">
        <v>467</v>
      </c>
      <c r="B2470" s="6" t="s">
        <v>32</v>
      </c>
      <c r="C2470" s="9">
        <v>0.45419999999999999</v>
      </c>
      <c r="D2470" s="9">
        <v>1.0115000000000001</v>
      </c>
      <c r="E2470" s="9">
        <v>1</v>
      </c>
      <c r="F2470" s="9">
        <v>0.97142857100000002</v>
      </c>
      <c r="G2470" s="9">
        <v>0.71428571399999996</v>
      </c>
      <c r="H2470" s="6">
        <v>6</v>
      </c>
      <c r="I2470" s="7" t="s">
        <v>18</v>
      </c>
      <c r="J2470" s="9">
        <v>0</v>
      </c>
      <c r="K2470" t="str">
        <f>VLOOKUP(A2470,MonthlyMetricFullData!A:D,2,FALSE)</f>
        <v>Distinguished</v>
      </c>
      <c r="L2470" t="str">
        <f>IF(VLOOKUP(A2470,MonthlyMetricFullData!A:E,5,FALSE)&lt;30,"Adjunct","Professional")</f>
        <v>Professional</v>
      </c>
      <c r="M2470" t="str">
        <f>VLOOKUP(A2470,MonthlyMetricFullData!A:D,3,FALSE)</f>
        <v>Geoff St. Marie</v>
      </c>
    </row>
    <row r="2471" spans="1:13" x14ac:dyDescent="0.2">
      <c r="A2471" s="6" t="s">
        <v>467</v>
      </c>
      <c r="B2471" s="6" t="s">
        <v>17</v>
      </c>
      <c r="C2471" s="9">
        <v>1.05</v>
      </c>
      <c r="D2471" s="9">
        <v>0.98</v>
      </c>
      <c r="E2471" s="9">
        <v>1</v>
      </c>
      <c r="F2471" s="9">
        <v>0.99</v>
      </c>
      <c r="G2471" s="9">
        <v>0.79</v>
      </c>
      <c r="H2471" s="6">
        <v>0</v>
      </c>
      <c r="I2471" s="46" t="s">
        <v>48</v>
      </c>
      <c r="J2471" s="11">
        <v>1</v>
      </c>
      <c r="K2471" t="str">
        <f>VLOOKUP(A2471,MonthlyMetricFullData!A:D,2,FALSE)</f>
        <v>Distinguished</v>
      </c>
      <c r="L2471" t="str">
        <f>IF(VLOOKUP(A2471,MonthlyMetricFullData!A:E,5,FALSE)&lt;30,"Adjunct","Professional")</f>
        <v>Professional</v>
      </c>
      <c r="M2471" t="str">
        <f>VLOOKUP(A2471,MonthlyMetricFullData!A:D,3,FALSE)</f>
        <v>Geoff St. Marie</v>
      </c>
    </row>
    <row r="2472" spans="1:13" x14ac:dyDescent="0.2">
      <c r="A2472" s="6" t="s">
        <v>467</v>
      </c>
      <c r="B2472" s="6" t="s">
        <v>19</v>
      </c>
      <c r="C2472" s="6">
        <v>0.92920000000000003</v>
      </c>
      <c r="D2472" s="6">
        <v>1.0410999999999899</v>
      </c>
      <c r="E2472" s="6">
        <v>0.94059405940593999</v>
      </c>
      <c r="F2472" s="6">
        <v>0.746</v>
      </c>
      <c r="G2472" s="6">
        <v>0.73913043478260798</v>
      </c>
      <c r="H2472" s="6">
        <v>10</v>
      </c>
      <c r="J2472" s="53"/>
      <c r="K2472" t="str">
        <f>VLOOKUP(A2472,MonthlyMetricFullData!A:D,2,FALSE)</f>
        <v>Distinguished</v>
      </c>
      <c r="L2472" t="str">
        <f>IF(VLOOKUP(A2472,MonthlyMetricFullData!A:E,5,FALSE)&lt;30,"Adjunct","Professional")</f>
        <v>Professional</v>
      </c>
      <c r="M2472" t="str">
        <f>VLOOKUP(A2472,MonthlyMetricFullData!A:D,3,FALSE)</f>
        <v>Geoff St. Marie</v>
      </c>
    </row>
    <row r="2473" spans="1:13" x14ac:dyDescent="0.2">
      <c r="A2473" s="6" t="s">
        <v>467</v>
      </c>
      <c r="B2473" s="6" t="s">
        <v>21</v>
      </c>
      <c r="C2473" s="9">
        <v>0.63</v>
      </c>
      <c r="D2473" s="9">
        <v>1.05</v>
      </c>
      <c r="E2473" s="9">
        <v>1</v>
      </c>
      <c r="F2473" s="9">
        <v>1</v>
      </c>
      <c r="G2473" s="9">
        <v>0.67</v>
      </c>
      <c r="H2473" s="6">
        <v>3</v>
      </c>
      <c r="J2473" s="6"/>
      <c r="K2473" t="str">
        <f>VLOOKUP(A2473,MonthlyMetricFullData!A:D,2,FALSE)</f>
        <v>Distinguished</v>
      </c>
      <c r="L2473" t="str">
        <f>IF(VLOOKUP(A2473,MonthlyMetricFullData!A:E,5,FALSE)&lt;30,"Adjunct","Professional")</f>
        <v>Professional</v>
      </c>
      <c r="M2473" t="str">
        <f>VLOOKUP(A2473,MonthlyMetricFullData!A:D,3,FALSE)</f>
        <v>Geoff St. Marie</v>
      </c>
    </row>
    <row r="2474" spans="1:13" x14ac:dyDescent="0.2">
      <c r="A2474" s="6" t="s">
        <v>467</v>
      </c>
      <c r="B2474" s="6" t="s">
        <v>22</v>
      </c>
      <c r="C2474" s="9">
        <v>0.25</v>
      </c>
      <c r="D2474" s="9">
        <v>1.1499999999999999</v>
      </c>
      <c r="E2474" s="9">
        <v>1</v>
      </c>
      <c r="F2474" s="9">
        <v>1</v>
      </c>
      <c r="G2474" s="9">
        <v>0.67</v>
      </c>
      <c r="H2474" s="6">
        <v>1</v>
      </c>
      <c r="I2474" s="7"/>
      <c r="J2474" s="9"/>
      <c r="K2474" t="str">
        <f>VLOOKUP(A2474,MonthlyMetricFullData!A:D,2,FALSE)</f>
        <v>Distinguished</v>
      </c>
      <c r="L2474" t="str">
        <f>IF(VLOOKUP(A2474,MonthlyMetricFullData!A:E,5,FALSE)&lt;30,"Adjunct","Professional")</f>
        <v>Professional</v>
      </c>
      <c r="M2474" t="str">
        <f>VLOOKUP(A2474,MonthlyMetricFullData!A:D,3,FALSE)</f>
        <v>Geoff St. Marie</v>
      </c>
    </row>
    <row r="2475" spans="1:13" x14ac:dyDescent="0.2">
      <c r="A2475" s="6" t="s">
        <v>467</v>
      </c>
      <c r="B2475" s="6" t="s">
        <v>24</v>
      </c>
      <c r="C2475" s="9">
        <v>0.43</v>
      </c>
      <c r="D2475" s="9">
        <v>1.1299999999999999</v>
      </c>
      <c r="E2475" s="9">
        <v>1</v>
      </c>
      <c r="F2475" s="9">
        <v>0.91</v>
      </c>
      <c r="G2475" s="9">
        <v>0.33</v>
      </c>
      <c r="H2475" s="6" t="e">
        <v>#N/A</v>
      </c>
      <c r="I2475" s="7" t="s">
        <v>23</v>
      </c>
      <c r="J2475" s="9">
        <v>0.67</v>
      </c>
      <c r="K2475" t="str">
        <f>VLOOKUP(A2475,MonthlyMetricFullData!A:D,2,FALSE)</f>
        <v>Distinguished</v>
      </c>
      <c r="L2475" t="str">
        <f>IF(VLOOKUP(A2475,MonthlyMetricFullData!A:E,5,FALSE)&lt;30,"Adjunct","Professional")</f>
        <v>Professional</v>
      </c>
      <c r="M2475" t="str">
        <f>VLOOKUP(A2475,MonthlyMetricFullData!A:D,3,FALSE)</f>
        <v>Geoff St. Marie</v>
      </c>
    </row>
    <row r="2476" spans="1:13" x14ac:dyDescent="0.2">
      <c r="A2476" s="6" t="s">
        <v>467</v>
      </c>
      <c r="B2476" s="6" t="s">
        <v>25</v>
      </c>
      <c r="C2476" s="9">
        <v>0.67</v>
      </c>
      <c r="D2476" s="9">
        <v>1.25</v>
      </c>
      <c r="E2476" s="9">
        <v>1</v>
      </c>
      <c r="F2476" s="9">
        <v>0.98</v>
      </c>
      <c r="G2476" s="9">
        <v>0.64</v>
      </c>
      <c r="H2476" s="6">
        <v>2</v>
      </c>
      <c r="I2476" s="7" t="s">
        <v>34</v>
      </c>
      <c r="J2476" s="9">
        <v>0.5</v>
      </c>
      <c r="K2476" t="str">
        <f>VLOOKUP(A2476,MonthlyMetricFullData!A:D,2,FALSE)</f>
        <v>Distinguished</v>
      </c>
      <c r="L2476" t="str">
        <f>IF(VLOOKUP(A2476,MonthlyMetricFullData!A:E,5,FALSE)&lt;30,"Adjunct","Professional")</f>
        <v>Professional</v>
      </c>
      <c r="M2476" t="str">
        <f>VLOOKUP(A2476,MonthlyMetricFullData!A:D,3,FALSE)</f>
        <v>Geoff St. Marie</v>
      </c>
    </row>
    <row r="2477" spans="1:13" x14ac:dyDescent="0.2">
      <c r="A2477" s="6" t="s">
        <v>467</v>
      </c>
      <c r="B2477" s="6" t="s">
        <v>26</v>
      </c>
      <c r="C2477" s="9">
        <v>0.69</v>
      </c>
      <c r="D2477" s="9">
        <v>1.1100000000000001</v>
      </c>
      <c r="E2477" s="9">
        <v>1</v>
      </c>
      <c r="F2477" s="9">
        <v>0.94</v>
      </c>
      <c r="G2477" s="9">
        <v>0.8</v>
      </c>
      <c r="H2477" s="6">
        <v>5</v>
      </c>
      <c r="I2477" s="7" t="s">
        <v>111</v>
      </c>
      <c r="J2477" s="9">
        <v>0.8</v>
      </c>
      <c r="K2477" t="str">
        <f>VLOOKUP(A2477,MonthlyMetricFullData!A:D,2,FALSE)</f>
        <v>Distinguished</v>
      </c>
      <c r="L2477" t="str">
        <f>IF(VLOOKUP(A2477,MonthlyMetricFullData!A:E,5,FALSE)&lt;30,"Adjunct","Professional")</f>
        <v>Professional</v>
      </c>
      <c r="M2477" t="str">
        <f>VLOOKUP(A2477,MonthlyMetricFullData!A:D,3,FALSE)</f>
        <v>Geoff St. Marie</v>
      </c>
    </row>
    <row r="2478" spans="1:13" x14ac:dyDescent="0.2">
      <c r="A2478" s="6" t="s">
        <v>468</v>
      </c>
      <c r="B2478" s="6" t="s">
        <v>29</v>
      </c>
      <c r="C2478" s="9">
        <v>0.95</v>
      </c>
      <c r="D2478" s="9">
        <v>0.85199999999999998</v>
      </c>
      <c r="E2478" s="9">
        <v>0.94915254237288105</v>
      </c>
      <c r="F2478" s="9">
        <v>0.97499999999999998</v>
      </c>
      <c r="G2478" s="9">
        <v>0.875</v>
      </c>
      <c r="H2478" s="6">
        <v>7</v>
      </c>
      <c r="I2478" s="6" t="s">
        <v>51</v>
      </c>
      <c r="J2478" s="45">
        <v>0</v>
      </c>
      <c r="K2478" t="str">
        <f>VLOOKUP(A2478,MonthlyMetricFullData!A:D,2,FALSE)</f>
        <v>Distinguished</v>
      </c>
      <c r="L2478" t="str">
        <f>IF(VLOOKUP(A2478,MonthlyMetricFullData!A:E,5,FALSE)&lt;30,"Adjunct","Professional")</f>
        <v>Professional</v>
      </c>
      <c r="M2478" t="str">
        <f>VLOOKUP(A2478,MonthlyMetricFullData!A:D,3,FALSE)</f>
        <v>Kristin Haase-Alvey</v>
      </c>
    </row>
    <row r="2479" spans="1:13" x14ac:dyDescent="0.2">
      <c r="A2479" s="6" t="s">
        <v>468</v>
      </c>
      <c r="B2479" s="6" t="s">
        <v>14</v>
      </c>
      <c r="C2479" s="9">
        <v>0.94579999999999997</v>
      </c>
      <c r="D2479" s="9">
        <v>0.85029999999999994</v>
      </c>
      <c r="E2479" s="9">
        <v>0.99130434782608601</v>
      </c>
      <c r="F2479" s="9">
        <v>0.8125</v>
      </c>
      <c r="G2479" s="9">
        <v>0.952380952380952</v>
      </c>
      <c r="H2479" s="6">
        <v>5</v>
      </c>
      <c r="I2479" s="7" t="s">
        <v>469</v>
      </c>
      <c r="J2479" s="9">
        <v>0.33</v>
      </c>
      <c r="K2479" t="str">
        <f>VLOOKUP(A2479,MonthlyMetricFullData!A:D,2,FALSE)</f>
        <v>Distinguished</v>
      </c>
      <c r="L2479" t="str">
        <f>IF(VLOOKUP(A2479,MonthlyMetricFullData!A:E,5,FALSE)&lt;30,"Adjunct","Professional")</f>
        <v>Professional</v>
      </c>
      <c r="M2479" t="str">
        <f>VLOOKUP(A2479,MonthlyMetricFullData!A:D,3,FALSE)</f>
        <v>Kristin Haase-Alvey</v>
      </c>
    </row>
    <row r="2480" spans="1:13" x14ac:dyDescent="0.2">
      <c r="A2480" s="6" t="s">
        <v>468</v>
      </c>
      <c r="B2480" s="6" t="s">
        <v>14</v>
      </c>
      <c r="C2480" s="9">
        <v>0.94579999999999997</v>
      </c>
      <c r="D2480" s="9">
        <v>0.85029999999999994</v>
      </c>
      <c r="E2480" s="9">
        <v>0.99130434782608601</v>
      </c>
      <c r="F2480" s="9">
        <v>0.8125</v>
      </c>
      <c r="G2480" s="9">
        <v>0.952380952380952</v>
      </c>
      <c r="H2480" s="6">
        <v>5</v>
      </c>
      <c r="I2480" s="7" t="s">
        <v>469</v>
      </c>
      <c r="J2480" s="9">
        <f>_xlfn.TEXTBEFORE(I2480, "/")/_xlfn.TEXTAFTER(I2480,"/")</f>
        <v>0.33333333333333331</v>
      </c>
      <c r="K2480" t="str">
        <f>VLOOKUP(A2480,MonthlyMetricFullData!A:D,2,FALSE)</f>
        <v>Distinguished</v>
      </c>
      <c r="L2480" t="str">
        <f>IF(VLOOKUP(A2480,MonthlyMetricFullData!A:E,5,FALSE)&lt;30,"Adjunct","Professional")</f>
        <v>Professional</v>
      </c>
      <c r="M2480" t="str">
        <f>VLOOKUP(A2480,MonthlyMetricFullData!A:D,3,FALSE)</f>
        <v>Kristin Haase-Alvey</v>
      </c>
    </row>
    <row r="2481" spans="1:13" x14ac:dyDescent="0.2">
      <c r="A2481" s="6" t="s">
        <v>468</v>
      </c>
      <c r="B2481" s="6" t="s">
        <v>16</v>
      </c>
      <c r="C2481" s="9">
        <v>0.73</v>
      </c>
      <c r="D2481" s="9">
        <v>0.68</v>
      </c>
      <c r="E2481" s="9">
        <v>0.99</v>
      </c>
      <c r="F2481" s="9">
        <v>0.98</v>
      </c>
      <c r="G2481" s="9">
        <v>1</v>
      </c>
      <c r="H2481" s="6">
        <v>10</v>
      </c>
      <c r="I2481" s="10">
        <v>45785</v>
      </c>
      <c r="J2481" s="11">
        <v>0.63</v>
      </c>
      <c r="K2481" t="str">
        <f>VLOOKUP(A2481,MonthlyMetricFullData!A:D,2,FALSE)</f>
        <v>Distinguished</v>
      </c>
      <c r="L2481" t="str">
        <f>IF(VLOOKUP(A2481,MonthlyMetricFullData!A:E,5,FALSE)&lt;30,"Adjunct","Professional")</f>
        <v>Professional</v>
      </c>
      <c r="M2481" t="str">
        <f>VLOOKUP(A2481,MonthlyMetricFullData!A:D,3,FALSE)</f>
        <v>Kristin Haase-Alvey</v>
      </c>
    </row>
    <row r="2482" spans="1:13" x14ac:dyDescent="0.2">
      <c r="A2482" s="6" t="s">
        <v>468</v>
      </c>
      <c r="B2482" s="6" t="s">
        <v>31</v>
      </c>
      <c r="C2482" s="9">
        <v>0.77</v>
      </c>
      <c r="D2482" s="9">
        <v>0.81</v>
      </c>
      <c r="E2482" s="9">
        <v>0.98</v>
      </c>
      <c r="F2482" s="9">
        <v>0.98</v>
      </c>
      <c r="G2482" s="9">
        <v>1</v>
      </c>
      <c r="H2482" s="6">
        <v>8</v>
      </c>
      <c r="I2482" s="7">
        <v>0.25</v>
      </c>
      <c r="J2482" s="9">
        <v>0.25</v>
      </c>
      <c r="K2482" t="str">
        <f>VLOOKUP(A2482,MonthlyMetricFullData!A:D,2,FALSE)</f>
        <v>Distinguished</v>
      </c>
      <c r="L2482" t="str">
        <f>IF(VLOOKUP(A2482,MonthlyMetricFullData!A:E,5,FALSE)&lt;30,"Adjunct","Professional")</f>
        <v>Professional</v>
      </c>
      <c r="M2482" t="str">
        <f>VLOOKUP(A2482,MonthlyMetricFullData!A:D,3,FALSE)</f>
        <v>Kristin Haase-Alvey</v>
      </c>
    </row>
    <row r="2483" spans="1:13" x14ac:dyDescent="0.2">
      <c r="A2483" s="6" t="s">
        <v>468</v>
      </c>
      <c r="B2483" s="6" t="s">
        <v>32</v>
      </c>
      <c r="C2483" s="9">
        <v>0.83750000000000002</v>
      </c>
      <c r="D2483" s="9">
        <v>0.83879999999999999</v>
      </c>
      <c r="E2483" s="9">
        <v>0.96116504899999999</v>
      </c>
      <c r="F2483" s="9">
        <v>1</v>
      </c>
      <c r="G2483" s="9">
        <v>1</v>
      </c>
      <c r="H2483" s="6">
        <v>8</v>
      </c>
      <c r="I2483" s="7">
        <v>0.14285714285714285</v>
      </c>
      <c r="J2483" s="9">
        <f>I2483</f>
        <v>0.14285714285714285</v>
      </c>
      <c r="K2483" t="str">
        <f>VLOOKUP(A2483,MonthlyMetricFullData!A:D,2,FALSE)</f>
        <v>Distinguished</v>
      </c>
      <c r="L2483" t="str">
        <f>IF(VLOOKUP(A2483,MonthlyMetricFullData!A:E,5,FALSE)&lt;30,"Adjunct","Professional")</f>
        <v>Professional</v>
      </c>
      <c r="M2483" t="str">
        <f>VLOOKUP(A2483,MonthlyMetricFullData!A:D,3,FALSE)</f>
        <v>Kristin Haase-Alvey</v>
      </c>
    </row>
    <row r="2484" spans="1:13" x14ac:dyDescent="0.2">
      <c r="A2484" s="6" t="s">
        <v>468</v>
      </c>
      <c r="B2484" s="6" t="s">
        <v>17</v>
      </c>
      <c r="C2484" s="9">
        <v>0.95</v>
      </c>
      <c r="D2484" s="9">
        <v>0.86</v>
      </c>
      <c r="E2484" s="9">
        <v>0.97</v>
      </c>
      <c r="F2484" s="9">
        <v>0.99</v>
      </c>
      <c r="G2484" s="9">
        <v>1</v>
      </c>
      <c r="H2484" s="6">
        <v>12</v>
      </c>
      <c r="I2484" s="46" t="s">
        <v>18</v>
      </c>
      <c r="J2484" s="11">
        <v>0</v>
      </c>
      <c r="K2484" t="str">
        <f>VLOOKUP(A2484,MonthlyMetricFullData!A:D,2,FALSE)</f>
        <v>Distinguished</v>
      </c>
      <c r="L2484" t="str">
        <f>IF(VLOOKUP(A2484,MonthlyMetricFullData!A:E,5,FALSE)&lt;30,"Adjunct","Professional")</f>
        <v>Professional</v>
      </c>
      <c r="M2484" t="str">
        <f>VLOOKUP(A2484,MonthlyMetricFullData!A:D,3,FALSE)</f>
        <v>Kristin Haase-Alvey</v>
      </c>
    </row>
    <row r="2485" spans="1:13" x14ac:dyDescent="0.2">
      <c r="A2485" s="6" t="s">
        <v>468</v>
      </c>
      <c r="B2485" s="6" t="s">
        <v>19</v>
      </c>
      <c r="C2485" s="6">
        <v>0.78749999999999998</v>
      </c>
      <c r="D2485" s="6">
        <v>0.74509999999999998</v>
      </c>
      <c r="E2485" s="6">
        <v>0.98850574712643602</v>
      </c>
      <c r="F2485" s="6">
        <v>0.73799999999999999</v>
      </c>
      <c r="G2485" s="6">
        <v>1</v>
      </c>
      <c r="H2485" s="6">
        <v>9</v>
      </c>
      <c r="I2485" s="6" t="s">
        <v>63</v>
      </c>
      <c r="J2485" s="53">
        <v>1</v>
      </c>
      <c r="K2485" t="str">
        <f>VLOOKUP(A2485,MonthlyMetricFullData!A:D,2,FALSE)</f>
        <v>Distinguished</v>
      </c>
      <c r="L2485" t="str">
        <f>IF(VLOOKUP(A2485,MonthlyMetricFullData!A:E,5,FALSE)&lt;30,"Adjunct","Professional")</f>
        <v>Professional</v>
      </c>
      <c r="M2485" t="str">
        <f>VLOOKUP(A2485,MonthlyMetricFullData!A:D,3,FALSE)</f>
        <v>Kristin Haase-Alvey</v>
      </c>
    </row>
    <row r="2486" spans="1:13" x14ac:dyDescent="0.2">
      <c r="A2486" s="6" t="s">
        <v>468</v>
      </c>
      <c r="B2486" s="6" t="s">
        <v>21</v>
      </c>
      <c r="C2486" s="9">
        <v>0</v>
      </c>
      <c r="D2486" s="9">
        <v>0.34</v>
      </c>
      <c r="E2486" s="9">
        <v>0</v>
      </c>
      <c r="F2486" s="9">
        <v>0</v>
      </c>
      <c r="G2486" s="9">
        <v>1</v>
      </c>
      <c r="H2486" s="6" t="e">
        <v>#N/A</v>
      </c>
      <c r="J2486" s="6"/>
      <c r="K2486" t="str">
        <f>VLOOKUP(A2486,MonthlyMetricFullData!A:D,2,FALSE)</f>
        <v>Distinguished</v>
      </c>
      <c r="L2486" t="str">
        <f>IF(VLOOKUP(A2486,MonthlyMetricFullData!A:E,5,FALSE)&lt;30,"Adjunct","Professional")</f>
        <v>Professional</v>
      </c>
      <c r="M2486" t="str">
        <f>VLOOKUP(A2486,MonthlyMetricFullData!A:D,3,FALSE)</f>
        <v>Kristin Haase-Alvey</v>
      </c>
    </row>
    <row r="2487" spans="1:13" x14ac:dyDescent="0.2">
      <c r="A2487" s="6" t="s">
        <v>468</v>
      </c>
      <c r="B2487" s="6" t="s">
        <v>22</v>
      </c>
      <c r="C2487" s="9">
        <v>0.5</v>
      </c>
      <c r="D2487" s="9">
        <v>1.1000000000000001</v>
      </c>
      <c r="E2487" s="9">
        <v>0.97</v>
      </c>
      <c r="F2487" s="9">
        <v>0.97</v>
      </c>
      <c r="G2487" s="9">
        <v>1</v>
      </c>
      <c r="H2487" s="6" t="e">
        <v>#N/A</v>
      </c>
      <c r="I2487" s="7" t="s">
        <v>371</v>
      </c>
      <c r="J2487" s="9">
        <v>0.38</v>
      </c>
      <c r="K2487" t="str">
        <f>VLOOKUP(A2487,MonthlyMetricFullData!A:D,2,FALSE)</f>
        <v>Distinguished</v>
      </c>
      <c r="L2487" t="str">
        <f>IF(VLOOKUP(A2487,MonthlyMetricFullData!A:E,5,FALSE)&lt;30,"Adjunct","Professional")</f>
        <v>Professional</v>
      </c>
      <c r="M2487" t="str">
        <f>VLOOKUP(A2487,MonthlyMetricFullData!A:D,3,FALSE)</f>
        <v>Kristin Haase-Alvey</v>
      </c>
    </row>
    <row r="2488" spans="1:13" x14ac:dyDescent="0.2">
      <c r="A2488" s="6" t="s">
        <v>468</v>
      </c>
      <c r="B2488" s="6" t="s">
        <v>24</v>
      </c>
      <c r="C2488" s="9">
        <v>0.86</v>
      </c>
      <c r="D2488" s="9">
        <v>0.89</v>
      </c>
      <c r="E2488" s="9">
        <v>0.99</v>
      </c>
      <c r="F2488" s="9">
        <v>0.7</v>
      </c>
      <c r="G2488" s="9">
        <v>1</v>
      </c>
      <c r="H2488" s="6">
        <v>5</v>
      </c>
      <c r="I2488" s="7" t="s">
        <v>137</v>
      </c>
      <c r="J2488" s="9">
        <v>0.83</v>
      </c>
      <c r="K2488" t="str">
        <f>VLOOKUP(A2488,MonthlyMetricFullData!A:D,2,FALSE)</f>
        <v>Distinguished</v>
      </c>
      <c r="L2488" t="str">
        <f>IF(VLOOKUP(A2488,MonthlyMetricFullData!A:E,5,FALSE)&lt;30,"Adjunct","Professional")</f>
        <v>Professional</v>
      </c>
      <c r="M2488" t="str">
        <f>VLOOKUP(A2488,MonthlyMetricFullData!A:D,3,FALSE)</f>
        <v>Kristin Haase-Alvey</v>
      </c>
    </row>
    <row r="2489" spans="1:13" x14ac:dyDescent="0.2">
      <c r="A2489" s="6" t="s">
        <v>468</v>
      </c>
      <c r="B2489" s="6" t="s">
        <v>25</v>
      </c>
      <c r="C2489" s="9">
        <v>0.7</v>
      </c>
      <c r="D2489" s="9">
        <v>1.02</v>
      </c>
      <c r="E2489" s="9">
        <v>0.96</v>
      </c>
      <c r="F2489" s="9">
        <v>0.96</v>
      </c>
      <c r="G2489" s="9">
        <v>1</v>
      </c>
      <c r="H2489" s="6">
        <v>1</v>
      </c>
      <c r="I2489" s="7" t="s">
        <v>45</v>
      </c>
      <c r="J2489" s="9">
        <v>0.66</v>
      </c>
      <c r="K2489" t="str">
        <f>VLOOKUP(A2489,MonthlyMetricFullData!A:D,2,FALSE)</f>
        <v>Distinguished</v>
      </c>
      <c r="L2489" t="str">
        <f>IF(VLOOKUP(A2489,MonthlyMetricFullData!A:E,5,FALSE)&lt;30,"Adjunct","Professional")</f>
        <v>Professional</v>
      </c>
      <c r="M2489" t="str">
        <f>VLOOKUP(A2489,MonthlyMetricFullData!A:D,3,FALSE)</f>
        <v>Kristin Haase-Alvey</v>
      </c>
    </row>
    <row r="2490" spans="1:13" x14ac:dyDescent="0.2">
      <c r="A2490" s="6" t="s">
        <v>468</v>
      </c>
      <c r="B2490" s="6" t="s">
        <v>26</v>
      </c>
      <c r="C2490" s="9">
        <v>0.83</v>
      </c>
      <c r="D2490" s="9">
        <v>1.02</v>
      </c>
      <c r="E2490" s="9">
        <v>0.99</v>
      </c>
      <c r="F2490" s="9">
        <v>0.8</v>
      </c>
      <c r="G2490" s="9">
        <v>1</v>
      </c>
      <c r="H2490" s="6">
        <v>5</v>
      </c>
      <c r="I2490" s="7" t="s">
        <v>27</v>
      </c>
      <c r="J2490" s="9">
        <v>1</v>
      </c>
      <c r="K2490" t="str">
        <f>VLOOKUP(A2490,MonthlyMetricFullData!A:D,2,FALSE)</f>
        <v>Distinguished</v>
      </c>
      <c r="L2490" t="str">
        <f>IF(VLOOKUP(A2490,MonthlyMetricFullData!A:E,5,FALSE)&lt;30,"Adjunct","Professional")</f>
        <v>Professional</v>
      </c>
      <c r="M2490" t="str">
        <f>VLOOKUP(A2490,MonthlyMetricFullData!A:D,3,FALSE)</f>
        <v>Kristin Haase-Alvey</v>
      </c>
    </row>
    <row r="2491" spans="1:13" x14ac:dyDescent="0.2">
      <c r="A2491" s="6" t="s">
        <v>470</v>
      </c>
      <c r="B2491" s="6" t="s">
        <v>29</v>
      </c>
      <c r="C2491" s="9">
        <v>1.2542</v>
      </c>
      <c r="D2491" s="9">
        <v>1.0888</v>
      </c>
      <c r="E2491" s="9">
        <v>0.86451612903225805</v>
      </c>
      <c r="F2491" s="9">
        <v>0.98979591836734604</v>
      </c>
      <c r="G2491" s="9">
        <v>0.48148148148148101</v>
      </c>
      <c r="H2491" s="6">
        <v>10</v>
      </c>
      <c r="I2491" s="7" t="s">
        <v>34</v>
      </c>
      <c r="J2491" s="45">
        <v>0.5</v>
      </c>
      <c r="K2491" t="str">
        <f>VLOOKUP(A2491,MonthlyMetricFullData!A:D,2,FALSE)</f>
        <v>Distinguished</v>
      </c>
      <c r="L2491" t="str">
        <f>IF(VLOOKUP(A2491,MonthlyMetricFullData!A:E,5,FALSE)&lt;30,"Adjunct","Professional")</f>
        <v>Professional</v>
      </c>
      <c r="M2491" t="str">
        <f>VLOOKUP(A2491,MonthlyMetricFullData!A:D,3,FALSE)</f>
        <v>Annelies de Groot</v>
      </c>
    </row>
    <row r="2492" spans="1:13" x14ac:dyDescent="0.2">
      <c r="A2492" s="6" t="s">
        <v>470</v>
      </c>
      <c r="B2492" s="6" t="s">
        <v>14</v>
      </c>
      <c r="C2492" s="9">
        <v>1.0916999999999999</v>
      </c>
      <c r="D2492" s="9">
        <v>1.1875</v>
      </c>
      <c r="E2492" s="9">
        <v>0.91666666666666596</v>
      </c>
      <c r="F2492" s="9">
        <v>0.95890410958904104</v>
      </c>
      <c r="G2492" s="9">
        <v>0.63636363636363602</v>
      </c>
      <c r="H2492" s="6">
        <v>12</v>
      </c>
      <c r="I2492" s="7" t="s">
        <v>471</v>
      </c>
      <c r="J2492" s="9">
        <v>0.57999999999999996</v>
      </c>
      <c r="K2492" t="str">
        <f>VLOOKUP(A2492,MonthlyMetricFullData!A:D,2,FALSE)</f>
        <v>Distinguished</v>
      </c>
      <c r="L2492" t="str">
        <f>IF(VLOOKUP(A2492,MonthlyMetricFullData!A:E,5,FALSE)&lt;30,"Adjunct","Professional")</f>
        <v>Professional</v>
      </c>
      <c r="M2492" t="str">
        <f>VLOOKUP(A2492,MonthlyMetricFullData!A:D,3,FALSE)</f>
        <v>Annelies de Groot</v>
      </c>
    </row>
    <row r="2493" spans="1:13" x14ac:dyDescent="0.2">
      <c r="A2493" s="6" t="s">
        <v>470</v>
      </c>
      <c r="B2493" s="6" t="s">
        <v>14</v>
      </c>
      <c r="C2493" s="9">
        <v>1.0916999999999999</v>
      </c>
      <c r="D2493" s="9">
        <v>1.1875</v>
      </c>
      <c r="E2493" s="9">
        <v>0.91666666666666596</v>
      </c>
      <c r="F2493" s="9">
        <v>0.95890410958904104</v>
      </c>
      <c r="G2493" s="9">
        <v>0.63636363636363602</v>
      </c>
      <c r="H2493" s="6">
        <v>12</v>
      </c>
      <c r="I2493" s="7" t="s">
        <v>471</v>
      </c>
      <c r="J2493" s="9">
        <f>_xlfn.TEXTBEFORE(I2493, "/")/_xlfn.TEXTAFTER(I2493,"/")</f>
        <v>0.58333333333333337</v>
      </c>
      <c r="K2493" t="str">
        <f>VLOOKUP(A2493,MonthlyMetricFullData!A:D,2,FALSE)</f>
        <v>Distinguished</v>
      </c>
      <c r="L2493" t="str">
        <f>IF(VLOOKUP(A2493,MonthlyMetricFullData!A:E,5,FALSE)&lt;30,"Adjunct","Professional")</f>
        <v>Professional</v>
      </c>
      <c r="M2493" t="str">
        <f>VLOOKUP(A2493,MonthlyMetricFullData!A:D,3,FALSE)</f>
        <v>Annelies de Groot</v>
      </c>
    </row>
    <row r="2494" spans="1:13" x14ac:dyDescent="0.2">
      <c r="A2494" s="6" t="s">
        <v>470</v>
      </c>
      <c r="B2494" s="6" t="s">
        <v>16</v>
      </c>
      <c r="C2494" s="9">
        <v>1.1100000000000001</v>
      </c>
      <c r="D2494" s="9">
        <v>1.26</v>
      </c>
      <c r="E2494" s="9">
        <v>0.94</v>
      </c>
      <c r="F2494" s="9">
        <v>1</v>
      </c>
      <c r="G2494" s="9">
        <v>0.74</v>
      </c>
      <c r="H2494" s="6">
        <v>7</v>
      </c>
      <c r="I2494" s="10">
        <v>45972</v>
      </c>
      <c r="J2494" s="9">
        <v>1</v>
      </c>
      <c r="K2494" t="str">
        <f>VLOOKUP(A2494,MonthlyMetricFullData!A:D,2,FALSE)</f>
        <v>Distinguished</v>
      </c>
      <c r="L2494" t="str">
        <f>IF(VLOOKUP(A2494,MonthlyMetricFullData!A:E,5,FALSE)&lt;30,"Adjunct","Professional")</f>
        <v>Professional</v>
      </c>
      <c r="M2494" t="str">
        <f>VLOOKUP(A2494,MonthlyMetricFullData!A:D,3,FALSE)</f>
        <v>Annelies de Groot</v>
      </c>
    </row>
    <row r="2495" spans="1:13" x14ac:dyDescent="0.2">
      <c r="A2495" s="6" t="s">
        <v>470</v>
      </c>
      <c r="B2495" s="6" t="s">
        <v>31</v>
      </c>
      <c r="C2495" s="9">
        <v>0.97</v>
      </c>
      <c r="D2495" s="9">
        <v>1.3</v>
      </c>
      <c r="E2495" s="9">
        <v>0.95</v>
      </c>
      <c r="F2495" s="9">
        <v>1</v>
      </c>
      <c r="G2495" s="9">
        <v>0.89</v>
      </c>
      <c r="H2495" s="6">
        <v>16</v>
      </c>
      <c r="I2495" s="7">
        <v>0.75</v>
      </c>
      <c r="J2495" s="9">
        <v>0.75</v>
      </c>
      <c r="K2495" t="str">
        <f>VLOOKUP(A2495,MonthlyMetricFullData!A:D,2,FALSE)</f>
        <v>Distinguished</v>
      </c>
      <c r="L2495" t="str">
        <f>IF(VLOOKUP(A2495,MonthlyMetricFullData!A:E,5,FALSE)&lt;30,"Adjunct","Professional")</f>
        <v>Professional</v>
      </c>
      <c r="M2495" t="str">
        <f>VLOOKUP(A2495,MonthlyMetricFullData!A:D,3,FALSE)</f>
        <v>Annelies de Groot</v>
      </c>
    </row>
    <row r="2496" spans="1:13" x14ac:dyDescent="0.2">
      <c r="A2496" s="6" t="s">
        <v>470</v>
      </c>
      <c r="B2496" s="6" t="s">
        <v>32</v>
      </c>
      <c r="C2496" s="9">
        <v>1.125</v>
      </c>
      <c r="D2496" s="9">
        <v>1.1513</v>
      </c>
      <c r="E2496" s="9">
        <v>0.91200000000000003</v>
      </c>
      <c r="F2496" s="9">
        <v>1</v>
      </c>
      <c r="G2496" s="9">
        <v>0.68181818199999999</v>
      </c>
      <c r="H2496" s="6">
        <v>14</v>
      </c>
      <c r="I2496" s="7">
        <v>0.81818181818181823</v>
      </c>
      <c r="J2496" s="9">
        <f>I2496</f>
        <v>0.81818181818181823</v>
      </c>
      <c r="K2496" t="str">
        <f>VLOOKUP(A2496,MonthlyMetricFullData!A:D,2,FALSE)</f>
        <v>Distinguished</v>
      </c>
      <c r="L2496" t="str">
        <f>IF(VLOOKUP(A2496,MonthlyMetricFullData!A:E,5,FALSE)&lt;30,"Adjunct","Professional")</f>
        <v>Professional</v>
      </c>
      <c r="M2496" t="str">
        <f>VLOOKUP(A2496,MonthlyMetricFullData!A:D,3,FALSE)</f>
        <v>Annelies de Groot</v>
      </c>
    </row>
    <row r="2497" spans="1:13" x14ac:dyDescent="0.2">
      <c r="A2497" s="6" t="s">
        <v>470</v>
      </c>
      <c r="B2497" s="6" t="s">
        <v>17</v>
      </c>
      <c r="C2497" s="9">
        <v>1.18</v>
      </c>
      <c r="D2497" s="9">
        <v>1.18</v>
      </c>
      <c r="E2497" s="9">
        <v>0.85</v>
      </c>
      <c r="F2497" s="9">
        <v>0.78</v>
      </c>
      <c r="G2497" s="9">
        <v>0.76</v>
      </c>
      <c r="H2497" s="6">
        <v>6</v>
      </c>
      <c r="I2497" s="46" t="s">
        <v>130</v>
      </c>
      <c r="J2497" s="11">
        <f>_xlfn.TEXTBEFORE(I2497,"/")/_xlfn.TEXTAFTER(I2497,"/")</f>
        <v>0.5714285714285714</v>
      </c>
      <c r="K2497" t="str">
        <f>VLOOKUP(A2497,MonthlyMetricFullData!A:D,2,FALSE)</f>
        <v>Distinguished</v>
      </c>
      <c r="L2497" t="str">
        <f>IF(VLOOKUP(A2497,MonthlyMetricFullData!A:E,5,FALSE)&lt;30,"Adjunct","Professional")</f>
        <v>Professional</v>
      </c>
      <c r="M2497" t="str">
        <f>VLOOKUP(A2497,MonthlyMetricFullData!A:D,3,FALSE)</f>
        <v>Annelies de Groot</v>
      </c>
    </row>
    <row r="2498" spans="1:13" x14ac:dyDescent="0.2">
      <c r="A2498" s="6" t="s">
        <v>470</v>
      </c>
      <c r="B2498" s="6" t="s">
        <v>19</v>
      </c>
      <c r="C2498" s="6">
        <v>1.0832999999999999</v>
      </c>
      <c r="D2498" s="6">
        <v>1.1234</v>
      </c>
      <c r="E2498" s="6">
        <v>0.91452991452991395</v>
      </c>
      <c r="F2498" s="6">
        <v>0.74399999999999999</v>
      </c>
      <c r="G2498" s="6">
        <v>0.95454545454545403</v>
      </c>
      <c r="H2498" s="6">
        <v>9</v>
      </c>
      <c r="I2498" s="6" t="s">
        <v>50</v>
      </c>
      <c r="J2498" s="53">
        <v>0.75</v>
      </c>
      <c r="K2498" t="str">
        <f>VLOOKUP(A2498,MonthlyMetricFullData!A:D,2,FALSE)</f>
        <v>Distinguished</v>
      </c>
      <c r="L2498" t="str">
        <f>IF(VLOOKUP(A2498,MonthlyMetricFullData!A:E,5,FALSE)&lt;30,"Adjunct","Professional")</f>
        <v>Professional</v>
      </c>
      <c r="M2498" t="str">
        <f>VLOOKUP(A2498,MonthlyMetricFullData!A:D,3,FALSE)</f>
        <v>Annelies de Groot</v>
      </c>
    </row>
    <row r="2499" spans="1:13" x14ac:dyDescent="0.2">
      <c r="A2499" s="6" t="s">
        <v>470</v>
      </c>
      <c r="B2499" s="6" t="s">
        <v>21</v>
      </c>
      <c r="C2499" s="9">
        <v>1.07</v>
      </c>
      <c r="D2499" s="9">
        <v>1.29</v>
      </c>
      <c r="E2499" s="9">
        <v>0.94</v>
      </c>
      <c r="F2499" s="9">
        <v>0.74</v>
      </c>
      <c r="G2499" s="9">
        <v>0.82</v>
      </c>
      <c r="H2499" s="6">
        <v>2</v>
      </c>
      <c r="I2499" s="7">
        <v>1</v>
      </c>
      <c r="J2499" s="9">
        <f>I2499</f>
        <v>1</v>
      </c>
      <c r="K2499" t="str">
        <f>VLOOKUP(A2499,MonthlyMetricFullData!A:D,2,FALSE)</f>
        <v>Distinguished</v>
      </c>
      <c r="L2499" t="str">
        <f>IF(VLOOKUP(A2499,MonthlyMetricFullData!A:E,5,FALSE)&lt;30,"Adjunct","Professional")</f>
        <v>Professional</v>
      </c>
      <c r="M2499" t="str">
        <f>VLOOKUP(A2499,MonthlyMetricFullData!A:D,3,FALSE)</f>
        <v>Annelies de Groot</v>
      </c>
    </row>
    <row r="2500" spans="1:13" x14ac:dyDescent="0.2">
      <c r="A2500" s="6" t="s">
        <v>470</v>
      </c>
      <c r="B2500" s="6" t="s">
        <v>22</v>
      </c>
      <c r="C2500" s="9">
        <v>0.39</v>
      </c>
      <c r="D2500" s="9">
        <v>0.8</v>
      </c>
      <c r="E2500" s="9">
        <v>0.96</v>
      </c>
      <c r="F2500" s="9">
        <v>0.79</v>
      </c>
      <c r="G2500" s="9">
        <v>0.65</v>
      </c>
      <c r="H2500" s="6">
        <v>4</v>
      </c>
      <c r="I2500" s="7">
        <v>1</v>
      </c>
      <c r="J2500" s="9">
        <f>I2500</f>
        <v>1</v>
      </c>
      <c r="K2500" t="str">
        <f>VLOOKUP(A2500,MonthlyMetricFullData!A:D,2,FALSE)</f>
        <v>Distinguished</v>
      </c>
      <c r="L2500" t="str">
        <f>IF(VLOOKUP(A2500,MonthlyMetricFullData!A:E,5,FALSE)&lt;30,"Adjunct","Professional")</f>
        <v>Professional</v>
      </c>
      <c r="M2500" t="str">
        <f>VLOOKUP(A2500,MonthlyMetricFullData!A:D,3,FALSE)</f>
        <v>Annelies de Groot</v>
      </c>
    </row>
    <row r="2501" spans="1:13" x14ac:dyDescent="0.2">
      <c r="A2501" s="6" t="s">
        <v>470</v>
      </c>
      <c r="B2501" s="6" t="s">
        <v>24</v>
      </c>
      <c r="C2501" s="9">
        <v>1</v>
      </c>
      <c r="D2501" s="9">
        <v>1.28</v>
      </c>
      <c r="E2501" s="9">
        <v>0.92</v>
      </c>
      <c r="F2501" s="9">
        <v>1</v>
      </c>
      <c r="G2501" s="9">
        <v>0.56999999999999995</v>
      </c>
      <c r="H2501" s="6">
        <v>11</v>
      </c>
      <c r="I2501" s="7">
        <v>1</v>
      </c>
      <c r="J2501" s="9">
        <f>I2501</f>
        <v>1</v>
      </c>
      <c r="K2501" t="str">
        <f>VLOOKUP(A2501,MonthlyMetricFullData!A:D,2,FALSE)</f>
        <v>Distinguished</v>
      </c>
      <c r="L2501" t="str">
        <f>IF(VLOOKUP(A2501,MonthlyMetricFullData!A:E,5,FALSE)&lt;30,"Adjunct","Professional")</f>
        <v>Professional</v>
      </c>
      <c r="M2501" t="str">
        <f>VLOOKUP(A2501,MonthlyMetricFullData!A:D,3,FALSE)</f>
        <v>Annelies de Groot</v>
      </c>
    </row>
    <row r="2502" spans="1:13" x14ac:dyDescent="0.2">
      <c r="A2502" s="6" t="s">
        <v>470</v>
      </c>
      <c r="B2502" s="6" t="s">
        <v>25</v>
      </c>
      <c r="C2502" s="9">
        <v>1.1599999999999999</v>
      </c>
      <c r="D2502" s="9">
        <v>1.31</v>
      </c>
      <c r="E2502" s="9">
        <v>0.9</v>
      </c>
      <c r="F2502" s="9">
        <v>1</v>
      </c>
      <c r="G2502" s="9">
        <v>0.9</v>
      </c>
      <c r="H2502" s="6">
        <v>8</v>
      </c>
      <c r="I2502" s="7" t="s">
        <v>111</v>
      </c>
      <c r="J2502" s="9">
        <v>0.8</v>
      </c>
      <c r="K2502" t="str">
        <f>VLOOKUP(A2502,MonthlyMetricFullData!A:D,2,FALSE)</f>
        <v>Distinguished</v>
      </c>
      <c r="L2502" t="str">
        <f>IF(VLOOKUP(A2502,MonthlyMetricFullData!A:E,5,FALSE)&lt;30,"Adjunct","Professional")</f>
        <v>Professional</v>
      </c>
      <c r="M2502" t="str">
        <f>VLOOKUP(A2502,MonthlyMetricFullData!A:D,3,FALSE)</f>
        <v>Annelies de Groot</v>
      </c>
    </row>
    <row r="2503" spans="1:13" x14ac:dyDescent="0.2">
      <c r="A2503" s="6" t="s">
        <v>470</v>
      </c>
      <c r="B2503" s="6" t="s">
        <v>26</v>
      </c>
      <c r="C2503" s="9">
        <v>1.01</v>
      </c>
      <c r="D2503" s="9">
        <v>1.27</v>
      </c>
      <c r="E2503" s="9">
        <v>0.94</v>
      </c>
      <c r="F2503" s="9">
        <v>1</v>
      </c>
      <c r="G2503" s="9">
        <v>0.88</v>
      </c>
      <c r="H2503" s="6">
        <v>6</v>
      </c>
      <c r="I2503" s="7" t="s">
        <v>36</v>
      </c>
      <c r="J2503" s="9">
        <v>0.33</v>
      </c>
      <c r="K2503" t="str">
        <f>VLOOKUP(A2503,MonthlyMetricFullData!A:D,2,FALSE)</f>
        <v>Distinguished</v>
      </c>
      <c r="L2503" t="str">
        <f>IF(VLOOKUP(A2503,MonthlyMetricFullData!A:E,5,FALSE)&lt;30,"Adjunct","Professional")</f>
        <v>Professional</v>
      </c>
      <c r="M2503" t="str">
        <f>VLOOKUP(A2503,MonthlyMetricFullData!A:D,3,FALSE)</f>
        <v>Annelies de Groot</v>
      </c>
    </row>
    <row r="2504" spans="1:13" x14ac:dyDescent="0.2">
      <c r="A2504" s="6" t="s">
        <v>472</v>
      </c>
      <c r="B2504" s="6" t="s">
        <v>29</v>
      </c>
      <c r="C2504" s="9">
        <v>0.875</v>
      </c>
      <c r="D2504" s="9">
        <v>0.96549999999999903</v>
      </c>
      <c r="E2504" s="9">
        <v>1</v>
      </c>
      <c r="F2504" s="9">
        <v>0.8125</v>
      </c>
      <c r="G2504" s="9">
        <v>0.94117647058823495</v>
      </c>
      <c r="H2504" s="6">
        <v>8</v>
      </c>
      <c r="I2504" s="6" t="s">
        <v>60</v>
      </c>
      <c r="J2504" s="45">
        <v>0</v>
      </c>
      <c r="K2504" t="str">
        <f>VLOOKUP(A2504,MonthlyMetricFullData!A:D,2,FALSE)</f>
        <v>Distinguished</v>
      </c>
      <c r="L2504" t="str">
        <f>IF(VLOOKUP(A2504,MonthlyMetricFullData!A:E,5,FALSE)&lt;30,"Adjunct","Professional")</f>
        <v>Professional</v>
      </c>
      <c r="M2504" t="str">
        <f>VLOOKUP(A2504,MonthlyMetricFullData!A:D,3,FALSE)</f>
        <v>Kristin Haase-Alvey</v>
      </c>
    </row>
    <row r="2505" spans="1:13" x14ac:dyDescent="0.2">
      <c r="A2505" s="6" t="s">
        <v>472</v>
      </c>
      <c r="B2505" s="6" t="s">
        <v>14</v>
      </c>
      <c r="C2505" s="9">
        <v>0.89379999999999904</v>
      </c>
      <c r="D2505" s="9">
        <v>1.0905</v>
      </c>
      <c r="E2505" s="9">
        <v>1</v>
      </c>
      <c r="F2505" s="9">
        <v>0.95774647887323905</v>
      </c>
      <c r="G2505" s="9">
        <v>1</v>
      </c>
      <c r="H2505" s="6">
        <v>7</v>
      </c>
      <c r="I2505" s="7" t="s">
        <v>373</v>
      </c>
      <c r="J2505" s="9">
        <v>0.4</v>
      </c>
      <c r="K2505" t="str">
        <f>VLOOKUP(A2505,MonthlyMetricFullData!A:D,2,FALSE)</f>
        <v>Distinguished</v>
      </c>
      <c r="L2505" t="str">
        <f>IF(VLOOKUP(A2505,MonthlyMetricFullData!A:E,5,FALSE)&lt;30,"Adjunct","Professional")</f>
        <v>Professional</v>
      </c>
      <c r="M2505" t="str">
        <f>VLOOKUP(A2505,MonthlyMetricFullData!A:D,3,FALSE)</f>
        <v>Kristin Haase-Alvey</v>
      </c>
    </row>
    <row r="2506" spans="1:13" x14ac:dyDescent="0.2">
      <c r="A2506" s="6" t="s">
        <v>472</v>
      </c>
      <c r="B2506" s="6" t="s">
        <v>16</v>
      </c>
      <c r="C2506" s="9">
        <v>0.93</v>
      </c>
      <c r="D2506" s="9">
        <v>0.98</v>
      </c>
      <c r="E2506" s="9">
        <v>0.99</v>
      </c>
      <c r="F2506" s="9">
        <v>0.9</v>
      </c>
      <c r="G2506" s="9">
        <v>0.56999999999999995</v>
      </c>
      <c r="H2506" s="6">
        <v>7</v>
      </c>
      <c r="I2506" s="10">
        <v>45661</v>
      </c>
      <c r="J2506" s="11">
        <v>0.25</v>
      </c>
      <c r="K2506" t="str">
        <f>VLOOKUP(A2506,MonthlyMetricFullData!A:D,2,FALSE)</f>
        <v>Distinguished</v>
      </c>
      <c r="L2506" t="str">
        <f>IF(VLOOKUP(A2506,MonthlyMetricFullData!A:E,5,FALSE)&lt;30,"Adjunct","Professional")</f>
        <v>Professional</v>
      </c>
      <c r="M2506" t="str">
        <f>VLOOKUP(A2506,MonthlyMetricFullData!A:D,3,FALSE)</f>
        <v>Kristin Haase-Alvey</v>
      </c>
    </row>
    <row r="2507" spans="1:13" x14ac:dyDescent="0.2">
      <c r="A2507" s="6" t="s">
        <v>472</v>
      </c>
      <c r="B2507" s="6" t="s">
        <v>31</v>
      </c>
      <c r="C2507" s="9">
        <v>0.6</v>
      </c>
      <c r="D2507" s="9">
        <v>0.9</v>
      </c>
      <c r="E2507" s="9">
        <v>0.99</v>
      </c>
      <c r="F2507" s="9">
        <v>0.98</v>
      </c>
      <c r="G2507" s="9">
        <v>1</v>
      </c>
      <c r="H2507" s="6">
        <v>7</v>
      </c>
      <c r="I2507" s="7">
        <v>0.75</v>
      </c>
      <c r="J2507" s="9">
        <v>0.75</v>
      </c>
      <c r="K2507" t="str">
        <f>VLOOKUP(A2507,MonthlyMetricFullData!A:D,2,FALSE)</f>
        <v>Distinguished</v>
      </c>
      <c r="L2507" t="str">
        <f>IF(VLOOKUP(A2507,MonthlyMetricFullData!A:E,5,FALSE)&lt;30,"Adjunct","Professional")</f>
        <v>Professional</v>
      </c>
      <c r="M2507" t="str">
        <f>VLOOKUP(A2507,MonthlyMetricFullData!A:D,3,FALSE)</f>
        <v>Kristin Haase-Alvey</v>
      </c>
    </row>
    <row r="2508" spans="1:13" x14ac:dyDescent="0.2">
      <c r="A2508" s="6" t="s">
        <v>472</v>
      </c>
      <c r="B2508" s="6" t="s">
        <v>32</v>
      </c>
      <c r="C2508" s="9">
        <v>0.94579999999999997</v>
      </c>
      <c r="D2508" s="9">
        <v>1.0082</v>
      </c>
      <c r="E2508" s="9">
        <v>0.99145299099999995</v>
      </c>
      <c r="F2508" s="9">
        <v>0.89024390200000003</v>
      </c>
      <c r="G2508" s="9">
        <v>0.6875</v>
      </c>
      <c r="H2508" s="6">
        <v>11</v>
      </c>
      <c r="I2508" s="7">
        <v>0.55555555555555558</v>
      </c>
      <c r="J2508" s="9">
        <f>I2508</f>
        <v>0.55555555555555558</v>
      </c>
      <c r="K2508" t="str">
        <f>VLOOKUP(A2508,MonthlyMetricFullData!A:D,2,FALSE)</f>
        <v>Distinguished</v>
      </c>
      <c r="L2508" t="str">
        <f>IF(VLOOKUP(A2508,MonthlyMetricFullData!A:E,5,FALSE)&lt;30,"Adjunct","Professional")</f>
        <v>Professional</v>
      </c>
      <c r="M2508" t="str">
        <f>VLOOKUP(A2508,MonthlyMetricFullData!A:D,3,FALSE)</f>
        <v>Kristin Haase-Alvey</v>
      </c>
    </row>
    <row r="2509" spans="1:13" x14ac:dyDescent="0.2">
      <c r="A2509" s="6" t="s">
        <v>472</v>
      </c>
      <c r="B2509" s="6" t="s">
        <v>17</v>
      </c>
      <c r="C2509" s="9">
        <v>1.06</v>
      </c>
      <c r="D2509" s="9">
        <v>1.1000000000000001</v>
      </c>
      <c r="E2509" s="9">
        <v>1</v>
      </c>
      <c r="F2509" s="9">
        <v>0.91</v>
      </c>
      <c r="G2509" s="9">
        <v>0.96</v>
      </c>
      <c r="H2509" s="6">
        <v>12</v>
      </c>
      <c r="I2509" s="46" t="s">
        <v>48</v>
      </c>
      <c r="J2509" s="11">
        <v>1</v>
      </c>
      <c r="K2509" t="str">
        <f>VLOOKUP(A2509,MonthlyMetricFullData!A:D,2,FALSE)</f>
        <v>Distinguished</v>
      </c>
      <c r="L2509" t="str">
        <f>IF(VLOOKUP(A2509,MonthlyMetricFullData!A:E,5,FALSE)&lt;30,"Adjunct","Professional")</f>
        <v>Professional</v>
      </c>
      <c r="M2509" t="str">
        <f>VLOOKUP(A2509,MonthlyMetricFullData!A:D,3,FALSE)</f>
        <v>Kristin Haase-Alvey</v>
      </c>
    </row>
    <row r="2510" spans="1:13" x14ac:dyDescent="0.2">
      <c r="A2510" s="6" t="s">
        <v>472</v>
      </c>
      <c r="B2510" s="6" t="s">
        <v>19</v>
      </c>
      <c r="C2510" s="6">
        <v>0.98329999999999995</v>
      </c>
      <c r="D2510" s="6">
        <v>1.0641</v>
      </c>
      <c r="E2510" s="6">
        <v>1</v>
      </c>
      <c r="F2510" s="6">
        <v>0.93799999999999994</v>
      </c>
      <c r="G2510" s="6">
        <v>1</v>
      </c>
      <c r="H2510" s="6">
        <v>13</v>
      </c>
      <c r="I2510" s="6" t="s">
        <v>74</v>
      </c>
      <c r="J2510" s="53">
        <v>0.33</v>
      </c>
      <c r="K2510" t="str">
        <f>VLOOKUP(A2510,MonthlyMetricFullData!A:D,2,FALSE)</f>
        <v>Distinguished</v>
      </c>
      <c r="L2510" t="str">
        <f>IF(VLOOKUP(A2510,MonthlyMetricFullData!A:E,5,FALSE)&lt;30,"Adjunct","Professional")</f>
        <v>Professional</v>
      </c>
      <c r="M2510" t="str">
        <f>VLOOKUP(A2510,MonthlyMetricFullData!A:D,3,FALSE)</f>
        <v>Kristin Haase-Alvey</v>
      </c>
    </row>
    <row r="2511" spans="1:13" x14ac:dyDescent="0.2">
      <c r="A2511" s="6" t="s">
        <v>472</v>
      </c>
      <c r="B2511" s="6" t="s">
        <v>26</v>
      </c>
      <c r="C2511" s="9">
        <v>0.6</v>
      </c>
      <c r="D2511" s="9">
        <v>0.93</v>
      </c>
      <c r="E2511" s="9">
        <v>1</v>
      </c>
      <c r="F2511" s="9">
        <v>0.93</v>
      </c>
      <c r="G2511" s="9">
        <v>0.5</v>
      </c>
      <c r="H2511" s="6">
        <v>5</v>
      </c>
      <c r="I2511" s="7" t="s">
        <v>473</v>
      </c>
      <c r="J2511" s="9">
        <v>0.69</v>
      </c>
      <c r="K2511" t="str">
        <f>VLOOKUP(A2511,MonthlyMetricFullData!A:D,2,FALSE)</f>
        <v>Distinguished</v>
      </c>
      <c r="L2511" t="str">
        <f>IF(VLOOKUP(A2511,MonthlyMetricFullData!A:E,5,FALSE)&lt;30,"Adjunct","Professional")</f>
        <v>Professional</v>
      </c>
      <c r="M2511" t="str">
        <f>VLOOKUP(A2511,MonthlyMetricFullData!A:D,3,FALSE)</f>
        <v>Kristin Haase-Alvey</v>
      </c>
    </row>
    <row r="2512" spans="1:13" x14ac:dyDescent="0.2">
      <c r="A2512" s="6" t="s">
        <v>474</v>
      </c>
      <c r="B2512" s="6" t="s">
        <v>29</v>
      </c>
      <c r="C2512" s="9">
        <v>0.69789999999999996</v>
      </c>
      <c r="D2512" s="9">
        <v>1.0492999999999999</v>
      </c>
      <c r="E2512" s="9">
        <v>0.987179487179487</v>
      </c>
      <c r="F2512" s="9">
        <v>0.98113207547169801</v>
      </c>
      <c r="G2512" s="9">
        <v>0.875</v>
      </c>
      <c r="H2512" s="6">
        <v>0</v>
      </c>
      <c r="I2512" s="7" t="s">
        <v>27</v>
      </c>
      <c r="J2512" s="45">
        <v>1</v>
      </c>
      <c r="K2512" t="str">
        <f>VLOOKUP(A2512,MonthlyMetricFullData!A:D,2,FALSE)</f>
        <v>Premium</v>
      </c>
      <c r="L2512" t="str">
        <f>IF(VLOOKUP(A2512,MonthlyMetricFullData!A:E,5,FALSE)&lt;30,"Adjunct","Professional")</f>
        <v>Professional</v>
      </c>
      <c r="M2512" t="str">
        <f>VLOOKUP(A2512,MonthlyMetricFullData!A:D,3,FALSE)</f>
        <v>Ian Plamondon</v>
      </c>
    </row>
    <row r="2513" spans="1:13" x14ac:dyDescent="0.2">
      <c r="A2513" s="6" t="s">
        <v>474</v>
      </c>
      <c r="B2513" s="6" t="s">
        <v>14</v>
      </c>
      <c r="C2513" s="9">
        <v>0.99379999999999902</v>
      </c>
      <c r="D2513" s="9">
        <v>1.0147999999999999</v>
      </c>
      <c r="E2513" s="9">
        <v>0.98305084745762705</v>
      </c>
      <c r="F2513" s="9">
        <v>1</v>
      </c>
      <c r="G2513" s="9">
        <v>1</v>
      </c>
      <c r="H2513" s="6">
        <v>4</v>
      </c>
      <c r="I2513" s="7"/>
      <c r="J2513" s="9"/>
      <c r="K2513" t="str">
        <f>VLOOKUP(A2513,MonthlyMetricFullData!A:D,2,FALSE)</f>
        <v>Premium</v>
      </c>
      <c r="L2513" t="str">
        <f>IF(VLOOKUP(A2513,MonthlyMetricFullData!A:E,5,FALSE)&lt;30,"Adjunct","Professional")</f>
        <v>Professional</v>
      </c>
      <c r="M2513" t="str">
        <f>VLOOKUP(A2513,MonthlyMetricFullData!A:D,3,FALSE)</f>
        <v>Ian Plamondon</v>
      </c>
    </row>
    <row r="2514" spans="1:13" x14ac:dyDescent="0.2">
      <c r="A2514" s="6" t="s">
        <v>474</v>
      </c>
      <c r="B2514" s="6" t="s">
        <v>16</v>
      </c>
      <c r="C2514" s="9">
        <v>0.71</v>
      </c>
      <c r="D2514" s="9">
        <v>1.07</v>
      </c>
      <c r="E2514" s="9">
        <v>0.98</v>
      </c>
      <c r="F2514" s="9">
        <v>0.98</v>
      </c>
      <c r="G2514" s="9">
        <v>1</v>
      </c>
      <c r="H2514" s="6">
        <v>2</v>
      </c>
      <c r="I2514" s="10">
        <v>45720</v>
      </c>
      <c r="J2514" s="11">
        <v>0.75</v>
      </c>
      <c r="K2514" t="str">
        <f>VLOOKUP(A2514,MonthlyMetricFullData!A:D,2,FALSE)</f>
        <v>Premium</v>
      </c>
      <c r="L2514" t="str">
        <f>IF(VLOOKUP(A2514,MonthlyMetricFullData!A:E,5,FALSE)&lt;30,"Adjunct","Professional")</f>
        <v>Professional</v>
      </c>
      <c r="M2514" t="str">
        <f>VLOOKUP(A2514,MonthlyMetricFullData!A:D,3,FALSE)</f>
        <v>Ian Plamondon</v>
      </c>
    </row>
    <row r="2515" spans="1:13" x14ac:dyDescent="0.2">
      <c r="A2515" s="6" t="s">
        <v>474</v>
      </c>
      <c r="B2515" s="6" t="s">
        <v>31</v>
      </c>
      <c r="C2515" s="9">
        <v>0.6</v>
      </c>
      <c r="D2515" s="9">
        <v>1.05</v>
      </c>
      <c r="E2515" s="9">
        <v>1</v>
      </c>
      <c r="F2515" s="9">
        <v>0.97</v>
      </c>
      <c r="G2515" s="9">
        <v>1</v>
      </c>
      <c r="H2515" s="6">
        <v>3</v>
      </c>
      <c r="I2515" s="7">
        <v>1</v>
      </c>
      <c r="J2515" s="9">
        <v>1</v>
      </c>
      <c r="K2515" t="str">
        <f>VLOOKUP(A2515,MonthlyMetricFullData!A:D,2,FALSE)</f>
        <v>Premium</v>
      </c>
      <c r="L2515" t="str">
        <f>IF(VLOOKUP(A2515,MonthlyMetricFullData!A:E,5,FALSE)&lt;30,"Adjunct","Professional")</f>
        <v>Professional</v>
      </c>
      <c r="M2515" t="str">
        <f>VLOOKUP(A2515,MonthlyMetricFullData!A:D,3,FALSE)</f>
        <v>Ian Plamondon</v>
      </c>
    </row>
    <row r="2516" spans="1:13" x14ac:dyDescent="0.2">
      <c r="A2516" s="6" t="s">
        <v>474</v>
      </c>
      <c r="B2516" s="6" t="s">
        <v>32</v>
      </c>
      <c r="C2516" s="9">
        <v>0.50419999999999998</v>
      </c>
      <c r="D2516" s="9">
        <v>0.89800000000000002</v>
      </c>
      <c r="E2516" s="9">
        <v>1</v>
      </c>
      <c r="F2516" s="9">
        <v>1</v>
      </c>
      <c r="G2516" s="9">
        <v>0.8</v>
      </c>
      <c r="H2516" s="6">
        <v>2</v>
      </c>
      <c r="I2516" s="7">
        <v>1</v>
      </c>
      <c r="J2516" s="9">
        <f>I2516</f>
        <v>1</v>
      </c>
      <c r="K2516" t="str">
        <f>VLOOKUP(A2516,MonthlyMetricFullData!A:D,2,FALSE)</f>
        <v>Premium</v>
      </c>
      <c r="L2516" t="str">
        <f>IF(VLOOKUP(A2516,MonthlyMetricFullData!A:E,5,FALSE)&lt;30,"Adjunct","Professional")</f>
        <v>Professional</v>
      </c>
      <c r="M2516" t="str">
        <f>VLOOKUP(A2516,MonthlyMetricFullData!A:D,3,FALSE)</f>
        <v>Ian Plamondon</v>
      </c>
    </row>
    <row r="2517" spans="1:13" x14ac:dyDescent="0.2">
      <c r="A2517" s="6" t="s">
        <v>474</v>
      </c>
      <c r="B2517" s="6" t="s">
        <v>17</v>
      </c>
      <c r="C2517" s="9">
        <v>0.55000000000000004</v>
      </c>
      <c r="D2517" s="9">
        <v>0.94</v>
      </c>
      <c r="E2517" s="9">
        <v>0.98</v>
      </c>
      <c r="F2517" s="9">
        <v>0.98</v>
      </c>
      <c r="G2517" s="9">
        <v>0.94</v>
      </c>
      <c r="H2517" s="6">
        <v>0</v>
      </c>
      <c r="I2517" s="46" t="s">
        <v>52</v>
      </c>
      <c r="J2517" s="11">
        <v>0.75</v>
      </c>
      <c r="K2517" t="str">
        <f>VLOOKUP(A2517,MonthlyMetricFullData!A:D,2,FALSE)</f>
        <v>Premium</v>
      </c>
      <c r="L2517" t="str">
        <f>IF(VLOOKUP(A2517,MonthlyMetricFullData!A:E,5,FALSE)&lt;30,"Adjunct","Professional")</f>
        <v>Professional</v>
      </c>
      <c r="M2517" t="str">
        <f>VLOOKUP(A2517,MonthlyMetricFullData!A:D,3,FALSE)</f>
        <v>Ian Plamondon</v>
      </c>
    </row>
    <row r="2518" spans="1:13" x14ac:dyDescent="0.2">
      <c r="A2518" s="6" t="s">
        <v>474</v>
      </c>
      <c r="B2518" s="6" t="s">
        <v>19</v>
      </c>
      <c r="C2518" s="6">
        <v>0.7833</v>
      </c>
      <c r="D2518" s="6">
        <v>1.0839000000000001</v>
      </c>
      <c r="E2518" s="6">
        <v>0.98913043478260798</v>
      </c>
      <c r="F2518" s="6">
        <v>0.96799999999999997</v>
      </c>
      <c r="G2518" s="6">
        <v>0.76470588235294101</v>
      </c>
      <c r="H2518" s="6">
        <v>5</v>
      </c>
      <c r="I2518" s="6" t="s">
        <v>43</v>
      </c>
      <c r="J2518" s="53">
        <v>0.6</v>
      </c>
      <c r="K2518" t="str">
        <f>VLOOKUP(A2518,MonthlyMetricFullData!A:D,2,FALSE)</f>
        <v>Premium</v>
      </c>
      <c r="L2518" t="str">
        <f>IF(VLOOKUP(A2518,MonthlyMetricFullData!A:E,5,FALSE)&lt;30,"Adjunct","Professional")</f>
        <v>Professional</v>
      </c>
      <c r="M2518" t="str">
        <f>VLOOKUP(A2518,MonthlyMetricFullData!A:D,3,FALSE)</f>
        <v>Ian Plamondon</v>
      </c>
    </row>
    <row r="2519" spans="1:13" x14ac:dyDescent="0.2">
      <c r="A2519" s="6" t="s">
        <v>474</v>
      </c>
      <c r="B2519" s="6" t="s">
        <v>21</v>
      </c>
      <c r="C2519" s="9">
        <v>0.67</v>
      </c>
      <c r="D2519" s="9">
        <v>0.98</v>
      </c>
      <c r="E2519" s="9">
        <v>1</v>
      </c>
      <c r="F2519" s="9">
        <v>0.98</v>
      </c>
      <c r="G2519" s="9">
        <v>0.89</v>
      </c>
      <c r="H2519" s="6">
        <v>2</v>
      </c>
      <c r="I2519" s="7">
        <v>1</v>
      </c>
      <c r="J2519" s="9">
        <f>I2519</f>
        <v>1</v>
      </c>
      <c r="K2519" t="str">
        <f>VLOOKUP(A2519,MonthlyMetricFullData!A:D,2,FALSE)</f>
        <v>Premium</v>
      </c>
      <c r="L2519" t="str">
        <f>IF(VLOOKUP(A2519,MonthlyMetricFullData!A:E,5,FALSE)&lt;30,"Adjunct","Professional")</f>
        <v>Professional</v>
      </c>
      <c r="M2519" t="str">
        <f>VLOOKUP(A2519,MonthlyMetricFullData!A:D,3,FALSE)</f>
        <v>Ian Plamondon</v>
      </c>
    </row>
    <row r="2520" spans="1:13" x14ac:dyDescent="0.2">
      <c r="A2520" s="6" t="s">
        <v>474</v>
      </c>
      <c r="B2520" s="6" t="s">
        <v>22</v>
      </c>
      <c r="C2520" s="9">
        <v>0.28000000000000003</v>
      </c>
      <c r="D2520" s="9">
        <v>0.82</v>
      </c>
      <c r="E2520" s="9">
        <v>1</v>
      </c>
      <c r="F2520" s="9">
        <v>1</v>
      </c>
      <c r="G2520" s="9">
        <v>1</v>
      </c>
      <c r="H2520" s="6" t="e">
        <v>#N/A</v>
      </c>
      <c r="I2520" s="7">
        <v>1</v>
      </c>
      <c r="J2520" s="9">
        <f>I2520</f>
        <v>1</v>
      </c>
      <c r="K2520" t="str">
        <f>VLOOKUP(A2520,MonthlyMetricFullData!A:D,2,FALSE)</f>
        <v>Premium</v>
      </c>
      <c r="L2520" t="str">
        <f>IF(VLOOKUP(A2520,MonthlyMetricFullData!A:E,5,FALSE)&lt;30,"Adjunct","Professional")</f>
        <v>Professional</v>
      </c>
      <c r="M2520" t="str">
        <f>VLOOKUP(A2520,MonthlyMetricFullData!A:D,3,FALSE)</f>
        <v>Ian Plamondon</v>
      </c>
    </row>
    <row r="2521" spans="1:13" x14ac:dyDescent="0.2">
      <c r="A2521" s="6" t="s">
        <v>474</v>
      </c>
      <c r="B2521" s="6" t="s">
        <v>24</v>
      </c>
      <c r="C2521" s="9">
        <v>0.28999999999999998</v>
      </c>
      <c r="D2521" s="9">
        <v>0.81</v>
      </c>
      <c r="E2521" s="9">
        <v>1</v>
      </c>
      <c r="F2521" s="9">
        <v>1</v>
      </c>
      <c r="G2521" s="9">
        <v>0.82</v>
      </c>
      <c r="H2521" s="6">
        <v>3</v>
      </c>
      <c r="I2521" s="7">
        <v>1</v>
      </c>
      <c r="J2521" s="9">
        <f>I2521</f>
        <v>1</v>
      </c>
      <c r="K2521" t="str">
        <f>VLOOKUP(A2521,MonthlyMetricFullData!A:D,2,FALSE)</f>
        <v>Premium</v>
      </c>
      <c r="L2521" t="str">
        <f>IF(VLOOKUP(A2521,MonthlyMetricFullData!A:E,5,FALSE)&lt;30,"Adjunct","Professional")</f>
        <v>Professional</v>
      </c>
      <c r="M2521" t="str">
        <f>VLOOKUP(A2521,MonthlyMetricFullData!A:D,3,FALSE)</f>
        <v>Ian Plamondon</v>
      </c>
    </row>
    <row r="2522" spans="1:13" x14ac:dyDescent="0.2">
      <c r="A2522" s="6" t="s">
        <v>474</v>
      </c>
      <c r="B2522" s="6" t="s">
        <v>25</v>
      </c>
      <c r="C2522" s="9">
        <v>0.82</v>
      </c>
      <c r="D2522" s="9">
        <v>1.07</v>
      </c>
      <c r="E2522" s="9">
        <v>1</v>
      </c>
      <c r="F2522" s="9">
        <v>1</v>
      </c>
      <c r="G2522" s="9">
        <v>0.88</v>
      </c>
      <c r="H2522" s="6">
        <v>2</v>
      </c>
      <c r="I2522" s="7" t="s">
        <v>34</v>
      </c>
      <c r="J2522" s="9">
        <v>0.5</v>
      </c>
      <c r="K2522" t="str">
        <f>VLOOKUP(A2522,MonthlyMetricFullData!A:D,2,FALSE)</f>
        <v>Premium</v>
      </c>
      <c r="L2522" t="str">
        <f>IF(VLOOKUP(A2522,MonthlyMetricFullData!A:E,5,FALSE)&lt;30,"Adjunct","Professional")</f>
        <v>Professional</v>
      </c>
      <c r="M2522" t="str">
        <f>VLOOKUP(A2522,MonthlyMetricFullData!A:D,3,FALSE)</f>
        <v>Ian Plamondon</v>
      </c>
    </row>
    <row r="2523" spans="1:13" x14ac:dyDescent="0.2">
      <c r="A2523" s="6" t="s">
        <v>474</v>
      </c>
      <c r="B2523" s="6" t="s">
        <v>26</v>
      </c>
      <c r="C2523" s="9">
        <v>1.1000000000000001</v>
      </c>
      <c r="D2523" s="9">
        <v>1.07</v>
      </c>
      <c r="E2523" s="9">
        <v>0.98</v>
      </c>
      <c r="F2523" s="9">
        <v>1</v>
      </c>
      <c r="G2523" s="9">
        <v>1</v>
      </c>
      <c r="H2523" s="6">
        <v>4</v>
      </c>
      <c r="I2523" s="7" t="s">
        <v>33</v>
      </c>
      <c r="J2523" s="9">
        <v>0</v>
      </c>
      <c r="K2523" t="str">
        <f>VLOOKUP(A2523,MonthlyMetricFullData!A:D,2,FALSE)</f>
        <v>Premium</v>
      </c>
      <c r="L2523" t="str">
        <f>IF(VLOOKUP(A2523,MonthlyMetricFullData!A:E,5,FALSE)&lt;30,"Adjunct","Professional")</f>
        <v>Professional</v>
      </c>
      <c r="M2523" t="str">
        <f>VLOOKUP(A2523,MonthlyMetricFullData!A:D,3,FALSE)</f>
        <v>Ian Plamondon</v>
      </c>
    </row>
    <row r="2524" spans="1:13" x14ac:dyDescent="0.2">
      <c r="A2524" s="6" t="s">
        <v>475</v>
      </c>
      <c r="B2524" s="6" t="s">
        <v>29</v>
      </c>
      <c r="C2524" s="9">
        <v>1.6</v>
      </c>
      <c r="D2524" s="9">
        <v>1.36459999999999</v>
      </c>
      <c r="E2524" s="9">
        <v>0.97058823529411697</v>
      </c>
      <c r="F2524" s="9">
        <v>0.92473118279569799</v>
      </c>
      <c r="G2524" s="9">
        <v>5.8823529411764698E-2</v>
      </c>
      <c r="H2524" s="6">
        <v>14</v>
      </c>
      <c r="I2524" s="7" t="s">
        <v>60</v>
      </c>
      <c r="J2524" s="45">
        <v>0</v>
      </c>
      <c r="K2524" t="str">
        <f>VLOOKUP(A2524,MonthlyMetricFullData!A:D,2,FALSE)</f>
        <v>Advanced</v>
      </c>
      <c r="L2524" t="str">
        <f>IF(VLOOKUP(A2524,MonthlyMetricFullData!A:E,5,FALSE)&lt;30,"Adjunct","Professional")</f>
        <v>Adjunct</v>
      </c>
      <c r="M2524" t="str">
        <f>VLOOKUP(A2524,MonthlyMetricFullData!A:D,3,FALSE)</f>
        <v>Ela Cross</v>
      </c>
    </row>
    <row r="2525" spans="1:13" x14ac:dyDescent="0.2">
      <c r="A2525" s="6" t="s">
        <v>475</v>
      </c>
      <c r="B2525" s="6" t="s">
        <v>14</v>
      </c>
      <c r="C2525" s="9">
        <v>0</v>
      </c>
      <c r="D2525" s="9">
        <v>0.73439999999999905</v>
      </c>
      <c r="E2525" s="9">
        <v>0</v>
      </c>
      <c r="F2525" s="9">
        <v>0</v>
      </c>
      <c r="G2525" s="9">
        <v>0</v>
      </c>
      <c r="H2525" s="6">
        <v>2</v>
      </c>
      <c r="I2525" s="7"/>
      <c r="J2525" s="9"/>
      <c r="K2525" t="str">
        <f>VLOOKUP(A2525,MonthlyMetricFullData!A:D,2,FALSE)</f>
        <v>Advanced</v>
      </c>
      <c r="L2525" t="str">
        <f>IF(VLOOKUP(A2525,MonthlyMetricFullData!A:E,5,FALSE)&lt;30,"Adjunct","Professional")</f>
        <v>Adjunct</v>
      </c>
      <c r="M2525" t="str">
        <f>VLOOKUP(A2525,MonthlyMetricFullData!A:D,3,FALSE)</f>
        <v>Ela Cross</v>
      </c>
    </row>
    <row r="2526" spans="1:13" x14ac:dyDescent="0.2">
      <c r="A2526" s="6" t="s">
        <v>475</v>
      </c>
      <c r="B2526" s="6" t="s">
        <v>16</v>
      </c>
      <c r="C2526" s="9">
        <v>1.05</v>
      </c>
      <c r="D2526" s="9">
        <v>1.21</v>
      </c>
      <c r="E2526" s="9">
        <v>0.99</v>
      </c>
      <c r="F2526" s="9">
        <v>0.88</v>
      </c>
      <c r="G2526" s="9">
        <v>0</v>
      </c>
      <c r="H2526" s="6">
        <v>7</v>
      </c>
      <c r="I2526" s="10" t="s">
        <v>476</v>
      </c>
      <c r="J2526" s="9">
        <v>0</v>
      </c>
      <c r="K2526" t="str">
        <f>VLOOKUP(A2526,MonthlyMetricFullData!A:D,2,FALSE)</f>
        <v>Advanced</v>
      </c>
      <c r="L2526" t="str">
        <f>IF(VLOOKUP(A2526,MonthlyMetricFullData!A:E,5,FALSE)&lt;30,"Adjunct","Professional")</f>
        <v>Adjunct</v>
      </c>
      <c r="M2526" t="str">
        <f>VLOOKUP(A2526,MonthlyMetricFullData!A:D,3,FALSE)</f>
        <v>Ela Cross</v>
      </c>
    </row>
    <row r="2527" spans="1:13" x14ac:dyDescent="0.2">
      <c r="A2527" s="6" t="s">
        <v>475</v>
      </c>
      <c r="B2527" s="6" t="s">
        <v>31</v>
      </c>
      <c r="C2527" s="9">
        <v>1.19</v>
      </c>
      <c r="D2527" s="9">
        <v>1.28</v>
      </c>
      <c r="E2527" s="9">
        <v>1</v>
      </c>
      <c r="F2527" s="9">
        <v>0.98</v>
      </c>
      <c r="G2527" s="9">
        <v>0</v>
      </c>
      <c r="H2527" s="6">
        <v>11</v>
      </c>
      <c r="I2527" s="7" t="s">
        <v>33</v>
      </c>
      <c r="J2527" s="9">
        <v>0</v>
      </c>
      <c r="K2527" t="str">
        <f>VLOOKUP(A2527,MonthlyMetricFullData!A:D,2,FALSE)</f>
        <v>Advanced</v>
      </c>
      <c r="L2527" t="str">
        <f>IF(VLOOKUP(A2527,MonthlyMetricFullData!A:E,5,FALSE)&lt;30,"Adjunct","Professional")</f>
        <v>Adjunct</v>
      </c>
      <c r="M2527" t="str">
        <f>VLOOKUP(A2527,MonthlyMetricFullData!A:D,3,FALSE)</f>
        <v>Ela Cross</v>
      </c>
    </row>
    <row r="2528" spans="1:13" x14ac:dyDescent="0.2">
      <c r="A2528" s="6" t="s">
        <v>475</v>
      </c>
      <c r="B2528" s="6" t="s">
        <v>32</v>
      </c>
      <c r="C2528" s="9">
        <v>1.1625000000000001</v>
      </c>
      <c r="D2528" s="9">
        <v>1.3385</v>
      </c>
      <c r="E2528" s="9">
        <v>0.98924731200000005</v>
      </c>
      <c r="F2528" s="9">
        <v>0.9375</v>
      </c>
      <c r="G2528" s="9">
        <v>0.117647059</v>
      </c>
      <c r="H2528" s="6">
        <v>17</v>
      </c>
      <c r="I2528" s="7" t="s">
        <v>153</v>
      </c>
      <c r="J2528" s="9">
        <v>0</v>
      </c>
      <c r="K2528" t="str">
        <f>VLOOKUP(A2528,MonthlyMetricFullData!A:D,2,FALSE)</f>
        <v>Advanced</v>
      </c>
      <c r="L2528" t="str">
        <f>IF(VLOOKUP(A2528,MonthlyMetricFullData!A:E,5,FALSE)&lt;30,"Adjunct","Professional")</f>
        <v>Adjunct</v>
      </c>
      <c r="M2528" t="str">
        <f>VLOOKUP(A2528,MonthlyMetricFullData!A:D,3,FALSE)</f>
        <v>Ela Cross</v>
      </c>
    </row>
    <row r="2529" spans="1:13" x14ac:dyDescent="0.2">
      <c r="A2529" s="6" t="s">
        <v>475</v>
      </c>
      <c r="B2529" s="6" t="s">
        <v>17</v>
      </c>
      <c r="C2529" s="9">
        <v>1.53</v>
      </c>
      <c r="D2529" s="9">
        <v>1.29</v>
      </c>
      <c r="E2529" s="9">
        <v>0.99</v>
      </c>
      <c r="F2529" s="9">
        <v>0.95</v>
      </c>
      <c r="G2529" s="9">
        <v>0</v>
      </c>
      <c r="H2529" s="6">
        <v>12</v>
      </c>
      <c r="I2529" s="46" t="s">
        <v>18</v>
      </c>
      <c r="J2529" s="11">
        <v>0</v>
      </c>
      <c r="K2529" t="str">
        <f>VLOOKUP(A2529,MonthlyMetricFullData!A:D,2,FALSE)</f>
        <v>Advanced</v>
      </c>
      <c r="L2529" t="str">
        <f>IF(VLOOKUP(A2529,MonthlyMetricFullData!A:E,5,FALSE)&lt;30,"Adjunct","Professional")</f>
        <v>Adjunct</v>
      </c>
      <c r="M2529" t="str">
        <f>VLOOKUP(A2529,MonthlyMetricFullData!A:D,3,FALSE)</f>
        <v>Ela Cross</v>
      </c>
    </row>
    <row r="2530" spans="1:13" x14ac:dyDescent="0.2">
      <c r="A2530" s="6" t="s">
        <v>475</v>
      </c>
      <c r="B2530" s="6" t="s">
        <v>19</v>
      </c>
      <c r="C2530" s="6">
        <v>1.3125</v>
      </c>
      <c r="D2530" s="6">
        <v>1.3229</v>
      </c>
      <c r="E2530" s="6">
        <v>1</v>
      </c>
      <c r="F2530" s="6">
        <v>0.46200000000000002</v>
      </c>
      <c r="G2530" s="6">
        <v>0</v>
      </c>
      <c r="H2530" s="6">
        <v>12</v>
      </c>
      <c r="I2530" s="6" t="s">
        <v>60</v>
      </c>
      <c r="J2530" s="53">
        <v>0</v>
      </c>
      <c r="K2530" t="str">
        <f>VLOOKUP(A2530,MonthlyMetricFullData!A:D,2,FALSE)</f>
        <v>Advanced</v>
      </c>
      <c r="L2530" t="str">
        <f>IF(VLOOKUP(A2530,MonthlyMetricFullData!A:E,5,FALSE)&lt;30,"Adjunct","Professional")</f>
        <v>Adjunct</v>
      </c>
      <c r="M2530" t="str">
        <f>VLOOKUP(A2530,MonthlyMetricFullData!A:D,3,FALSE)</f>
        <v>Ela Cross</v>
      </c>
    </row>
    <row r="2531" spans="1:13" x14ac:dyDescent="0.2">
      <c r="A2531" s="6" t="s">
        <v>475</v>
      </c>
      <c r="B2531" s="6" t="s">
        <v>21</v>
      </c>
      <c r="C2531" s="9">
        <v>1.08</v>
      </c>
      <c r="D2531" s="9">
        <v>1.61</v>
      </c>
      <c r="E2531" s="9">
        <v>0.99</v>
      </c>
      <c r="F2531" s="9">
        <v>0.64</v>
      </c>
      <c r="G2531" s="9">
        <v>0.42</v>
      </c>
      <c r="H2531" s="6">
        <v>1</v>
      </c>
      <c r="I2531" s="7"/>
      <c r="J2531" s="9"/>
      <c r="K2531" t="str">
        <f>VLOOKUP(A2531,MonthlyMetricFullData!A:D,2,FALSE)</f>
        <v>Advanced</v>
      </c>
      <c r="L2531" t="str">
        <f>IF(VLOOKUP(A2531,MonthlyMetricFullData!A:E,5,FALSE)&lt;30,"Adjunct","Professional")</f>
        <v>Adjunct</v>
      </c>
      <c r="M2531" t="str">
        <f>VLOOKUP(A2531,MonthlyMetricFullData!A:D,3,FALSE)</f>
        <v>Ela Cross</v>
      </c>
    </row>
    <row r="2532" spans="1:13" x14ac:dyDescent="0.2">
      <c r="A2532" s="6" t="s">
        <v>475</v>
      </c>
      <c r="B2532" s="6" t="s">
        <v>22</v>
      </c>
      <c r="C2532" s="9">
        <v>1.01</v>
      </c>
      <c r="D2532" s="9">
        <v>1.79</v>
      </c>
      <c r="E2532" s="9">
        <v>1</v>
      </c>
      <c r="F2532" s="9">
        <v>1</v>
      </c>
      <c r="G2532" s="9">
        <v>0.4</v>
      </c>
      <c r="H2532" s="6">
        <v>5</v>
      </c>
      <c r="J2532" s="6"/>
      <c r="K2532" t="str">
        <f>VLOOKUP(A2532,MonthlyMetricFullData!A:D,2,FALSE)</f>
        <v>Advanced</v>
      </c>
      <c r="L2532" t="str">
        <f>IF(VLOOKUP(A2532,MonthlyMetricFullData!A:E,5,FALSE)&lt;30,"Adjunct","Professional")</f>
        <v>Adjunct</v>
      </c>
      <c r="M2532" t="str">
        <f>VLOOKUP(A2532,MonthlyMetricFullData!A:D,3,FALSE)</f>
        <v>Ela Cross</v>
      </c>
    </row>
    <row r="2533" spans="1:13" x14ac:dyDescent="0.2">
      <c r="A2533" s="6" t="s">
        <v>477</v>
      </c>
      <c r="B2533" s="6" t="s">
        <v>29</v>
      </c>
      <c r="C2533" s="9">
        <v>0</v>
      </c>
      <c r="D2533" s="9">
        <v>0.71879999999999999</v>
      </c>
      <c r="E2533" s="9">
        <v>0</v>
      </c>
      <c r="F2533" s="9">
        <v>0</v>
      </c>
      <c r="G2533" s="9">
        <v>0</v>
      </c>
      <c r="H2533" s="6">
        <v>0</v>
      </c>
      <c r="I2533" s="7" t="s">
        <v>18</v>
      </c>
      <c r="J2533" s="45">
        <v>0</v>
      </c>
      <c r="K2533" t="str">
        <f>VLOOKUP(A2533,MonthlyMetricFullData!A:D,2,FALSE)</f>
        <v>Advanced</v>
      </c>
      <c r="L2533" t="str">
        <f>IF(VLOOKUP(A2533,MonthlyMetricFullData!A:E,5,FALSE)&lt;30,"Adjunct","Professional")</f>
        <v>Adjunct</v>
      </c>
      <c r="M2533" t="str">
        <f>VLOOKUP(A2533,MonthlyMetricFullData!A:D,3,FALSE)</f>
        <v>Annelies de Groot</v>
      </c>
    </row>
    <row r="2534" spans="1:13" x14ac:dyDescent="0.2">
      <c r="A2534" s="6" t="s">
        <v>477</v>
      </c>
      <c r="B2534" s="6" t="s">
        <v>17</v>
      </c>
      <c r="C2534" s="9">
        <v>0.46</v>
      </c>
      <c r="D2534" s="9">
        <v>0.61</v>
      </c>
      <c r="E2534" s="9">
        <v>1</v>
      </c>
      <c r="F2534" s="9">
        <v>0.86</v>
      </c>
      <c r="G2534" s="9">
        <v>0</v>
      </c>
      <c r="H2534" s="6">
        <v>0</v>
      </c>
      <c r="I2534" s="46" t="s">
        <v>51</v>
      </c>
      <c r="J2534" s="11">
        <v>0</v>
      </c>
      <c r="K2534" t="str">
        <f>VLOOKUP(A2534,MonthlyMetricFullData!A:D,2,FALSE)</f>
        <v>Advanced</v>
      </c>
      <c r="L2534" t="str">
        <f>IF(VLOOKUP(A2534,MonthlyMetricFullData!A:E,5,FALSE)&lt;30,"Adjunct","Professional")</f>
        <v>Adjunct</v>
      </c>
      <c r="M2534" t="str">
        <f>VLOOKUP(A2534,MonthlyMetricFullData!A:D,3,FALSE)</f>
        <v>Annelies de Groot</v>
      </c>
    </row>
    <row r="2535" spans="1:13" x14ac:dyDescent="0.2">
      <c r="A2535" s="6" t="s">
        <v>477</v>
      </c>
      <c r="B2535" s="6" t="s">
        <v>19</v>
      </c>
      <c r="C2535" s="6">
        <v>0.79169999999999996</v>
      </c>
      <c r="D2535" s="6">
        <v>1.0312999999999899</v>
      </c>
      <c r="E2535" s="6">
        <v>1</v>
      </c>
      <c r="F2535" s="6">
        <v>0.64300000000000002</v>
      </c>
      <c r="G2535" s="6">
        <v>0.5</v>
      </c>
      <c r="H2535" s="6">
        <v>5</v>
      </c>
      <c r="I2535" s="6" t="s">
        <v>83</v>
      </c>
      <c r="J2535" s="53">
        <v>0</v>
      </c>
      <c r="K2535" t="str">
        <f>VLOOKUP(A2535,MonthlyMetricFullData!A:D,2,FALSE)</f>
        <v>Advanced</v>
      </c>
      <c r="L2535" t="str">
        <f>IF(VLOOKUP(A2535,MonthlyMetricFullData!A:E,5,FALSE)&lt;30,"Adjunct","Professional")</f>
        <v>Adjunct</v>
      </c>
      <c r="M2535" t="str">
        <f>VLOOKUP(A2535,MonthlyMetricFullData!A:D,3,FALSE)</f>
        <v>Annelies de Groot</v>
      </c>
    </row>
    <row r="2536" spans="1:13" x14ac:dyDescent="0.2">
      <c r="A2536" s="6" t="s">
        <v>478</v>
      </c>
      <c r="B2536" s="6" t="s">
        <v>21</v>
      </c>
      <c r="C2536" s="9">
        <v>0.5</v>
      </c>
      <c r="D2536" s="9">
        <v>0.88</v>
      </c>
      <c r="E2536" s="9">
        <v>1</v>
      </c>
      <c r="F2536" s="9">
        <v>0.96</v>
      </c>
      <c r="G2536" s="9">
        <v>0.86</v>
      </c>
      <c r="H2536" s="6">
        <v>2</v>
      </c>
      <c r="I2536" s="7"/>
      <c r="J2536" s="9"/>
      <c r="K2536" t="e">
        <f>VLOOKUP(A2536,MonthlyMetricFullData!A:D,2,FALSE)</f>
        <v>#N/A</v>
      </c>
      <c r="L2536" t="e">
        <f>IF(VLOOKUP(A2536,MonthlyMetricFullData!A:E,5,FALSE)&lt;30,"Adjunct","Professional")</f>
        <v>#N/A</v>
      </c>
      <c r="M2536" t="e">
        <f>VLOOKUP(A2536,MonthlyMetricFullData!A:D,3,FALSE)</f>
        <v>#N/A</v>
      </c>
    </row>
    <row r="2537" spans="1:13" x14ac:dyDescent="0.2">
      <c r="A2537" s="6" t="s">
        <v>478</v>
      </c>
      <c r="B2537" s="6" t="s">
        <v>22</v>
      </c>
      <c r="C2537" s="9">
        <v>0.44</v>
      </c>
      <c r="D2537" s="9">
        <v>1.05</v>
      </c>
      <c r="E2537" s="9">
        <v>0.99</v>
      </c>
      <c r="F2537" s="9">
        <v>1</v>
      </c>
      <c r="G2537" s="9">
        <v>0.63</v>
      </c>
      <c r="H2537" s="6">
        <v>1</v>
      </c>
      <c r="I2537" s="7" t="s">
        <v>479</v>
      </c>
      <c r="J2537" s="9">
        <v>0.17</v>
      </c>
      <c r="K2537" t="e">
        <f>VLOOKUP(A2537,MonthlyMetricFullData!A:D,2,FALSE)</f>
        <v>#N/A</v>
      </c>
      <c r="L2537" t="e">
        <f>IF(VLOOKUP(A2537,MonthlyMetricFullData!A:E,5,FALSE)&lt;30,"Adjunct","Professional")</f>
        <v>#N/A</v>
      </c>
      <c r="M2537" t="e">
        <f>VLOOKUP(A2537,MonthlyMetricFullData!A:D,3,FALSE)</f>
        <v>#N/A</v>
      </c>
    </row>
    <row r="2538" spans="1:13" x14ac:dyDescent="0.2">
      <c r="A2538" s="6" t="s">
        <v>478</v>
      </c>
      <c r="B2538" s="6" t="s">
        <v>24</v>
      </c>
      <c r="C2538" s="9">
        <v>0.59</v>
      </c>
      <c r="D2538" s="9">
        <v>1.02</v>
      </c>
      <c r="E2538" s="9">
        <v>0.98</v>
      </c>
      <c r="F2538" s="9">
        <v>0.47</v>
      </c>
      <c r="G2538" s="9">
        <v>0.54</v>
      </c>
      <c r="H2538" s="6" t="e">
        <v>#N/A</v>
      </c>
      <c r="I2538" s="7"/>
      <c r="J2538" s="9"/>
      <c r="K2538" t="e">
        <f>VLOOKUP(A2538,MonthlyMetricFullData!A:D,2,FALSE)</f>
        <v>#N/A</v>
      </c>
      <c r="L2538" t="e">
        <f>IF(VLOOKUP(A2538,MonthlyMetricFullData!A:E,5,FALSE)&lt;30,"Adjunct","Professional")</f>
        <v>#N/A</v>
      </c>
      <c r="M2538" t="e">
        <f>VLOOKUP(A2538,MonthlyMetricFullData!A:D,3,FALSE)</f>
        <v>#N/A</v>
      </c>
    </row>
    <row r="2539" spans="1:13" x14ac:dyDescent="0.2">
      <c r="A2539" s="6" t="s">
        <v>478</v>
      </c>
      <c r="B2539" s="6" t="s">
        <v>25</v>
      </c>
      <c r="C2539" s="9">
        <v>0.56000000000000005</v>
      </c>
      <c r="D2539" s="9">
        <v>0.98</v>
      </c>
      <c r="E2539" s="9">
        <v>0.98</v>
      </c>
      <c r="F2539" s="9">
        <v>0.76</v>
      </c>
      <c r="G2539" s="9">
        <v>0</v>
      </c>
      <c r="H2539" s="6">
        <v>2</v>
      </c>
      <c r="I2539" s="7" t="s">
        <v>71</v>
      </c>
      <c r="J2539" s="9">
        <v>0</v>
      </c>
      <c r="K2539" t="e">
        <f>VLOOKUP(A2539,MonthlyMetricFullData!A:D,2,FALSE)</f>
        <v>#N/A</v>
      </c>
      <c r="L2539" t="e">
        <f>IF(VLOOKUP(A2539,MonthlyMetricFullData!A:E,5,FALSE)&lt;30,"Adjunct","Professional")</f>
        <v>#N/A</v>
      </c>
      <c r="M2539" t="e">
        <f>VLOOKUP(A2539,MonthlyMetricFullData!A:D,3,FALSE)</f>
        <v>#N/A</v>
      </c>
    </row>
    <row r="2540" spans="1:13" x14ac:dyDescent="0.2">
      <c r="A2540" s="6" t="s">
        <v>480</v>
      </c>
      <c r="B2540" s="6" t="s">
        <v>17</v>
      </c>
      <c r="C2540" s="9">
        <v>0</v>
      </c>
      <c r="D2540" s="9">
        <v>0.21</v>
      </c>
      <c r="E2540" s="9">
        <v>0</v>
      </c>
      <c r="F2540" s="9">
        <v>0</v>
      </c>
      <c r="G2540" s="9">
        <v>0</v>
      </c>
      <c r="H2540" s="6">
        <v>0</v>
      </c>
      <c r="I2540" s="46" t="s">
        <v>18</v>
      </c>
      <c r="J2540" s="11">
        <v>0</v>
      </c>
      <c r="K2540" t="str">
        <f>VLOOKUP(A2540,MonthlyMetricFullData!A:D,2,FALSE)</f>
        <v>Distinguished</v>
      </c>
      <c r="L2540" t="str">
        <f>IF(VLOOKUP(A2540,MonthlyMetricFullData!A:E,5,FALSE)&lt;30,"Adjunct","Professional")</f>
        <v>Professional</v>
      </c>
      <c r="M2540" t="str">
        <f>VLOOKUP(A2540,MonthlyMetricFullData!A:D,3,FALSE)</f>
        <v>Kristin Haase-Alvey</v>
      </c>
    </row>
    <row r="2541" spans="1:13" x14ac:dyDescent="0.2">
      <c r="A2541" s="6" t="s">
        <v>480</v>
      </c>
      <c r="B2541" s="6" t="s">
        <v>19</v>
      </c>
      <c r="C2541" s="6">
        <v>0.55420000000000003</v>
      </c>
      <c r="D2541" s="6">
        <v>1.0657999999999901</v>
      </c>
      <c r="E2541" s="6">
        <v>0.95081967213114704</v>
      </c>
      <c r="F2541" s="6">
        <v>0.375</v>
      </c>
      <c r="G2541" s="6">
        <v>0</v>
      </c>
      <c r="H2541" s="6">
        <v>1</v>
      </c>
      <c r="I2541" s="6" t="s">
        <v>116</v>
      </c>
      <c r="J2541" s="53">
        <v>0.44</v>
      </c>
      <c r="K2541" t="str">
        <f>VLOOKUP(A2541,MonthlyMetricFullData!A:D,2,FALSE)</f>
        <v>Distinguished</v>
      </c>
      <c r="L2541" t="str">
        <f>IF(VLOOKUP(A2541,MonthlyMetricFullData!A:E,5,FALSE)&lt;30,"Adjunct","Professional")</f>
        <v>Professional</v>
      </c>
      <c r="M2541" t="str">
        <f>VLOOKUP(A2541,MonthlyMetricFullData!A:D,3,FALSE)</f>
        <v>Kristin Haase-Alvey</v>
      </c>
    </row>
    <row r="2542" spans="1:13" x14ac:dyDescent="0.2">
      <c r="A2542" s="6" t="s">
        <v>481</v>
      </c>
      <c r="B2542" s="6" t="s">
        <v>14</v>
      </c>
      <c r="C2542" s="9">
        <v>1.0688</v>
      </c>
      <c r="D2542" s="9">
        <v>1.2004999999999999</v>
      </c>
      <c r="E2542" s="9">
        <v>0.96296296296296202</v>
      </c>
      <c r="F2542" s="9">
        <v>0.92857142857142805</v>
      </c>
      <c r="G2542" s="9">
        <v>0.86666666666666603</v>
      </c>
      <c r="H2542" s="6">
        <v>6</v>
      </c>
      <c r="I2542" s="7" t="s">
        <v>27</v>
      </c>
      <c r="J2542" s="9">
        <v>1</v>
      </c>
      <c r="K2542" t="e">
        <f>VLOOKUP(A2542,MonthlyMetricFullData!A:D,2,FALSE)</f>
        <v>#N/A</v>
      </c>
      <c r="L2542" t="e">
        <f>IF(VLOOKUP(A2542,MonthlyMetricFullData!A:E,5,FALSE)&lt;30,"Adjunct","Professional")</f>
        <v>#N/A</v>
      </c>
      <c r="M2542" t="e">
        <f>VLOOKUP(A2542,MonthlyMetricFullData!A:D,3,FALSE)</f>
        <v>#N/A</v>
      </c>
    </row>
    <row r="2543" spans="1:13" x14ac:dyDescent="0.2">
      <c r="A2543" s="6" t="s">
        <v>481</v>
      </c>
      <c r="B2543" s="6" t="s">
        <v>16</v>
      </c>
      <c r="C2543" s="9">
        <v>0.46</v>
      </c>
      <c r="D2543" s="9">
        <v>0.98</v>
      </c>
      <c r="E2543" s="9">
        <v>1</v>
      </c>
      <c r="F2543" s="9">
        <v>0.93</v>
      </c>
      <c r="G2543" s="9">
        <v>0.67</v>
      </c>
      <c r="H2543" s="6">
        <v>4</v>
      </c>
      <c r="I2543" s="10"/>
      <c r="J2543" s="6"/>
      <c r="K2543" t="e">
        <f>VLOOKUP(A2543,MonthlyMetricFullData!A:D,2,FALSE)</f>
        <v>#N/A</v>
      </c>
      <c r="L2543" t="e">
        <f>IF(VLOOKUP(A2543,MonthlyMetricFullData!A:E,5,FALSE)&lt;30,"Adjunct","Professional")</f>
        <v>#N/A</v>
      </c>
      <c r="M2543" t="e">
        <f>VLOOKUP(A2543,MonthlyMetricFullData!A:D,3,FALSE)</f>
        <v>#N/A</v>
      </c>
    </row>
    <row r="2544" spans="1:13" x14ac:dyDescent="0.2">
      <c r="A2544" s="6" t="s">
        <v>481</v>
      </c>
      <c r="B2544" s="6" t="s">
        <v>21</v>
      </c>
      <c r="C2544" s="9">
        <v>0.85</v>
      </c>
      <c r="D2544" s="9">
        <v>1.1499999999999999</v>
      </c>
      <c r="E2544" s="9">
        <v>0.98</v>
      </c>
      <c r="F2544" s="9">
        <v>0.88</v>
      </c>
      <c r="G2544" s="9">
        <v>0.72</v>
      </c>
      <c r="H2544" s="6">
        <v>3</v>
      </c>
      <c r="I2544" s="7">
        <v>1</v>
      </c>
      <c r="J2544" s="9">
        <f>I2544</f>
        <v>1</v>
      </c>
      <c r="K2544" t="e">
        <f>VLOOKUP(A2544,MonthlyMetricFullData!A:D,2,FALSE)</f>
        <v>#N/A</v>
      </c>
      <c r="L2544" t="e">
        <f>IF(VLOOKUP(A2544,MonthlyMetricFullData!A:E,5,FALSE)&lt;30,"Adjunct","Professional")</f>
        <v>#N/A</v>
      </c>
      <c r="M2544" t="e">
        <f>VLOOKUP(A2544,MonthlyMetricFullData!A:D,3,FALSE)</f>
        <v>#N/A</v>
      </c>
    </row>
    <row r="2545" spans="1:13" x14ac:dyDescent="0.2">
      <c r="A2545" s="6" t="s">
        <v>481</v>
      </c>
      <c r="B2545" s="6" t="s">
        <v>22</v>
      </c>
      <c r="C2545" s="9">
        <v>1.18</v>
      </c>
      <c r="D2545" s="9">
        <v>1.65</v>
      </c>
      <c r="E2545" s="9">
        <v>0.98</v>
      </c>
      <c r="F2545" s="9">
        <v>0.95</v>
      </c>
      <c r="G2545" s="9">
        <v>0.46</v>
      </c>
      <c r="H2545" s="6">
        <v>9</v>
      </c>
      <c r="I2545" s="7" t="s">
        <v>47</v>
      </c>
      <c r="J2545" s="9">
        <v>0.75</v>
      </c>
      <c r="K2545" t="e">
        <f>VLOOKUP(A2545,MonthlyMetricFullData!A:D,2,FALSE)</f>
        <v>#N/A</v>
      </c>
      <c r="L2545" t="e">
        <f>IF(VLOOKUP(A2545,MonthlyMetricFullData!A:E,5,FALSE)&lt;30,"Adjunct","Professional")</f>
        <v>#N/A</v>
      </c>
      <c r="M2545" t="e">
        <f>VLOOKUP(A2545,MonthlyMetricFullData!A:D,3,FALSE)</f>
        <v>#N/A</v>
      </c>
    </row>
    <row r="2546" spans="1:13" x14ac:dyDescent="0.2">
      <c r="A2546" s="6" t="s">
        <v>481</v>
      </c>
      <c r="B2546" s="6" t="s">
        <v>24</v>
      </c>
      <c r="C2546" s="9">
        <v>1.49</v>
      </c>
      <c r="D2546" s="9">
        <v>1.47</v>
      </c>
      <c r="E2546" s="9">
        <v>1</v>
      </c>
      <c r="F2546" s="9">
        <v>0.94</v>
      </c>
      <c r="G2546" s="9">
        <v>0.75</v>
      </c>
      <c r="H2546" s="6">
        <v>4</v>
      </c>
      <c r="J2546" s="6"/>
      <c r="K2546" t="e">
        <f>VLOOKUP(A2546,MonthlyMetricFullData!A:D,2,FALSE)</f>
        <v>#N/A</v>
      </c>
      <c r="L2546" t="e">
        <f>IF(VLOOKUP(A2546,MonthlyMetricFullData!A:E,5,FALSE)&lt;30,"Adjunct","Professional")</f>
        <v>#N/A</v>
      </c>
      <c r="M2546" t="e">
        <f>VLOOKUP(A2546,MonthlyMetricFullData!A:D,3,FALSE)</f>
        <v>#N/A</v>
      </c>
    </row>
    <row r="2547" spans="1:13" x14ac:dyDescent="0.2">
      <c r="A2547" s="6" t="s">
        <v>481</v>
      </c>
      <c r="B2547" s="6" t="s">
        <v>25</v>
      </c>
      <c r="C2547" s="9">
        <v>0.78</v>
      </c>
      <c r="D2547" s="9">
        <v>1.1299999999999999</v>
      </c>
      <c r="E2547" s="9">
        <v>0.98</v>
      </c>
      <c r="F2547" s="9">
        <v>1</v>
      </c>
      <c r="G2547" s="9">
        <v>0.94</v>
      </c>
      <c r="H2547" s="6">
        <v>5</v>
      </c>
      <c r="I2547" s="7" t="s">
        <v>87</v>
      </c>
      <c r="J2547" s="9">
        <v>0.71</v>
      </c>
      <c r="K2547" t="e">
        <f>VLOOKUP(A2547,MonthlyMetricFullData!A:D,2,FALSE)</f>
        <v>#N/A</v>
      </c>
      <c r="L2547" t="e">
        <f>IF(VLOOKUP(A2547,MonthlyMetricFullData!A:E,5,FALSE)&lt;30,"Adjunct","Professional")</f>
        <v>#N/A</v>
      </c>
      <c r="M2547" t="e">
        <f>VLOOKUP(A2547,MonthlyMetricFullData!A:D,3,FALSE)</f>
        <v>#N/A</v>
      </c>
    </row>
    <row r="2548" spans="1:13" x14ac:dyDescent="0.2">
      <c r="A2548" s="6" t="s">
        <v>481</v>
      </c>
      <c r="B2548" s="6" t="s">
        <v>26</v>
      </c>
      <c r="C2548" s="9">
        <v>1</v>
      </c>
      <c r="D2548" s="9">
        <v>1.27</v>
      </c>
      <c r="E2548" s="9">
        <v>1</v>
      </c>
      <c r="F2548" s="9">
        <v>0.88</v>
      </c>
      <c r="G2548" s="9">
        <v>0.85</v>
      </c>
      <c r="H2548" s="6">
        <v>7</v>
      </c>
      <c r="I2548" s="7" t="s">
        <v>63</v>
      </c>
      <c r="J2548" s="9">
        <v>1</v>
      </c>
      <c r="K2548" t="e">
        <f>VLOOKUP(A2548,MonthlyMetricFullData!A:D,2,FALSE)</f>
        <v>#N/A</v>
      </c>
      <c r="L2548" t="e">
        <f>IF(VLOOKUP(A2548,MonthlyMetricFullData!A:E,5,FALSE)&lt;30,"Adjunct","Professional")</f>
        <v>#N/A</v>
      </c>
      <c r="M2548" t="e">
        <f>VLOOKUP(A2548,MonthlyMetricFullData!A:D,3,FALSE)</f>
        <v>#N/A</v>
      </c>
    </row>
    <row r="2549" spans="1:13" x14ac:dyDescent="0.2">
      <c r="A2549" s="6" t="s">
        <v>482</v>
      </c>
      <c r="B2549" s="6" t="s">
        <v>29</v>
      </c>
      <c r="C2549" s="9">
        <v>0.8125</v>
      </c>
      <c r="D2549" s="9">
        <v>0.75</v>
      </c>
      <c r="E2549" s="9">
        <v>1</v>
      </c>
      <c r="F2549" s="9">
        <v>0.68656716417910402</v>
      </c>
      <c r="G2549" s="9">
        <v>0.42105263157894701</v>
      </c>
      <c r="H2549" s="6">
        <v>8</v>
      </c>
      <c r="I2549" s="7" t="s">
        <v>83</v>
      </c>
      <c r="J2549" s="45">
        <v>0</v>
      </c>
      <c r="K2549" t="str">
        <f>VLOOKUP(A2549,MonthlyMetricFullData!A:D,2,FALSE)</f>
        <v>Distinguished</v>
      </c>
      <c r="L2549" t="str">
        <f>IF(VLOOKUP(A2549,MonthlyMetricFullData!A:E,5,FALSE)&lt;30,"Adjunct","Professional")</f>
        <v>Professional</v>
      </c>
      <c r="M2549" t="str">
        <f>VLOOKUP(A2549,MonthlyMetricFullData!A:D,3,FALSE)</f>
        <v>Ela Cross</v>
      </c>
    </row>
    <row r="2550" spans="1:13" x14ac:dyDescent="0.2">
      <c r="A2550" s="6" t="s">
        <v>482</v>
      </c>
      <c r="B2550" s="6" t="s">
        <v>14</v>
      </c>
      <c r="C2550" s="9">
        <v>0.75</v>
      </c>
      <c r="D2550" s="9">
        <v>0.91449999999999998</v>
      </c>
      <c r="E2550" s="9">
        <v>1</v>
      </c>
      <c r="F2550" s="9">
        <v>0.80327868852458995</v>
      </c>
      <c r="G2550" s="9">
        <v>0.36842105263157798</v>
      </c>
      <c r="H2550" s="6">
        <v>8</v>
      </c>
      <c r="I2550" s="7" t="s">
        <v>155</v>
      </c>
      <c r="J2550" s="9">
        <v>0</v>
      </c>
      <c r="K2550" t="str">
        <f>VLOOKUP(A2550,MonthlyMetricFullData!A:D,2,FALSE)</f>
        <v>Distinguished</v>
      </c>
      <c r="L2550" t="str">
        <f>IF(VLOOKUP(A2550,MonthlyMetricFullData!A:E,5,FALSE)&lt;30,"Adjunct","Professional")</f>
        <v>Professional</v>
      </c>
      <c r="M2550" t="str">
        <f>VLOOKUP(A2550,MonthlyMetricFullData!A:D,3,FALSE)</f>
        <v>Ela Cross</v>
      </c>
    </row>
    <row r="2551" spans="1:13" x14ac:dyDescent="0.2">
      <c r="A2551" s="6" t="s">
        <v>482</v>
      </c>
      <c r="B2551" s="6" t="s">
        <v>16</v>
      </c>
      <c r="C2551" s="9">
        <v>0.71</v>
      </c>
      <c r="D2551" s="9">
        <v>0.69</v>
      </c>
      <c r="E2551" s="9">
        <v>0.94</v>
      </c>
      <c r="F2551" s="9">
        <v>0.71</v>
      </c>
      <c r="G2551" s="9">
        <v>0.32</v>
      </c>
      <c r="H2551" s="6">
        <v>7</v>
      </c>
      <c r="I2551" s="10" t="s">
        <v>83</v>
      </c>
      <c r="J2551" s="9">
        <v>0</v>
      </c>
      <c r="K2551" t="str">
        <f>VLOOKUP(A2551,MonthlyMetricFullData!A:D,2,FALSE)</f>
        <v>Distinguished</v>
      </c>
      <c r="L2551" t="str">
        <f>IF(VLOOKUP(A2551,MonthlyMetricFullData!A:E,5,FALSE)&lt;30,"Adjunct","Professional")</f>
        <v>Professional</v>
      </c>
      <c r="M2551" t="str">
        <f>VLOOKUP(A2551,MonthlyMetricFullData!A:D,3,FALSE)</f>
        <v>Ela Cross</v>
      </c>
    </row>
    <row r="2552" spans="1:13" x14ac:dyDescent="0.2">
      <c r="A2552" s="6" t="s">
        <v>482</v>
      </c>
      <c r="B2552" s="6" t="s">
        <v>31</v>
      </c>
      <c r="C2552" s="9">
        <v>0.45</v>
      </c>
      <c r="D2552" s="9">
        <v>0.52</v>
      </c>
      <c r="E2552" s="9">
        <v>0.96</v>
      </c>
      <c r="F2552" s="9">
        <v>0.71</v>
      </c>
      <c r="G2552" s="9">
        <v>0.83</v>
      </c>
      <c r="H2552" s="6">
        <v>9</v>
      </c>
      <c r="J2552" s="9"/>
      <c r="K2552" t="str">
        <f>VLOOKUP(A2552,MonthlyMetricFullData!A:D,2,FALSE)</f>
        <v>Distinguished</v>
      </c>
      <c r="L2552" t="str">
        <f>IF(VLOOKUP(A2552,MonthlyMetricFullData!A:E,5,FALSE)&lt;30,"Adjunct","Professional")</f>
        <v>Professional</v>
      </c>
      <c r="M2552" t="str">
        <f>VLOOKUP(A2552,MonthlyMetricFullData!A:D,3,FALSE)</f>
        <v>Ela Cross</v>
      </c>
    </row>
    <row r="2553" spans="1:13" x14ac:dyDescent="0.2">
      <c r="A2553" s="6" t="s">
        <v>482</v>
      </c>
      <c r="B2553" s="6" t="s">
        <v>32</v>
      </c>
      <c r="C2553" s="9">
        <v>0.67079999999999995</v>
      </c>
      <c r="D2553" s="9">
        <v>0.77300000000000002</v>
      </c>
      <c r="E2553" s="9">
        <v>1</v>
      </c>
      <c r="F2553" s="9">
        <v>0.97959183699999997</v>
      </c>
      <c r="G2553" s="9">
        <v>0.8</v>
      </c>
      <c r="H2553" s="6">
        <v>14</v>
      </c>
      <c r="I2553" s="7" t="s">
        <v>153</v>
      </c>
      <c r="J2553" s="9">
        <v>0</v>
      </c>
      <c r="K2553" t="str">
        <f>VLOOKUP(A2553,MonthlyMetricFullData!A:D,2,FALSE)</f>
        <v>Distinguished</v>
      </c>
      <c r="L2553" t="str">
        <f>IF(VLOOKUP(A2553,MonthlyMetricFullData!A:E,5,FALSE)&lt;30,"Adjunct","Professional")</f>
        <v>Professional</v>
      </c>
      <c r="M2553" t="str">
        <f>VLOOKUP(A2553,MonthlyMetricFullData!A:D,3,FALSE)</f>
        <v>Ela Cross</v>
      </c>
    </row>
    <row r="2554" spans="1:13" x14ac:dyDescent="0.2">
      <c r="A2554" s="6" t="s">
        <v>482</v>
      </c>
      <c r="B2554" s="6" t="s">
        <v>17</v>
      </c>
      <c r="C2554" s="9">
        <v>1.1399999999999999</v>
      </c>
      <c r="D2554" s="9">
        <v>1.08</v>
      </c>
      <c r="E2554" s="9">
        <v>1</v>
      </c>
      <c r="F2554" s="9">
        <v>0.93</v>
      </c>
      <c r="G2554" s="9">
        <v>0.76</v>
      </c>
      <c r="H2554" s="6">
        <v>10</v>
      </c>
      <c r="I2554" s="46" t="s">
        <v>57</v>
      </c>
      <c r="J2554" s="11">
        <v>0.25</v>
      </c>
      <c r="K2554" t="str">
        <f>VLOOKUP(A2554,MonthlyMetricFullData!A:D,2,FALSE)</f>
        <v>Distinguished</v>
      </c>
      <c r="L2554" t="str">
        <f>IF(VLOOKUP(A2554,MonthlyMetricFullData!A:E,5,FALSE)&lt;30,"Adjunct","Professional")</f>
        <v>Professional</v>
      </c>
      <c r="M2554" t="str">
        <f>VLOOKUP(A2554,MonthlyMetricFullData!A:D,3,FALSE)</f>
        <v>Ela Cross</v>
      </c>
    </row>
    <row r="2555" spans="1:13" x14ac:dyDescent="0.2">
      <c r="A2555" s="6" t="s">
        <v>482</v>
      </c>
      <c r="B2555" s="6" t="s">
        <v>19</v>
      </c>
      <c r="C2555" s="6">
        <v>0.74580000000000002</v>
      </c>
      <c r="D2555" s="6">
        <v>0.96219999999999895</v>
      </c>
      <c r="E2555" s="6">
        <v>1</v>
      </c>
      <c r="F2555" s="6">
        <v>0.879</v>
      </c>
      <c r="G2555" s="6">
        <v>0.5</v>
      </c>
      <c r="H2555" s="6">
        <v>12</v>
      </c>
      <c r="I2555" s="6" t="s">
        <v>33</v>
      </c>
      <c r="J2555" s="53">
        <v>0</v>
      </c>
      <c r="K2555" t="str">
        <f>VLOOKUP(A2555,MonthlyMetricFullData!A:D,2,FALSE)</f>
        <v>Distinguished</v>
      </c>
      <c r="L2555" t="str">
        <f>IF(VLOOKUP(A2555,MonthlyMetricFullData!A:E,5,FALSE)&lt;30,"Adjunct","Professional")</f>
        <v>Professional</v>
      </c>
      <c r="M2555" t="str">
        <f>VLOOKUP(A2555,MonthlyMetricFullData!A:D,3,FALSE)</f>
        <v>Ela Cross</v>
      </c>
    </row>
    <row r="2556" spans="1:13" x14ac:dyDescent="0.2">
      <c r="A2556" s="6" t="s">
        <v>482</v>
      </c>
      <c r="B2556" s="6" t="s">
        <v>21</v>
      </c>
      <c r="C2556" s="9">
        <v>0.63</v>
      </c>
      <c r="D2556" s="9">
        <v>0.97</v>
      </c>
      <c r="E2556" s="9">
        <v>0.99</v>
      </c>
      <c r="F2556" s="9">
        <v>0.74</v>
      </c>
      <c r="G2556" s="9">
        <v>0.86</v>
      </c>
      <c r="H2556" s="6">
        <v>2</v>
      </c>
      <c r="I2556" s="7" t="s">
        <v>309</v>
      </c>
      <c r="J2556" s="9">
        <v>0.28999999999999998</v>
      </c>
      <c r="K2556" t="str">
        <f>VLOOKUP(A2556,MonthlyMetricFullData!A:D,2,FALSE)</f>
        <v>Distinguished</v>
      </c>
      <c r="L2556" t="str">
        <f>IF(VLOOKUP(A2556,MonthlyMetricFullData!A:E,5,FALSE)&lt;30,"Adjunct","Professional")</f>
        <v>Professional</v>
      </c>
      <c r="M2556" t="str">
        <f>VLOOKUP(A2556,MonthlyMetricFullData!A:D,3,FALSE)</f>
        <v>Ela Cross</v>
      </c>
    </row>
    <row r="2557" spans="1:13" x14ac:dyDescent="0.2">
      <c r="A2557" s="6" t="s">
        <v>482</v>
      </c>
      <c r="B2557" s="6" t="s">
        <v>22</v>
      </c>
      <c r="C2557" s="9">
        <v>0.73</v>
      </c>
      <c r="D2557" s="9">
        <v>0.97</v>
      </c>
      <c r="E2557" s="9">
        <v>1</v>
      </c>
      <c r="F2557" s="9">
        <v>0.79</v>
      </c>
      <c r="G2557" s="9">
        <v>0.67</v>
      </c>
      <c r="H2557" s="6">
        <v>6</v>
      </c>
      <c r="I2557" s="7"/>
      <c r="J2557" s="9"/>
      <c r="K2557" t="str">
        <f>VLOOKUP(A2557,MonthlyMetricFullData!A:D,2,FALSE)</f>
        <v>Distinguished</v>
      </c>
      <c r="L2557" t="str">
        <f>IF(VLOOKUP(A2557,MonthlyMetricFullData!A:E,5,FALSE)&lt;30,"Adjunct","Professional")</f>
        <v>Professional</v>
      </c>
      <c r="M2557" t="str">
        <f>VLOOKUP(A2557,MonthlyMetricFullData!A:D,3,FALSE)</f>
        <v>Ela Cross</v>
      </c>
    </row>
    <row r="2558" spans="1:13" x14ac:dyDescent="0.2">
      <c r="A2558" s="6" t="s">
        <v>482</v>
      </c>
      <c r="B2558" s="6" t="s">
        <v>24</v>
      </c>
      <c r="C2558" s="9">
        <v>0.64</v>
      </c>
      <c r="D2558" s="9">
        <v>1.05</v>
      </c>
      <c r="E2558" s="9">
        <v>1</v>
      </c>
      <c r="F2558" s="9">
        <v>1</v>
      </c>
      <c r="G2558" s="9">
        <v>0.4</v>
      </c>
      <c r="H2558" s="6">
        <v>9</v>
      </c>
      <c r="I2558" s="7"/>
      <c r="J2558" s="9"/>
      <c r="K2558" t="str">
        <f>VLOOKUP(A2558,MonthlyMetricFullData!A:D,2,FALSE)</f>
        <v>Distinguished</v>
      </c>
      <c r="L2558" t="str">
        <f>IF(VLOOKUP(A2558,MonthlyMetricFullData!A:E,5,FALSE)&lt;30,"Adjunct","Professional")</f>
        <v>Professional</v>
      </c>
      <c r="M2558" t="str">
        <f>VLOOKUP(A2558,MonthlyMetricFullData!A:D,3,FALSE)</f>
        <v>Ela Cross</v>
      </c>
    </row>
    <row r="2559" spans="1:13" x14ac:dyDescent="0.2">
      <c r="A2559" s="6" t="s">
        <v>482</v>
      </c>
      <c r="B2559" s="6" t="s">
        <v>25</v>
      </c>
      <c r="C2559" s="9">
        <v>0.77</v>
      </c>
      <c r="D2559" s="9">
        <v>1.04</v>
      </c>
      <c r="E2559" s="9">
        <v>0.99</v>
      </c>
      <c r="F2559" s="9">
        <v>0.79</v>
      </c>
      <c r="G2559" s="9">
        <v>0.12</v>
      </c>
      <c r="H2559" s="6">
        <v>3</v>
      </c>
      <c r="I2559" s="7" t="s">
        <v>324</v>
      </c>
      <c r="J2559" s="9">
        <v>0.5</v>
      </c>
      <c r="K2559" t="str">
        <f>VLOOKUP(A2559,MonthlyMetricFullData!A:D,2,FALSE)</f>
        <v>Distinguished</v>
      </c>
      <c r="L2559" t="str">
        <f>IF(VLOOKUP(A2559,MonthlyMetricFullData!A:E,5,FALSE)&lt;30,"Adjunct","Professional")</f>
        <v>Professional</v>
      </c>
      <c r="M2559" t="str">
        <f>VLOOKUP(A2559,MonthlyMetricFullData!A:D,3,FALSE)</f>
        <v>Ela Cross</v>
      </c>
    </row>
    <row r="2560" spans="1:13" x14ac:dyDescent="0.2">
      <c r="A2560" s="6" t="s">
        <v>482</v>
      </c>
      <c r="B2560" s="6" t="s">
        <v>26</v>
      </c>
      <c r="C2560" s="9">
        <v>0.85</v>
      </c>
      <c r="D2560" s="9">
        <v>1.02</v>
      </c>
      <c r="E2560" s="9">
        <v>1</v>
      </c>
      <c r="F2560" s="9">
        <v>0.62</v>
      </c>
      <c r="G2560" s="9">
        <v>0</v>
      </c>
      <c r="H2560" s="6">
        <v>4</v>
      </c>
      <c r="I2560" s="7" t="s">
        <v>155</v>
      </c>
      <c r="J2560" s="9">
        <v>0</v>
      </c>
      <c r="K2560" t="str">
        <f>VLOOKUP(A2560,MonthlyMetricFullData!A:D,2,FALSE)</f>
        <v>Distinguished</v>
      </c>
      <c r="L2560" t="str">
        <f>IF(VLOOKUP(A2560,MonthlyMetricFullData!A:E,5,FALSE)&lt;30,"Adjunct","Professional")</f>
        <v>Professional</v>
      </c>
      <c r="M2560" t="str">
        <f>VLOOKUP(A2560,MonthlyMetricFullData!A:D,3,FALSE)</f>
        <v>Ela Cross</v>
      </c>
    </row>
    <row r="2561" spans="1:13" x14ac:dyDescent="0.2">
      <c r="A2561" s="6" t="s">
        <v>483</v>
      </c>
      <c r="B2561" s="6" t="s">
        <v>29</v>
      </c>
      <c r="C2561" s="9">
        <v>1.0207999999999999</v>
      </c>
      <c r="D2561" s="9">
        <v>1.1679999999999999</v>
      </c>
      <c r="E2561" s="9">
        <v>1</v>
      </c>
      <c r="F2561" s="9">
        <v>0.96875</v>
      </c>
      <c r="G2561" s="9">
        <v>0.8</v>
      </c>
      <c r="H2561" s="6">
        <v>1</v>
      </c>
      <c r="I2561" s="7" t="s">
        <v>33</v>
      </c>
      <c r="J2561" s="45">
        <v>0</v>
      </c>
      <c r="K2561" t="e">
        <f>VLOOKUP(A2561,MonthlyMetricFullData!A:D,2,FALSE)</f>
        <v>#N/A</v>
      </c>
      <c r="L2561" t="e">
        <f>IF(VLOOKUP(A2561,MonthlyMetricFullData!A:E,5,FALSE)&lt;30,"Adjunct","Professional")</f>
        <v>#N/A</v>
      </c>
      <c r="M2561" t="e">
        <f>VLOOKUP(A2561,MonthlyMetricFullData!A:D,3,FALSE)</f>
        <v>#N/A</v>
      </c>
    </row>
    <row r="2562" spans="1:13" x14ac:dyDescent="0.2">
      <c r="A2562" s="6" t="s">
        <v>483</v>
      </c>
      <c r="B2562" s="6" t="s">
        <v>14</v>
      </c>
      <c r="C2562" s="9">
        <v>0.52080000000000004</v>
      </c>
      <c r="D2562" s="9">
        <v>1.0897999999999901</v>
      </c>
      <c r="E2562" s="9">
        <v>0.2</v>
      </c>
      <c r="F2562" s="9">
        <v>1</v>
      </c>
      <c r="G2562" s="9">
        <v>1</v>
      </c>
      <c r="H2562" s="6">
        <v>1</v>
      </c>
      <c r="I2562" s="7" t="s">
        <v>33</v>
      </c>
      <c r="J2562" s="9">
        <v>0</v>
      </c>
      <c r="K2562" t="e">
        <f>VLOOKUP(A2562,MonthlyMetricFullData!A:D,2,FALSE)</f>
        <v>#N/A</v>
      </c>
      <c r="L2562" t="e">
        <f>IF(VLOOKUP(A2562,MonthlyMetricFullData!A:E,5,FALSE)&lt;30,"Adjunct","Professional")</f>
        <v>#N/A</v>
      </c>
      <c r="M2562" t="e">
        <f>VLOOKUP(A2562,MonthlyMetricFullData!A:D,3,FALSE)</f>
        <v>#N/A</v>
      </c>
    </row>
    <row r="2563" spans="1:13" x14ac:dyDescent="0.2">
      <c r="A2563" s="6" t="s">
        <v>483</v>
      </c>
      <c r="B2563" s="6" t="s">
        <v>16</v>
      </c>
      <c r="C2563" s="9">
        <v>0.67</v>
      </c>
      <c r="D2563" s="9">
        <v>1.31</v>
      </c>
      <c r="E2563" s="9">
        <v>0.83</v>
      </c>
      <c r="F2563" s="9">
        <v>1</v>
      </c>
      <c r="G2563" s="9">
        <v>0.75</v>
      </c>
      <c r="H2563" s="6">
        <v>0</v>
      </c>
      <c r="I2563" s="10">
        <v>45658</v>
      </c>
      <c r="J2563" s="9">
        <v>1</v>
      </c>
      <c r="K2563" t="e">
        <f>VLOOKUP(A2563,MonthlyMetricFullData!A:D,2,FALSE)</f>
        <v>#N/A</v>
      </c>
      <c r="L2563" t="e">
        <f>IF(VLOOKUP(A2563,MonthlyMetricFullData!A:E,5,FALSE)&lt;30,"Adjunct","Professional")</f>
        <v>#N/A</v>
      </c>
      <c r="M2563" t="e">
        <f>VLOOKUP(A2563,MonthlyMetricFullData!A:D,3,FALSE)</f>
        <v>#N/A</v>
      </c>
    </row>
    <row r="2564" spans="1:13" x14ac:dyDescent="0.2">
      <c r="A2564" s="6" t="s">
        <v>483</v>
      </c>
      <c r="B2564" s="6" t="s">
        <v>31</v>
      </c>
      <c r="C2564" s="9">
        <v>0.55000000000000004</v>
      </c>
      <c r="D2564" s="9">
        <v>1.28</v>
      </c>
      <c r="E2564" s="9">
        <v>1</v>
      </c>
      <c r="F2564" s="9">
        <v>0.95</v>
      </c>
      <c r="G2564" s="9">
        <v>0.6</v>
      </c>
      <c r="H2564" s="6">
        <v>0</v>
      </c>
      <c r="I2564" s="7"/>
      <c r="J2564" s="9"/>
      <c r="K2564" t="e">
        <f>VLOOKUP(A2564,MonthlyMetricFullData!A:D,2,FALSE)</f>
        <v>#N/A</v>
      </c>
      <c r="L2564" t="e">
        <f>IF(VLOOKUP(A2564,MonthlyMetricFullData!A:E,5,FALSE)&lt;30,"Adjunct","Professional")</f>
        <v>#N/A</v>
      </c>
      <c r="M2564" t="e">
        <f>VLOOKUP(A2564,MonthlyMetricFullData!A:D,3,FALSE)</f>
        <v>#N/A</v>
      </c>
    </row>
    <row r="2565" spans="1:13" x14ac:dyDescent="0.2">
      <c r="A2565" s="6" t="s">
        <v>483</v>
      </c>
      <c r="B2565" s="6" t="s">
        <v>32</v>
      </c>
      <c r="C2565" s="9">
        <v>0.53129999999999999</v>
      </c>
      <c r="D2565" s="9">
        <v>1.1445000000000001</v>
      </c>
      <c r="E2565" s="9">
        <v>0.95238095199999995</v>
      </c>
      <c r="F2565" s="9">
        <v>1</v>
      </c>
      <c r="G2565" s="9">
        <v>0.66666666699999999</v>
      </c>
      <c r="H2565" s="6">
        <v>1</v>
      </c>
      <c r="I2565" s="7" t="s">
        <v>18</v>
      </c>
      <c r="J2565" s="9">
        <v>0</v>
      </c>
      <c r="K2565" t="e">
        <f>VLOOKUP(A2565,MonthlyMetricFullData!A:D,2,FALSE)</f>
        <v>#N/A</v>
      </c>
      <c r="L2565" t="e">
        <f>IF(VLOOKUP(A2565,MonthlyMetricFullData!A:E,5,FALSE)&lt;30,"Adjunct","Professional")</f>
        <v>#N/A</v>
      </c>
      <c r="M2565" t="e">
        <f>VLOOKUP(A2565,MonthlyMetricFullData!A:D,3,FALSE)</f>
        <v>#N/A</v>
      </c>
    </row>
    <row r="2566" spans="1:13" x14ac:dyDescent="0.2">
      <c r="A2566" s="6" t="s">
        <v>483</v>
      </c>
      <c r="B2566" s="6" t="s">
        <v>17</v>
      </c>
      <c r="C2566" s="9">
        <v>0.96</v>
      </c>
      <c r="D2566" s="9">
        <v>1.26</v>
      </c>
      <c r="E2566" s="9">
        <v>1</v>
      </c>
      <c r="F2566" s="9">
        <v>1</v>
      </c>
      <c r="G2566" s="9">
        <v>0.6</v>
      </c>
      <c r="H2566" s="6">
        <v>0</v>
      </c>
      <c r="I2566" s="46" t="s">
        <v>18</v>
      </c>
      <c r="J2566" s="11">
        <v>0</v>
      </c>
      <c r="K2566" t="e">
        <f>VLOOKUP(A2566,MonthlyMetricFullData!A:D,2,FALSE)</f>
        <v>#N/A</v>
      </c>
      <c r="L2566" t="e">
        <f>IF(VLOOKUP(A2566,MonthlyMetricFullData!A:E,5,FALSE)&lt;30,"Adjunct","Professional")</f>
        <v>#N/A</v>
      </c>
      <c r="M2566" t="e">
        <f>VLOOKUP(A2566,MonthlyMetricFullData!A:D,3,FALSE)</f>
        <v>#N/A</v>
      </c>
    </row>
    <row r="2567" spans="1:13" x14ac:dyDescent="0.2">
      <c r="A2567" s="6" t="s">
        <v>483</v>
      </c>
      <c r="B2567" s="6" t="s">
        <v>19</v>
      </c>
      <c r="C2567" s="6">
        <v>0.875</v>
      </c>
      <c r="D2567" s="6">
        <v>1.1875</v>
      </c>
      <c r="E2567" s="6">
        <v>1</v>
      </c>
      <c r="F2567" s="6">
        <v>0.75</v>
      </c>
      <c r="G2567" s="6">
        <v>0.14285714285714199</v>
      </c>
      <c r="H2567" s="6">
        <v>2</v>
      </c>
      <c r="J2567" s="53"/>
      <c r="K2567" t="e">
        <f>VLOOKUP(A2567,MonthlyMetricFullData!A:D,2,FALSE)</f>
        <v>#N/A</v>
      </c>
      <c r="L2567" t="e">
        <f>IF(VLOOKUP(A2567,MonthlyMetricFullData!A:E,5,FALSE)&lt;30,"Adjunct","Professional")</f>
        <v>#N/A</v>
      </c>
      <c r="M2567" t="e">
        <f>VLOOKUP(A2567,MonthlyMetricFullData!A:D,3,FALSE)</f>
        <v>#N/A</v>
      </c>
    </row>
    <row r="2568" spans="1:13" x14ac:dyDescent="0.2">
      <c r="A2568" s="6" t="s">
        <v>483</v>
      </c>
      <c r="B2568" s="6" t="s">
        <v>21</v>
      </c>
      <c r="C2568" s="9">
        <v>0.7</v>
      </c>
      <c r="D2568" s="9">
        <v>1.17</v>
      </c>
      <c r="E2568" s="9">
        <v>0.98</v>
      </c>
      <c r="F2568" s="9">
        <v>0.74</v>
      </c>
      <c r="G2568" s="9">
        <v>1</v>
      </c>
      <c r="H2568" s="6">
        <v>2</v>
      </c>
      <c r="J2568" s="6"/>
      <c r="K2568" t="e">
        <f>VLOOKUP(A2568,MonthlyMetricFullData!A:D,2,FALSE)</f>
        <v>#N/A</v>
      </c>
      <c r="L2568" t="e">
        <f>IF(VLOOKUP(A2568,MonthlyMetricFullData!A:E,5,FALSE)&lt;30,"Adjunct","Professional")</f>
        <v>#N/A</v>
      </c>
      <c r="M2568" t="e">
        <f>VLOOKUP(A2568,MonthlyMetricFullData!A:D,3,FALSE)</f>
        <v>#N/A</v>
      </c>
    </row>
    <row r="2569" spans="1:13" x14ac:dyDescent="0.2">
      <c r="A2569" s="6" t="s">
        <v>483</v>
      </c>
      <c r="B2569" s="6" t="s">
        <v>22</v>
      </c>
      <c r="C2569" s="9">
        <v>0.23</v>
      </c>
      <c r="D2569" s="9">
        <v>1.18</v>
      </c>
      <c r="E2569" s="9">
        <v>1</v>
      </c>
      <c r="F2569" s="9">
        <v>0.83</v>
      </c>
      <c r="G2569" s="9">
        <v>1</v>
      </c>
      <c r="H2569" s="6">
        <v>1</v>
      </c>
      <c r="J2569" s="6"/>
      <c r="K2569" t="e">
        <f>VLOOKUP(A2569,MonthlyMetricFullData!A:D,2,FALSE)</f>
        <v>#N/A</v>
      </c>
      <c r="L2569" t="e">
        <f>IF(VLOOKUP(A2569,MonthlyMetricFullData!A:E,5,FALSE)&lt;30,"Adjunct","Professional")</f>
        <v>#N/A</v>
      </c>
      <c r="M2569" t="e">
        <f>VLOOKUP(A2569,MonthlyMetricFullData!A:D,3,FALSE)</f>
        <v>#N/A</v>
      </c>
    </row>
    <row r="2570" spans="1:13" x14ac:dyDescent="0.2">
      <c r="A2570" s="6" t="s">
        <v>483</v>
      </c>
      <c r="B2570" s="6" t="s">
        <v>24</v>
      </c>
      <c r="C2570" s="9">
        <v>0.46</v>
      </c>
      <c r="D2570" s="9">
        <v>1.0900000000000001</v>
      </c>
      <c r="E2570" s="9">
        <v>1</v>
      </c>
      <c r="F2570" s="9">
        <v>1</v>
      </c>
      <c r="G2570" s="9">
        <v>0</v>
      </c>
      <c r="H2570" s="6">
        <v>2</v>
      </c>
      <c r="J2570" s="6"/>
      <c r="K2570" t="e">
        <f>VLOOKUP(A2570,MonthlyMetricFullData!A:D,2,FALSE)</f>
        <v>#N/A</v>
      </c>
      <c r="L2570" t="e">
        <f>IF(VLOOKUP(A2570,MonthlyMetricFullData!A:E,5,FALSE)&lt;30,"Adjunct","Professional")</f>
        <v>#N/A</v>
      </c>
      <c r="M2570" t="e">
        <f>VLOOKUP(A2570,MonthlyMetricFullData!A:D,3,FALSE)</f>
        <v>#N/A</v>
      </c>
    </row>
    <row r="2571" spans="1:13" x14ac:dyDescent="0.2">
      <c r="A2571" s="6" t="s">
        <v>483</v>
      </c>
      <c r="B2571" s="6" t="s">
        <v>25</v>
      </c>
      <c r="C2571" s="9">
        <v>0.31</v>
      </c>
      <c r="D2571" s="9">
        <v>1.1200000000000001</v>
      </c>
      <c r="E2571" s="9">
        <v>1</v>
      </c>
      <c r="F2571" s="9">
        <v>1</v>
      </c>
      <c r="G2571" s="9">
        <v>0.33</v>
      </c>
      <c r="H2571" s="6">
        <v>1</v>
      </c>
      <c r="I2571" s="8"/>
      <c r="J2571" s="6"/>
      <c r="K2571" t="e">
        <f>VLOOKUP(A2571,MonthlyMetricFullData!A:D,2,FALSE)</f>
        <v>#N/A</v>
      </c>
      <c r="L2571" t="e">
        <f>IF(VLOOKUP(A2571,MonthlyMetricFullData!A:E,5,FALSE)&lt;30,"Adjunct","Professional")</f>
        <v>#N/A</v>
      </c>
      <c r="M2571" t="e">
        <f>VLOOKUP(A2571,MonthlyMetricFullData!A:D,3,FALSE)</f>
        <v>#N/A</v>
      </c>
    </row>
    <row r="2572" spans="1:13" x14ac:dyDescent="0.2">
      <c r="A2572" s="6" t="s">
        <v>483</v>
      </c>
      <c r="B2572" s="6" t="s">
        <v>26</v>
      </c>
      <c r="C2572" s="9">
        <v>0.25</v>
      </c>
      <c r="D2572" s="9">
        <v>1.05</v>
      </c>
      <c r="E2572" s="9">
        <v>1</v>
      </c>
      <c r="F2572" s="9">
        <v>0.71</v>
      </c>
      <c r="G2572" s="9">
        <v>1</v>
      </c>
      <c r="H2572" s="6">
        <v>2</v>
      </c>
      <c r="I2572" s="8"/>
      <c r="J2572" s="6"/>
      <c r="K2572" t="e">
        <f>VLOOKUP(A2572,MonthlyMetricFullData!A:D,2,FALSE)</f>
        <v>#N/A</v>
      </c>
      <c r="L2572" t="e">
        <f>IF(VLOOKUP(A2572,MonthlyMetricFullData!A:E,5,FALSE)&lt;30,"Adjunct","Professional")</f>
        <v>#N/A</v>
      </c>
      <c r="M2572" t="e">
        <f>VLOOKUP(A2572,MonthlyMetricFullData!A:D,3,FALSE)</f>
        <v>#N/A</v>
      </c>
    </row>
    <row r="2573" spans="1:13" x14ac:dyDescent="0.2">
      <c r="A2573" s="6" t="s">
        <v>484</v>
      </c>
      <c r="B2573" s="6" t="s">
        <v>29</v>
      </c>
      <c r="C2573" s="9">
        <v>1.125</v>
      </c>
      <c r="D2573" s="9">
        <v>1.0363</v>
      </c>
      <c r="E2573" s="9">
        <v>1</v>
      </c>
      <c r="F2573" s="9">
        <v>0.99065420560747597</v>
      </c>
      <c r="G2573" s="9">
        <v>0.89473684210526305</v>
      </c>
      <c r="H2573" s="6">
        <v>8</v>
      </c>
      <c r="I2573" s="7" t="s">
        <v>485</v>
      </c>
      <c r="J2573" s="45">
        <v>0.47</v>
      </c>
      <c r="K2573" t="str">
        <f>VLOOKUP(A2573,MonthlyMetricFullData!A:D,2,FALSE)</f>
        <v>Distinguished</v>
      </c>
      <c r="L2573" t="str">
        <f>IF(VLOOKUP(A2573,MonthlyMetricFullData!A:E,5,FALSE)&lt;30,"Adjunct","Professional")</f>
        <v>Professional</v>
      </c>
      <c r="M2573" t="str">
        <f>VLOOKUP(A2573,MonthlyMetricFullData!A:D,3,FALSE)</f>
        <v>Annelies de Groot</v>
      </c>
    </row>
    <row r="2574" spans="1:13" x14ac:dyDescent="0.2">
      <c r="A2574" s="6" t="s">
        <v>484</v>
      </c>
      <c r="B2574" s="6" t="s">
        <v>16</v>
      </c>
      <c r="C2574" s="9">
        <v>0</v>
      </c>
      <c r="D2574" s="9">
        <v>0</v>
      </c>
      <c r="E2574" s="9">
        <v>0</v>
      </c>
      <c r="F2574" s="9">
        <v>0</v>
      </c>
      <c r="G2574" s="9">
        <v>0</v>
      </c>
      <c r="H2574" s="6">
        <v>0</v>
      </c>
      <c r="I2574" s="10"/>
      <c r="J2574" s="6"/>
      <c r="K2574" t="str">
        <f>VLOOKUP(A2574,MonthlyMetricFullData!A:D,2,FALSE)</f>
        <v>Distinguished</v>
      </c>
      <c r="L2574" t="str">
        <f>IF(VLOOKUP(A2574,MonthlyMetricFullData!A:E,5,FALSE)&lt;30,"Adjunct","Professional")</f>
        <v>Professional</v>
      </c>
      <c r="M2574" t="str">
        <f>VLOOKUP(A2574,MonthlyMetricFullData!A:D,3,FALSE)</f>
        <v>Annelies de Groot</v>
      </c>
    </row>
    <row r="2575" spans="1:13" x14ac:dyDescent="0.2">
      <c r="A2575" s="6" t="s">
        <v>484</v>
      </c>
      <c r="B2575" s="6" t="s">
        <v>31</v>
      </c>
      <c r="C2575" s="9">
        <v>0.25</v>
      </c>
      <c r="D2575" s="9">
        <v>0.69</v>
      </c>
      <c r="E2575" s="9">
        <v>1</v>
      </c>
      <c r="F2575" s="9">
        <v>0.95</v>
      </c>
      <c r="G2575" s="9">
        <v>0</v>
      </c>
      <c r="H2575" s="6">
        <v>2</v>
      </c>
      <c r="I2575" s="7">
        <v>0.75</v>
      </c>
      <c r="J2575" s="9">
        <v>0.75</v>
      </c>
      <c r="K2575" t="str">
        <f>VLOOKUP(A2575,MonthlyMetricFullData!A:D,2,FALSE)</f>
        <v>Distinguished</v>
      </c>
      <c r="L2575" t="str">
        <f>IF(VLOOKUP(A2575,MonthlyMetricFullData!A:E,5,FALSE)&lt;30,"Adjunct","Professional")</f>
        <v>Professional</v>
      </c>
      <c r="M2575" t="str">
        <f>VLOOKUP(A2575,MonthlyMetricFullData!A:D,3,FALSE)</f>
        <v>Annelies de Groot</v>
      </c>
    </row>
    <row r="2576" spans="1:13" x14ac:dyDescent="0.2">
      <c r="A2576" s="6" t="s">
        <v>484</v>
      </c>
      <c r="B2576" s="6" t="s">
        <v>32</v>
      </c>
      <c r="C2576" s="9">
        <v>0.875</v>
      </c>
      <c r="D2576" s="9">
        <v>0.99129999999999996</v>
      </c>
      <c r="E2576" s="9">
        <v>0.991304348</v>
      </c>
      <c r="F2576" s="9">
        <v>0.94520547899999996</v>
      </c>
      <c r="G2576" s="9">
        <v>0.85714285700000004</v>
      </c>
      <c r="H2576" s="6">
        <v>9</v>
      </c>
      <c r="I2576" s="7">
        <v>0.72727272727272729</v>
      </c>
      <c r="J2576" s="9">
        <f>I2576</f>
        <v>0.72727272727272729</v>
      </c>
      <c r="K2576" t="str">
        <f>VLOOKUP(A2576,MonthlyMetricFullData!A:D,2,FALSE)</f>
        <v>Distinguished</v>
      </c>
      <c r="L2576" t="str">
        <f>IF(VLOOKUP(A2576,MonthlyMetricFullData!A:E,5,FALSE)&lt;30,"Adjunct","Professional")</f>
        <v>Professional</v>
      </c>
      <c r="M2576" t="str">
        <f>VLOOKUP(A2576,MonthlyMetricFullData!A:D,3,FALSE)</f>
        <v>Annelies de Groot</v>
      </c>
    </row>
    <row r="2577" spans="1:13" x14ac:dyDescent="0.2">
      <c r="A2577" s="6" t="s">
        <v>484</v>
      </c>
      <c r="B2577" s="6" t="s">
        <v>17</v>
      </c>
      <c r="C2577" s="9">
        <v>1.25</v>
      </c>
      <c r="D2577" s="9">
        <v>1.0900000000000001</v>
      </c>
      <c r="E2577" s="9">
        <v>1</v>
      </c>
      <c r="F2577" s="9">
        <v>0.97</v>
      </c>
      <c r="G2577" s="9">
        <v>0.63</v>
      </c>
      <c r="H2577" s="6">
        <v>14</v>
      </c>
      <c r="I2577" s="46" t="s">
        <v>63</v>
      </c>
      <c r="J2577" s="11">
        <v>1</v>
      </c>
      <c r="K2577" t="str">
        <f>VLOOKUP(A2577,MonthlyMetricFullData!A:D,2,FALSE)</f>
        <v>Distinguished</v>
      </c>
      <c r="L2577" t="str">
        <f>IF(VLOOKUP(A2577,MonthlyMetricFullData!A:E,5,FALSE)&lt;30,"Adjunct","Professional")</f>
        <v>Professional</v>
      </c>
      <c r="M2577" t="str">
        <f>VLOOKUP(A2577,MonthlyMetricFullData!A:D,3,FALSE)</f>
        <v>Annelies de Groot</v>
      </c>
    </row>
    <row r="2578" spans="1:13" x14ac:dyDescent="0.2">
      <c r="A2578" s="6" t="s">
        <v>484</v>
      </c>
      <c r="B2578" s="6" t="s">
        <v>19</v>
      </c>
      <c r="C2578" s="6">
        <v>1.15359999999999</v>
      </c>
      <c r="D2578" s="6">
        <v>1.0290999999999999</v>
      </c>
      <c r="E2578" s="6">
        <v>1</v>
      </c>
      <c r="F2578" s="6">
        <v>0.75</v>
      </c>
      <c r="G2578" s="6">
        <v>0.63636363636363602</v>
      </c>
      <c r="H2578" s="6">
        <v>11</v>
      </c>
      <c r="I2578" s="6" t="s">
        <v>33</v>
      </c>
      <c r="J2578" s="53">
        <v>0</v>
      </c>
      <c r="K2578" t="str">
        <f>VLOOKUP(A2578,MonthlyMetricFullData!A:D,2,FALSE)</f>
        <v>Distinguished</v>
      </c>
      <c r="L2578" t="str">
        <f>IF(VLOOKUP(A2578,MonthlyMetricFullData!A:E,5,FALSE)&lt;30,"Adjunct","Professional")</f>
        <v>Professional</v>
      </c>
      <c r="M2578" t="str">
        <f>VLOOKUP(A2578,MonthlyMetricFullData!A:D,3,FALSE)</f>
        <v>Annelies de Groot</v>
      </c>
    </row>
    <row r="2579" spans="1:13" x14ac:dyDescent="0.2">
      <c r="A2579" s="6" t="s">
        <v>486</v>
      </c>
      <c r="B2579" s="6" t="s">
        <v>29</v>
      </c>
      <c r="C2579" s="9">
        <v>1.06429999999999</v>
      </c>
      <c r="D2579" s="9">
        <v>1.2398</v>
      </c>
      <c r="E2579" s="9">
        <v>1</v>
      </c>
      <c r="F2579" s="9">
        <v>0.96</v>
      </c>
      <c r="G2579" s="9">
        <v>1</v>
      </c>
      <c r="H2579" s="6">
        <v>4</v>
      </c>
      <c r="I2579" s="7" t="s">
        <v>37</v>
      </c>
      <c r="J2579" s="45">
        <v>0.66</v>
      </c>
      <c r="K2579" t="str">
        <f>VLOOKUP(A2579,MonthlyMetricFullData!A:D,2,FALSE)</f>
        <v>Premium</v>
      </c>
      <c r="L2579" t="str">
        <f>IF(VLOOKUP(A2579,MonthlyMetricFullData!A:E,5,FALSE)&lt;30,"Adjunct","Professional")</f>
        <v>Professional</v>
      </c>
      <c r="M2579" t="str">
        <f>VLOOKUP(A2579,MonthlyMetricFullData!A:D,3,FALSE)</f>
        <v>Ian Plamondon</v>
      </c>
    </row>
    <row r="2580" spans="1:13" x14ac:dyDescent="0.2">
      <c r="A2580" s="6" t="s">
        <v>486</v>
      </c>
      <c r="B2580" s="6" t="s">
        <v>14</v>
      </c>
      <c r="C2580" s="9">
        <v>0.62149999999999905</v>
      </c>
      <c r="D2580" s="9">
        <v>0.72970000000000002</v>
      </c>
      <c r="E2580" s="9">
        <v>1</v>
      </c>
      <c r="F2580" s="9">
        <v>0.98181818181818103</v>
      </c>
      <c r="G2580" s="9">
        <v>0.95833333333333304</v>
      </c>
      <c r="H2580" s="6">
        <v>1</v>
      </c>
      <c r="I2580" s="7" t="s">
        <v>27</v>
      </c>
      <c r="J2580" s="9">
        <v>1</v>
      </c>
      <c r="K2580" t="str">
        <f>VLOOKUP(A2580,MonthlyMetricFullData!A:D,2,FALSE)</f>
        <v>Premium</v>
      </c>
      <c r="L2580" t="str">
        <f>IF(VLOOKUP(A2580,MonthlyMetricFullData!A:E,5,FALSE)&lt;30,"Adjunct","Professional")</f>
        <v>Professional</v>
      </c>
      <c r="M2580" t="str">
        <f>VLOOKUP(A2580,MonthlyMetricFullData!A:D,3,FALSE)</f>
        <v>Ian Plamondon</v>
      </c>
    </row>
    <row r="2581" spans="1:13" x14ac:dyDescent="0.2">
      <c r="A2581" s="6" t="s">
        <v>486</v>
      </c>
      <c r="B2581" s="6" t="s">
        <v>16</v>
      </c>
      <c r="C2581" s="9">
        <v>0.73</v>
      </c>
      <c r="D2581" s="9">
        <v>1.06</v>
      </c>
      <c r="E2581" s="9">
        <v>1</v>
      </c>
      <c r="F2581" s="9">
        <v>0.98</v>
      </c>
      <c r="G2581" s="9">
        <v>1</v>
      </c>
      <c r="H2581" s="6">
        <v>4</v>
      </c>
      <c r="I2581" s="10">
        <v>45690</v>
      </c>
      <c r="J2581" s="9">
        <v>1</v>
      </c>
      <c r="K2581" t="str">
        <f>VLOOKUP(A2581,MonthlyMetricFullData!A:D,2,FALSE)</f>
        <v>Premium</v>
      </c>
      <c r="L2581" t="str">
        <f>IF(VLOOKUP(A2581,MonthlyMetricFullData!A:E,5,FALSE)&lt;30,"Adjunct","Professional")</f>
        <v>Professional</v>
      </c>
      <c r="M2581" t="str">
        <f>VLOOKUP(A2581,MonthlyMetricFullData!A:D,3,FALSE)</f>
        <v>Ian Plamondon</v>
      </c>
    </row>
    <row r="2582" spans="1:13" x14ac:dyDescent="0.2">
      <c r="A2582" s="6" t="s">
        <v>486</v>
      </c>
      <c r="B2582" s="6" t="s">
        <v>31</v>
      </c>
      <c r="C2582" s="9">
        <v>0.65</v>
      </c>
      <c r="D2582" s="9">
        <v>1</v>
      </c>
      <c r="E2582" s="9">
        <v>1</v>
      </c>
      <c r="F2582" s="9">
        <v>0.98</v>
      </c>
      <c r="G2582" s="9">
        <v>1</v>
      </c>
      <c r="H2582" s="6">
        <v>5</v>
      </c>
      <c r="I2582" s="7">
        <v>1</v>
      </c>
      <c r="J2582" s="9">
        <v>1</v>
      </c>
      <c r="K2582" t="str">
        <f>VLOOKUP(A2582,MonthlyMetricFullData!A:D,2,FALSE)</f>
        <v>Premium</v>
      </c>
      <c r="L2582" t="str">
        <f>IF(VLOOKUP(A2582,MonthlyMetricFullData!A:E,5,FALSE)&lt;30,"Adjunct","Professional")</f>
        <v>Professional</v>
      </c>
      <c r="M2582" t="str">
        <f>VLOOKUP(A2582,MonthlyMetricFullData!A:D,3,FALSE)</f>
        <v>Ian Plamondon</v>
      </c>
    </row>
    <row r="2583" spans="1:13" x14ac:dyDescent="0.2">
      <c r="A2583" s="6" t="s">
        <v>486</v>
      </c>
      <c r="B2583" s="6" t="s">
        <v>32</v>
      </c>
      <c r="C2583" s="9">
        <v>0.66790000000000005</v>
      </c>
      <c r="D2583" s="9">
        <v>1.0116000000000001</v>
      </c>
      <c r="E2583" s="9">
        <v>1</v>
      </c>
      <c r="F2583" s="9">
        <v>0.96551724100000003</v>
      </c>
      <c r="G2583" s="9">
        <v>0.77777777800000003</v>
      </c>
      <c r="H2583" s="6">
        <v>4</v>
      </c>
      <c r="I2583" s="7">
        <v>1</v>
      </c>
      <c r="J2583" s="9">
        <f>I2583</f>
        <v>1</v>
      </c>
      <c r="K2583" t="str">
        <f>VLOOKUP(A2583,MonthlyMetricFullData!A:D,2,FALSE)</f>
        <v>Premium</v>
      </c>
      <c r="L2583" t="str">
        <f>IF(VLOOKUP(A2583,MonthlyMetricFullData!A:E,5,FALSE)&lt;30,"Adjunct","Professional")</f>
        <v>Professional</v>
      </c>
      <c r="M2583" t="str">
        <f>VLOOKUP(A2583,MonthlyMetricFullData!A:D,3,FALSE)</f>
        <v>Ian Plamondon</v>
      </c>
    </row>
    <row r="2584" spans="1:13" x14ac:dyDescent="0.2">
      <c r="A2584" s="6" t="s">
        <v>486</v>
      </c>
      <c r="B2584" s="6" t="s">
        <v>17</v>
      </c>
      <c r="C2584" s="9">
        <v>1.0900000000000001</v>
      </c>
      <c r="D2584" s="9">
        <v>1.23</v>
      </c>
      <c r="E2584" s="9">
        <v>1</v>
      </c>
      <c r="F2584" s="9">
        <v>0.99</v>
      </c>
      <c r="G2584" s="9">
        <v>1</v>
      </c>
      <c r="H2584" s="6">
        <v>2</v>
      </c>
      <c r="I2584" s="46" t="s">
        <v>33</v>
      </c>
      <c r="J2584" s="11">
        <v>0</v>
      </c>
      <c r="K2584" t="str">
        <f>VLOOKUP(A2584,MonthlyMetricFullData!A:D,2,FALSE)</f>
        <v>Premium</v>
      </c>
      <c r="L2584" t="str">
        <f>IF(VLOOKUP(A2584,MonthlyMetricFullData!A:E,5,FALSE)&lt;30,"Adjunct","Professional")</f>
        <v>Professional</v>
      </c>
      <c r="M2584" t="str">
        <f>VLOOKUP(A2584,MonthlyMetricFullData!A:D,3,FALSE)</f>
        <v>Ian Plamondon</v>
      </c>
    </row>
    <row r="2585" spans="1:13" x14ac:dyDescent="0.2">
      <c r="A2585" s="6" t="s">
        <v>486</v>
      </c>
      <c r="B2585" s="6" t="s">
        <v>19</v>
      </c>
      <c r="C2585" s="6">
        <v>0.97140000000000004</v>
      </c>
      <c r="D2585" s="6">
        <v>1.1801999999999999</v>
      </c>
      <c r="E2585" s="6">
        <v>1</v>
      </c>
      <c r="F2585" s="6">
        <v>0.80700000000000005</v>
      </c>
      <c r="G2585" s="6">
        <v>0.96296296296296202</v>
      </c>
      <c r="H2585" s="6">
        <v>13</v>
      </c>
      <c r="I2585" s="6" t="s">
        <v>52</v>
      </c>
      <c r="J2585" s="53">
        <v>0.75</v>
      </c>
      <c r="K2585" t="str">
        <f>VLOOKUP(A2585,MonthlyMetricFullData!A:D,2,FALSE)</f>
        <v>Premium</v>
      </c>
      <c r="L2585" t="str">
        <f>IF(VLOOKUP(A2585,MonthlyMetricFullData!A:E,5,FALSE)&lt;30,"Adjunct","Professional")</f>
        <v>Professional</v>
      </c>
      <c r="M2585" t="str">
        <f>VLOOKUP(A2585,MonthlyMetricFullData!A:D,3,FALSE)</f>
        <v>Ian Plamondon</v>
      </c>
    </row>
    <row r="2586" spans="1:13" x14ac:dyDescent="0.2">
      <c r="A2586" s="6" t="s">
        <v>486</v>
      </c>
      <c r="B2586" s="6" t="s">
        <v>21</v>
      </c>
      <c r="C2586" s="9">
        <v>0.94</v>
      </c>
      <c r="D2586" s="9">
        <v>1.08</v>
      </c>
      <c r="E2586" s="9">
        <v>0.99</v>
      </c>
      <c r="F2586" s="9">
        <v>0.99</v>
      </c>
      <c r="G2586" s="9">
        <v>0.93</v>
      </c>
      <c r="H2586" s="6">
        <v>4</v>
      </c>
      <c r="I2586" s="7" t="s">
        <v>156</v>
      </c>
      <c r="J2586" s="9">
        <v>0.56999999999999995</v>
      </c>
      <c r="K2586" t="str">
        <f>VLOOKUP(A2586,MonthlyMetricFullData!A:D,2,FALSE)</f>
        <v>Premium</v>
      </c>
      <c r="L2586" t="str">
        <f>IF(VLOOKUP(A2586,MonthlyMetricFullData!A:E,5,FALSE)&lt;30,"Adjunct","Professional")</f>
        <v>Professional</v>
      </c>
      <c r="M2586" t="str">
        <f>VLOOKUP(A2586,MonthlyMetricFullData!A:D,3,FALSE)</f>
        <v>Ian Plamondon</v>
      </c>
    </row>
    <row r="2587" spans="1:13" x14ac:dyDescent="0.2">
      <c r="A2587" s="6" t="s">
        <v>486</v>
      </c>
      <c r="B2587" s="6" t="s">
        <v>22</v>
      </c>
      <c r="C2587" s="9">
        <v>0.6</v>
      </c>
      <c r="D2587" s="9">
        <v>1.22</v>
      </c>
      <c r="E2587" s="9">
        <v>1</v>
      </c>
      <c r="F2587" s="9">
        <v>1</v>
      </c>
      <c r="G2587" s="9">
        <v>0.75</v>
      </c>
      <c r="H2587" s="6">
        <v>3</v>
      </c>
      <c r="I2587" s="7" t="s">
        <v>89</v>
      </c>
      <c r="J2587" s="9">
        <v>0.86</v>
      </c>
      <c r="K2587" t="str">
        <f>VLOOKUP(A2587,MonthlyMetricFullData!A:D,2,FALSE)</f>
        <v>Premium</v>
      </c>
      <c r="L2587" t="str">
        <f>IF(VLOOKUP(A2587,MonthlyMetricFullData!A:E,5,FALSE)&lt;30,"Adjunct","Professional")</f>
        <v>Professional</v>
      </c>
      <c r="M2587" t="str">
        <f>VLOOKUP(A2587,MonthlyMetricFullData!A:D,3,FALSE)</f>
        <v>Ian Plamondon</v>
      </c>
    </row>
    <row r="2588" spans="1:13" x14ac:dyDescent="0.2">
      <c r="A2588" s="6" t="s">
        <v>486</v>
      </c>
      <c r="B2588" s="6" t="s">
        <v>24</v>
      </c>
      <c r="C2588" s="9">
        <v>1.1599999999999999</v>
      </c>
      <c r="D2588" s="9">
        <v>1.21</v>
      </c>
      <c r="E2588" s="9">
        <v>1</v>
      </c>
      <c r="F2588" s="9">
        <v>0.96</v>
      </c>
      <c r="G2588" s="9">
        <v>0.96</v>
      </c>
      <c r="H2588" s="6">
        <v>1</v>
      </c>
      <c r="I2588" s="7"/>
      <c r="J2588" s="9"/>
      <c r="K2588" t="str">
        <f>VLOOKUP(A2588,MonthlyMetricFullData!A:D,2,FALSE)</f>
        <v>Premium</v>
      </c>
      <c r="L2588" t="str">
        <f>IF(VLOOKUP(A2588,MonthlyMetricFullData!A:E,5,FALSE)&lt;30,"Adjunct","Professional")</f>
        <v>Professional</v>
      </c>
      <c r="M2588" t="str">
        <f>VLOOKUP(A2588,MonthlyMetricFullData!A:D,3,FALSE)</f>
        <v>Ian Plamondon</v>
      </c>
    </row>
    <row r="2589" spans="1:13" x14ac:dyDescent="0.2">
      <c r="A2589" s="6" t="s">
        <v>486</v>
      </c>
      <c r="B2589" s="6" t="s">
        <v>25</v>
      </c>
      <c r="C2589" s="9">
        <v>1.1100000000000001</v>
      </c>
      <c r="D2589" s="9">
        <v>1.1000000000000001</v>
      </c>
      <c r="E2589" s="9">
        <v>1</v>
      </c>
      <c r="F2589" s="9">
        <v>0.99</v>
      </c>
      <c r="G2589" s="9">
        <v>0.96</v>
      </c>
      <c r="H2589" s="6">
        <v>4</v>
      </c>
      <c r="I2589" s="7" t="s">
        <v>45</v>
      </c>
      <c r="J2589" s="9">
        <v>0.66</v>
      </c>
      <c r="K2589" t="str">
        <f>VLOOKUP(A2589,MonthlyMetricFullData!A:D,2,FALSE)</f>
        <v>Premium</v>
      </c>
      <c r="L2589" t="str">
        <f>IF(VLOOKUP(A2589,MonthlyMetricFullData!A:E,5,FALSE)&lt;30,"Adjunct","Professional")</f>
        <v>Professional</v>
      </c>
      <c r="M2589" t="str">
        <f>VLOOKUP(A2589,MonthlyMetricFullData!A:D,3,FALSE)</f>
        <v>Ian Plamondon</v>
      </c>
    </row>
    <row r="2590" spans="1:13" x14ac:dyDescent="0.2">
      <c r="A2590" s="6" t="s">
        <v>486</v>
      </c>
      <c r="B2590" s="6" t="s">
        <v>26</v>
      </c>
      <c r="C2590" s="9">
        <v>0.94</v>
      </c>
      <c r="D2590" s="9">
        <v>1.04</v>
      </c>
      <c r="E2590" s="9">
        <v>1</v>
      </c>
      <c r="F2590" s="9">
        <v>1</v>
      </c>
      <c r="G2590" s="9">
        <v>1</v>
      </c>
      <c r="H2590" s="6">
        <v>9</v>
      </c>
      <c r="I2590" s="7" t="s">
        <v>34</v>
      </c>
      <c r="J2590" s="9">
        <v>0.5</v>
      </c>
      <c r="K2590" t="str">
        <f>VLOOKUP(A2590,MonthlyMetricFullData!A:D,2,FALSE)</f>
        <v>Premium</v>
      </c>
      <c r="L2590" t="str">
        <f>IF(VLOOKUP(A2590,MonthlyMetricFullData!A:E,5,FALSE)&lt;30,"Adjunct","Professional")</f>
        <v>Professional</v>
      </c>
      <c r="M2590" t="str">
        <f>VLOOKUP(A2590,MonthlyMetricFullData!A:D,3,FALSE)</f>
        <v>Ian Plamondon</v>
      </c>
    </row>
    <row r="2591" spans="1:13" x14ac:dyDescent="0.2">
      <c r="A2591" s="6" t="s">
        <v>487</v>
      </c>
      <c r="B2591" s="6" t="s">
        <v>29</v>
      </c>
      <c r="C2591" s="9">
        <v>0.94579999999999997</v>
      </c>
      <c r="D2591" s="9">
        <v>0.82240000000000002</v>
      </c>
      <c r="E2591" s="9">
        <v>0.96610169491525399</v>
      </c>
      <c r="F2591" s="9">
        <v>0.98630136986301298</v>
      </c>
      <c r="G2591" s="9">
        <v>0.64</v>
      </c>
      <c r="H2591" s="6">
        <v>15</v>
      </c>
      <c r="I2591" s="7" t="s">
        <v>34</v>
      </c>
      <c r="J2591" s="45">
        <v>0.5</v>
      </c>
      <c r="K2591" t="str">
        <f>VLOOKUP(A2591,MonthlyMetricFullData!A:D,2,FALSE)</f>
        <v>Distinguished</v>
      </c>
      <c r="L2591" t="str">
        <f>IF(VLOOKUP(A2591,MonthlyMetricFullData!A:E,5,FALSE)&lt;30,"Adjunct","Professional")</f>
        <v>Professional</v>
      </c>
      <c r="M2591" t="str">
        <f>VLOOKUP(A2591,MonthlyMetricFullData!A:D,3,FALSE)</f>
        <v>Kristin Haase-Alvey</v>
      </c>
    </row>
    <row r="2592" spans="1:13" x14ac:dyDescent="0.2">
      <c r="A2592" s="6" t="s">
        <v>487</v>
      </c>
      <c r="B2592" s="6" t="s">
        <v>14</v>
      </c>
      <c r="C2592" s="9">
        <v>0.9375</v>
      </c>
      <c r="D2592" s="9">
        <v>0.82399999999999995</v>
      </c>
      <c r="E2592" s="9">
        <v>0.96666666666666601</v>
      </c>
      <c r="F2592" s="9">
        <v>0.98765432098765404</v>
      </c>
      <c r="G2592" s="9">
        <v>0.65384615384615297</v>
      </c>
      <c r="H2592" s="6">
        <v>10</v>
      </c>
      <c r="I2592" s="7" t="s">
        <v>69</v>
      </c>
      <c r="J2592" s="9">
        <f>_xlfn.TEXTBEFORE(I2592, "/")/_xlfn.TEXTAFTER(I2592,"/")</f>
        <v>0.625</v>
      </c>
      <c r="K2592" t="str">
        <f>VLOOKUP(A2592,MonthlyMetricFullData!A:D,2,FALSE)</f>
        <v>Distinguished</v>
      </c>
      <c r="L2592" t="str">
        <f>IF(VLOOKUP(A2592,MonthlyMetricFullData!A:E,5,FALSE)&lt;30,"Adjunct","Professional")</f>
        <v>Professional</v>
      </c>
      <c r="M2592" t="str">
        <f>VLOOKUP(A2592,MonthlyMetricFullData!A:D,3,FALSE)</f>
        <v>Kristin Haase-Alvey</v>
      </c>
    </row>
    <row r="2593" spans="1:13" x14ac:dyDescent="0.2">
      <c r="A2593" s="6" t="s">
        <v>487</v>
      </c>
      <c r="B2593" s="6" t="s">
        <v>14</v>
      </c>
      <c r="C2593" s="9">
        <v>0.9375</v>
      </c>
      <c r="D2593" s="9">
        <v>0.82399999999999995</v>
      </c>
      <c r="E2593" s="9">
        <v>0.96666666666666601</v>
      </c>
      <c r="F2593" s="9">
        <v>0.98765432098765404</v>
      </c>
      <c r="G2593" s="9">
        <v>0.65384615384615297</v>
      </c>
      <c r="H2593" s="6">
        <v>10</v>
      </c>
      <c r="I2593" s="7" t="s">
        <v>69</v>
      </c>
      <c r="J2593" s="9">
        <v>0.63</v>
      </c>
      <c r="K2593" t="str">
        <f>VLOOKUP(A2593,MonthlyMetricFullData!A:D,2,FALSE)</f>
        <v>Distinguished</v>
      </c>
      <c r="L2593" t="str">
        <f>IF(VLOOKUP(A2593,MonthlyMetricFullData!A:E,5,FALSE)&lt;30,"Adjunct","Professional")</f>
        <v>Professional</v>
      </c>
      <c r="M2593" t="str">
        <f>VLOOKUP(A2593,MonthlyMetricFullData!A:D,3,FALSE)</f>
        <v>Kristin Haase-Alvey</v>
      </c>
    </row>
    <row r="2594" spans="1:13" x14ac:dyDescent="0.2">
      <c r="A2594" s="6" t="s">
        <v>487</v>
      </c>
      <c r="B2594" s="6" t="s">
        <v>16</v>
      </c>
      <c r="C2594" s="9">
        <v>0.9</v>
      </c>
      <c r="D2594" s="9">
        <v>0.8</v>
      </c>
      <c r="E2594" s="9">
        <v>0.96</v>
      </c>
      <c r="F2594" s="9">
        <v>0.88</v>
      </c>
      <c r="G2594" s="9">
        <v>0.41</v>
      </c>
      <c r="H2594" s="6">
        <v>12</v>
      </c>
      <c r="I2594" s="10">
        <v>45659</v>
      </c>
      <c r="J2594" s="9">
        <v>0.5</v>
      </c>
      <c r="K2594" t="str">
        <f>VLOOKUP(A2594,MonthlyMetricFullData!A:D,2,FALSE)</f>
        <v>Distinguished</v>
      </c>
      <c r="L2594" t="str">
        <f>IF(VLOOKUP(A2594,MonthlyMetricFullData!A:E,5,FALSE)&lt;30,"Adjunct","Professional")</f>
        <v>Professional</v>
      </c>
      <c r="M2594" t="str">
        <f>VLOOKUP(A2594,MonthlyMetricFullData!A:D,3,FALSE)</f>
        <v>Kristin Haase-Alvey</v>
      </c>
    </row>
    <row r="2595" spans="1:13" x14ac:dyDescent="0.2">
      <c r="A2595" s="6" t="s">
        <v>487</v>
      </c>
      <c r="B2595" s="6" t="s">
        <v>31</v>
      </c>
      <c r="C2595" s="9">
        <v>0.83</v>
      </c>
      <c r="D2595" s="9">
        <v>0.85</v>
      </c>
      <c r="E2595" s="9">
        <v>0.95</v>
      </c>
      <c r="F2595" s="9">
        <v>0.96</v>
      </c>
      <c r="G2595" s="9">
        <v>1</v>
      </c>
      <c r="H2595" s="6">
        <v>11</v>
      </c>
      <c r="I2595" s="7">
        <v>0.8</v>
      </c>
      <c r="J2595" s="9">
        <v>0.8</v>
      </c>
      <c r="K2595" t="str">
        <f>VLOOKUP(A2595,MonthlyMetricFullData!A:D,2,FALSE)</f>
        <v>Distinguished</v>
      </c>
      <c r="L2595" t="str">
        <f>IF(VLOOKUP(A2595,MonthlyMetricFullData!A:E,5,FALSE)&lt;30,"Adjunct","Professional")</f>
        <v>Professional</v>
      </c>
      <c r="M2595" t="str">
        <f>VLOOKUP(A2595,MonthlyMetricFullData!A:D,3,FALSE)</f>
        <v>Kristin Haase-Alvey</v>
      </c>
    </row>
    <row r="2596" spans="1:13" x14ac:dyDescent="0.2">
      <c r="A2596" s="6" t="s">
        <v>487</v>
      </c>
      <c r="B2596" s="6" t="s">
        <v>32</v>
      </c>
      <c r="C2596" s="9">
        <v>0.8458</v>
      </c>
      <c r="D2596" s="9">
        <v>0.82730000000000004</v>
      </c>
      <c r="E2596" s="9">
        <v>0.99038461499999997</v>
      </c>
      <c r="F2596" s="9">
        <v>0.98550724599999995</v>
      </c>
      <c r="G2596" s="9">
        <v>0.72222222199999997</v>
      </c>
      <c r="H2596" s="6">
        <v>13</v>
      </c>
      <c r="I2596" s="7">
        <v>1</v>
      </c>
      <c r="J2596" s="9">
        <f>I2596</f>
        <v>1</v>
      </c>
      <c r="K2596" t="str">
        <f>VLOOKUP(A2596,MonthlyMetricFullData!A:D,2,FALSE)</f>
        <v>Distinguished</v>
      </c>
      <c r="L2596" t="str">
        <f>IF(VLOOKUP(A2596,MonthlyMetricFullData!A:E,5,FALSE)&lt;30,"Adjunct","Professional")</f>
        <v>Professional</v>
      </c>
      <c r="M2596" t="str">
        <f>VLOOKUP(A2596,MonthlyMetricFullData!A:D,3,FALSE)</f>
        <v>Kristin Haase-Alvey</v>
      </c>
    </row>
    <row r="2597" spans="1:13" x14ac:dyDescent="0.2">
      <c r="A2597" s="6" t="s">
        <v>487</v>
      </c>
      <c r="B2597" s="6" t="s">
        <v>17</v>
      </c>
      <c r="C2597" s="9">
        <v>0.98</v>
      </c>
      <c r="D2597" s="9">
        <v>0.92</v>
      </c>
      <c r="E2597" s="9">
        <v>0.97</v>
      </c>
      <c r="F2597" s="9">
        <v>0.94</v>
      </c>
      <c r="G2597" s="9">
        <v>0.63</v>
      </c>
      <c r="H2597" s="6">
        <v>8</v>
      </c>
      <c r="I2597" s="46" t="s">
        <v>18</v>
      </c>
      <c r="J2597" s="11">
        <v>0</v>
      </c>
      <c r="K2597" t="str">
        <f>VLOOKUP(A2597,MonthlyMetricFullData!A:D,2,FALSE)</f>
        <v>Distinguished</v>
      </c>
      <c r="L2597" t="str">
        <f>IF(VLOOKUP(A2597,MonthlyMetricFullData!A:E,5,FALSE)&lt;30,"Adjunct","Professional")</f>
        <v>Professional</v>
      </c>
      <c r="M2597" t="str">
        <f>VLOOKUP(A2597,MonthlyMetricFullData!A:D,3,FALSE)</f>
        <v>Kristin Haase-Alvey</v>
      </c>
    </row>
    <row r="2598" spans="1:13" x14ac:dyDescent="0.2">
      <c r="A2598" s="6" t="s">
        <v>487</v>
      </c>
      <c r="B2598" s="6" t="s">
        <v>19</v>
      </c>
      <c r="C2598" s="6">
        <v>0.9042</v>
      </c>
      <c r="D2598" s="6">
        <v>1.0147999999999999</v>
      </c>
      <c r="E2598" s="6">
        <v>0.93617021276595702</v>
      </c>
      <c r="F2598" s="6">
        <v>0.94799999999999995</v>
      </c>
      <c r="G2598" s="6">
        <v>0.85</v>
      </c>
      <c r="H2598" s="6">
        <v>15</v>
      </c>
      <c r="J2598" s="53"/>
      <c r="K2598" t="str">
        <f>VLOOKUP(A2598,MonthlyMetricFullData!A:D,2,FALSE)</f>
        <v>Distinguished</v>
      </c>
      <c r="L2598" t="str">
        <f>IF(VLOOKUP(A2598,MonthlyMetricFullData!A:E,5,FALSE)&lt;30,"Adjunct","Professional")</f>
        <v>Professional</v>
      </c>
      <c r="M2598" t="str">
        <f>VLOOKUP(A2598,MonthlyMetricFullData!A:D,3,FALSE)</f>
        <v>Kristin Haase-Alvey</v>
      </c>
    </row>
    <row r="2599" spans="1:13" x14ac:dyDescent="0.2">
      <c r="A2599" s="6" t="s">
        <v>487</v>
      </c>
      <c r="B2599" s="6" t="s">
        <v>21</v>
      </c>
      <c r="C2599" s="9">
        <v>0.79</v>
      </c>
      <c r="D2599" s="9">
        <v>1.04</v>
      </c>
      <c r="E2599" s="9">
        <v>0.97</v>
      </c>
      <c r="F2599" s="9">
        <v>0.85</v>
      </c>
      <c r="G2599" s="9">
        <v>0.56999999999999995</v>
      </c>
      <c r="H2599" s="6">
        <v>6</v>
      </c>
      <c r="I2599" s="7"/>
      <c r="J2599" s="9"/>
      <c r="K2599" t="str">
        <f>VLOOKUP(A2599,MonthlyMetricFullData!A:D,2,FALSE)</f>
        <v>Distinguished</v>
      </c>
      <c r="L2599" t="str">
        <f>IF(VLOOKUP(A2599,MonthlyMetricFullData!A:E,5,FALSE)&lt;30,"Adjunct","Professional")</f>
        <v>Professional</v>
      </c>
      <c r="M2599" t="str">
        <f>VLOOKUP(A2599,MonthlyMetricFullData!A:D,3,FALSE)</f>
        <v>Kristin Haase-Alvey</v>
      </c>
    </row>
    <row r="2600" spans="1:13" x14ac:dyDescent="0.2">
      <c r="A2600" s="6" t="s">
        <v>487</v>
      </c>
      <c r="B2600" s="6" t="s">
        <v>22</v>
      </c>
      <c r="C2600" s="9">
        <v>0.44</v>
      </c>
      <c r="D2600" s="9">
        <v>1.04</v>
      </c>
      <c r="E2600" s="9">
        <v>0.98</v>
      </c>
      <c r="F2600" s="9">
        <v>0.88</v>
      </c>
      <c r="G2600" s="9">
        <v>0.94</v>
      </c>
      <c r="H2600" s="6">
        <v>5</v>
      </c>
      <c r="I2600" s="7">
        <v>1</v>
      </c>
      <c r="J2600" s="9">
        <f>I2600</f>
        <v>1</v>
      </c>
      <c r="K2600" t="str">
        <f>VLOOKUP(A2600,MonthlyMetricFullData!A:D,2,FALSE)</f>
        <v>Distinguished</v>
      </c>
      <c r="L2600" t="str">
        <f>IF(VLOOKUP(A2600,MonthlyMetricFullData!A:E,5,FALSE)&lt;30,"Adjunct","Professional")</f>
        <v>Professional</v>
      </c>
      <c r="M2600" t="str">
        <f>VLOOKUP(A2600,MonthlyMetricFullData!A:D,3,FALSE)</f>
        <v>Kristin Haase-Alvey</v>
      </c>
    </row>
    <row r="2601" spans="1:13" x14ac:dyDescent="0.2">
      <c r="A2601" s="6" t="s">
        <v>487</v>
      </c>
      <c r="B2601" s="6" t="s">
        <v>24</v>
      </c>
      <c r="C2601" s="9">
        <v>0.77</v>
      </c>
      <c r="D2601" s="9">
        <v>1.07</v>
      </c>
      <c r="E2601" s="9">
        <v>1</v>
      </c>
      <c r="F2601" s="9">
        <v>0.88</v>
      </c>
      <c r="G2601" s="9">
        <v>0.73</v>
      </c>
      <c r="H2601" s="6">
        <v>7</v>
      </c>
      <c r="I2601" s="7">
        <v>1</v>
      </c>
      <c r="J2601" s="9">
        <f>I2601</f>
        <v>1</v>
      </c>
      <c r="K2601" t="str">
        <f>VLOOKUP(A2601,MonthlyMetricFullData!A:D,2,FALSE)</f>
        <v>Distinguished</v>
      </c>
      <c r="L2601" t="str">
        <f>IF(VLOOKUP(A2601,MonthlyMetricFullData!A:E,5,FALSE)&lt;30,"Adjunct","Professional")</f>
        <v>Professional</v>
      </c>
      <c r="M2601" t="str">
        <f>VLOOKUP(A2601,MonthlyMetricFullData!A:D,3,FALSE)</f>
        <v>Kristin Haase-Alvey</v>
      </c>
    </row>
    <row r="2602" spans="1:13" x14ac:dyDescent="0.2">
      <c r="A2602" s="6" t="s">
        <v>487</v>
      </c>
      <c r="B2602" s="6" t="s">
        <v>25</v>
      </c>
      <c r="C2602" s="9">
        <v>0.96</v>
      </c>
      <c r="D2602" s="9">
        <v>1.03</v>
      </c>
      <c r="E2602" s="9">
        <v>0.97</v>
      </c>
      <c r="F2602" s="9">
        <v>0.89</v>
      </c>
      <c r="G2602" s="9">
        <v>0.61</v>
      </c>
      <c r="H2602" s="6">
        <v>10</v>
      </c>
      <c r="I2602" s="7" t="s">
        <v>27</v>
      </c>
      <c r="J2602" s="9">
        <v>1</v>
      </c>
      <c r="K2602" t="str">
        <f>VLOOKUP(A2602,MonthlyMetricFullData!A:D,2,FALSE)</f>
        <v>Distinguished</v>
      </c>
      <c r="L2602" t="str">
        <f>IF(VLOOKUP(A2602,MonthlyMetricFullData!A:E,5,FALSE)&lt;30,"Adjunct","Professional")</f>
        <v>Professional</v>
      </c>
      <c r="M2602" t="str">
        <f>VLOOKUP(A2602,MonthlyMetricFullData!A:D,3,FALSE)</f>
        <v>Kristin Haase-Alvey</v>
      </c>
    </row>
    <row r="2603" spans="1:13" x14ac:dyDescent="0.2">
      <c r="A2603" s="6" t="s">
        <v>487</v>
      </c>
      <c r="B2603" s="6" t="s">
        <v>26</v>
      </c>
      <c r="C2603" s="9">
        <v>0.88</v>
      </c>
      <c r="D2603" s="9">
        <v>0.82</v>
      </c>
      <c r="E2603" s="9">
        <v>0.96</v>
      </c>
      <c r="F2603" s="9">
        <v>0.96</v>
      </c>
      <c r="G2603" s="9">
        <v>0.64</v>
      </c>
      <c r="H2603" s="6">
        <v>7</v>
      </c>
      <c r="I2603" s="7" t="s">
        <v>27</v>
      </c>
      <c r="J2603" s="9">
        <v>1</v>
      </c>
      <c r="K2603" t="str">
        <f>VLOOKUP(A2603,MonthlyMetricFullData!A:D,2,FALSE)</f>
        <v>Distinguished</v>
      </c>
      <c r="L2603" t="str">
        <f>IF(VLOOKUP(A2603,MonthlyMetricFullData!A:E,5,FALSE)&lt;30,"Adjunct","Professional")</f>
        <v>Professional</v>
      </c>
      <c r="M2603" t="str">
        <f>VLOOKUP(A2603,MonthlyMetricFullData!A:D,3,FALSE)</f>
        <v>Kristin Haase-Alvey</v>
      </c>
    </row>
    <row r="2604" spans="1:13" x14ac:dyDescent="0.2">
      <c r="A2604" s="6" t="s">
        <v>488</v>
      </c>
      <c r="B2604" s="6" t="s">
        <v>29</v>
      </c>
      <c r="C2604" s="9">
        <v>0.92079999999999995</v>
      </c>
      <c r="D2604" s="9">
        <v>1.0048999999999999</v>
      </c>
      <c r="E2604" s="9">
        <v>0.980582524271844</v>
      </c>
      <c r="F2604" s="9">
        <v>0.95061728395061695</v>
      </c>
      <c r="G2604" s="9">
        <v>0.86363636363636298</v>
      </c>
      <c r="H2604" s="6">
        <v>3</v>
      </c>
      <c r="I2604" s="6" t="s">
        <v>63</v>
      </c>
      <c r="J2604" s="45">
        <v>1</v>
      </c>
      <c r="K2604" t="str">
        <f>VLOOKUP(A2604,MonthlyMetricFullData!A:D,2,FALSE)</f>
        <v>Distinguished</v>
      </c>
      <c r="L2604" t="str">
        <f>IF(VLOOKUP(A2604,MonthlyMetricFullData!A:E,5,FALSE)&lt;30,"Adjunct","Professional")</f>
        <v>Professional</v>
      </c>
      <c r="M2604" t="str">
        <f>VLOOKUP(A2604,MonthlyMetricFullData!A:D,3,FALSE)</f>
        <v>Kristin Haase-Alvey</v>
      </c>
    </row>
    <row r="2605" spans="1:13" x14ac:dyDescent="0.2">
      <c r="A2605" s="6" t="s">
        <v>488</v>
      </c>
      <c r="B2605" s="6" t="s">
        <v>14</v>
      </c>
      <c r="C2605" s="9">
        <v>0.87080000000000002</v>
      </c>
      <c r="D2605" s="9">
        <v>1.125</v>
      </c>
      <c r="E2605" s="9">
        <v>0.98</v>
      </c>
      <c r="F2605" s="9">
        <v>0.98591549295774605</v>
      </c>
      <c r="G2605" s="9">
        <v>0.66666666666666596</v>
      </c>
      <c r="H2605" s="6">
        <v>4</v>
      </c>
      <c r="I2605" s="7" t="s">
        <v>76</v>
      </c>
      <c r="J2605" s="9">
        <v>1</v>
      </c>
      <c r="K2605" t="str">
        <f>VLOOKUP(A2605,MonthlyMetricFullData!A:D,2,FALSE)</f>
        <v>Distinguished</v>
      </c>
      <c r="L2605" t="str">
        <f>IF(VLOOKUP(A2605,MonthlyMetricFullData!A:E,5,FALSE)&lt;30,"Adjunct","Professional")</f>
        <v>Professional</v>
      </c>
      <c r="M2605" t="str">
        <f>VLOOKUP(A2605,MonthlyMetricFullData!A:D,3,FALSE)</f>
        <v>Kristin Haase-Alvey</v>
      </c>
    </row>
    <row r="2606" spans="1:13" x14ac:dyDescent="0.2">
      <c r="A2606" s="6" t="s">
        <v>488</v>
      </c>
      <c r="B2606" s="6" t="s">
        <v>16</v>
      </c>
      <c r="C2606" s="9">
        <v>0.9</v>
      </c>
      <c r="D2606" s="9">
        <v>1.03</v>
      </c>
      <c r="E2606" s="9">
        <v>1</v>
      </c>
      <c r="F2606" s="9">
        <v>0.99</v>
      </c>
      <c r="G2606" s="9">
        <v>0.78</v>
      </c>
      <c r="H2606" s="6">
        <v>3</v>
      </c>
      <c r="I2606" s="10">
        <v>45658</v>
      </c>
      <c r="J2606" s="9">
        <v>1</v>
      </c>
      <c r="K2606" t="str">
        <f>VLOOKUP(A2606,MonthlyMetricFullData!A:D,2,FALSE)</f>
        <v>Distinguished</v>
      </c>
      <c r="L2606" t="str">
        <f>IF(VLOOKUP(A2606,MonthlyMetricFullData!A:E,5,FALSE)&lt;30,"Adjunct","Professional")</f>
        <v>Professional</v>
      </c>
      <c r="M2606" t="str">
        <f>VLOOKUP(A2606,MonthlyMetricFullData!A:D,3,FALSE)</f>
        <v>Kristin Haase-Alvey</v>
      </c>
    </row>
    <row r="2607" spans="1:13" x14ac:dyDescent="0.2">
      <c r="A2607" s="6" t="s">
        <v>488</v>
      </c>
      <c r="B2607" s="6" t="s">
        <v>31</v>
      </c>
      <c r="C2607" s="9">
        <v>0.64</v>
      </c>
      <c r="D2607" s="9">
        <v>1.07</v>
      </c>
      <c r="E2607" s="9">
        <v>1</v>
      </c>
      <c r="F2607" s="9">
        <v>0.98</v>
      </c>
      <c r="G2607" s="9">
        <v>1</v>
      </c>
      <c r="H2607" s="6">
        <v>2</v>
      </c>
      <c r="I2607" s="7">
        <v>1</v>
      </c>
      <c r="J2607" s="9">
        <v>1</v>
      </c>
      <c r="K2607" t="str">
        <f>VLOOKUP(A2607,MonthlyMetricFullData!A:D,2,FALSE)</f>
        <v>Distinguished</v>
      </c>
      <c r="L2607" t="str">
        <f>IF(VLOOKUP(A2607,MonthlyMetricFullData!A:E,5,FALSE)&lt;30,"Adjunct","Professional")</f>
        <v>Professional</v>
      </c>
      <c r="M2607" t="str">
        <f>VLOOKUP(A2607,MonthlyMetricFullData!A:D,3,FALSE)</f>
        <v>Kristin Haase-Alvey</v>
      </c>
    </row>
    <row r="2608" spans="1:13" x14ac:dyDescent="0.2">
      <c r="A2608" s="6" t="s">
        <v>488</v>
      </c>
      <c r="B2608" s="6" t="s">
        <v>32</v>
      </c>
      <c r="C2608" s="9">
        <v>0.76249999999999996</v>
      </c>
      <c r="D2608" s="9">
        <v>1.0987</v>
      </c>
      <c r="E2608" s="9">
        <v>1</v>
      </c>
      <c r="F2608" s="9">
        <v>0.96923076900000005</v>
      </c>
      <c r="G2608" s="9">
        <v>0.82352941199999996</v>
      </c>
      <c r="H2608" s="6">
        <v>3</v>
      </c>
      <c r="I2608" s="7">
        <v>0.8</v>
      </c>
      <c r="J2608" s="9">
        <f>I2608</f>
        <v>0.8</v>
      </c>
      <c r="K2608" t="str">
        <f>VLOOKUP(A2608,MonthlyMetricFullData!A:D,2,FALSE)</f>
        <v>Distinguished</v>
      </c>
      <c r="L2608" t="str">
        <f>IF(VLOOKUP(A2608,MonthlyMetricFullData!A:E,5,FALSE)&lt;30,"Adjunct","Professional")</f>
        <v>Professional</v>
      </c>
      <c r="M2608" t="str">
        <f>VLOOKUP(A2608,MonthlyMetricFullData!A:D,3,FALSE)</f>
        <v>Kristin Haase-Alvey</v>
      </c>
    </row>
    <row r="2609" spans="1:13" x14ac:dyDescent="0.2">
      <c r="A2609" s="6" t="s">
        <v>488</v>
      </c>
      <c r="B2609" s="6" t="s">
        <v>17</v>
      </c>
      <c r="C2609" s="9">
        <v>0.97</v>
      </c>
      <c r="D2609" s="9">
        <v>1.04</v>
      </c>
      <c r="E2609" s="9">
        <v>0.99</v>
      </c>
      <c r="F2609" s="9">
        <v>0.99</v>
      </c>
      <c r="G2609" s="9">
        <v>0.88</v>
      </c>
      <c r="H2609" s="6">
        <v>2</v>
      </c>
      <c r="I2609" s="46" t="s">
        <v>48</v>
      </c>
      <c r="J2609" s="11">
        <v>1</v>
      </c>
      <c r="K2609" t="str">
        <f>VLOOKUP(A2609,MonthlyMetricFullData!A:D,2,FALSE)</f>
        <v>Distinguished</v>
      </c>
      <c r="L2609" t="str">
        <f>IF(VLOOKUP(A2609,MonthlyMetricFullData!A:E,5,FALSE)&lt;30,"Adjunct","Professional")</f>
        <v>Professional</v>
      </c>
      <c r="M2609" t="str">
        <f>VLOOKUP(A2609,MonthlyMetricFullData!A:D,3,FALSE)</f>
        <v>Kristin Haase-Alvey</v>
      </c>
    </row>
    <row r="2610" spans="1:13" x14ac:dyDescent="0.2">
      <c r="A2610" s="6" t="s">
        <v>488</v>
      </c>
      <c r="B2610" s="6" t="s">
        <v>19</v>
      </c>
      <c r="C2610" s="6">
        <v>0.80420000000000003</v>
      </c>
      <c r="D2610" s="6">
        <v>0.98519999999999996</v>
      </c>
      <c r="E2610" s="6">
        <v>1</v>
      </c>
      <c r="F2610" s="6">
        <v>1</v>
      </c>
      <c r="G2610" s="6">
        <v>0.77272727272727204</v>
      </c>
      <c r="H2610" s="6">
        <v>2</v>
      </c>
      <c r="I2610" s="6" t="s">
        <v>34</v>
      </c>
      <c r="J2610" s="53">
        <v>0.5</v>
      </c>
      <c r="K2610" t="str">
        <f>VLOOKUP(A2610,MonthlyMetricFullData!A:D,2,FALSE)</f>
        <v>Distinguished</v>
      </c>
      <c r="L2610" t="str">
        <f>IF(VLOOKUP(A2610,MonthlyMetricFullData!A:E,5,FALSE)&lt;30,"Adjunct","Professional")</f>
        <v>Professional</v>
      </c>
      <c r="M2610" t="str">
        <f>VLOOKUP(A2610,MonthlyMetricFullData!A:D,3,FALSE)</f>
        <v>Kristin Haase-Alvey</v>
      </c>
    </row>
    <row r="2611" spans="1:13" x14ac:dyDescent="0.2">
      <c r="A2611" s="6" t="s">
        <v>488</v>
      </c>
      <c r="B2611" s="6" t="s">
        <v>21</v>
      </c>
      <c r="C2611" s="9">
        <v>0.99</v>
      </c>
      <c r="D2611" s="9">
        <v>1.19</v>
      </c>
      <c r="E2611" s="9">
        <v>1</v>
      </c>
      <c r="F2611" s="9">
        <v>0.98</v>
      </c>
      <c r="G2611" s="9">
        <v>0.81</v>
      </c>
      <c r="H2611" s="6">
        <v>4</v>
      </c>
      <c r="I2611" s="7">
        <v>1</v>
      </c>
      <c r="J2611" s="9">
        <f>I2611</f>
        <v>1</v>
      </c>
      <c r="K2611" t="str">
        <f>VLOOKUP(A2611,MonthlyMetricFullData!A:D,2,FALSE)</f>
        <v>Distinguished</v>
      </c>
      <c r="L2611" t="str">
        <f>IF(VLOOKUP(A2611,MonthlyMetricFullData!A:E,5,FALSE)&lt;30,"Adjunct","Professional")</f>
        <v>Professional</v>
      </c>
      <c r="M2611" t="str">
        <f>VLOOKUP(A2611,MonthlyMetricFullData!A:D,3,FALSE)</f>
        <v>Kristin Haase-Alvey</v>
      </c>
    </row>
    <row r="2612" spans="1:13" x14ac:dyDescent="0.2">
      <c r="A2612" s="6" t="s">
        <v>488</v>
      </c>
      <c r="B2612" s="6" t="s">
        <v>22</v>
      </c>
      <c r="C2612" s="9">
        <v>0.82</v>
      </c>
      <c r="D2612" s="9">
        <v>1.08</v>
      </c>
      <c r="E2612" s="9">
        <v>1</v>
      </c>
      <c r="F2612" s="9">
        <v>1</v>
      </c>
      <c r="G2612" s="9">
        <v>0.73</v>
      </c>
      <c r="H2612" s="6">
        <v>6</v>
      </c>
      <c r="I2612" s="7" t="s">
        <v>23</v>
      </c>
      <c r="J2612" s="9">
        <v>0.67</v>
      </c>
      <c r="K2612" t="str">
        <f>VLOOKUP(A2612,MonthlyMetricFullData!A:D,2,FALSE)</f>
        <v>Distinguished</v>
      </c>
      <c r="L2612" t="str">
        <f>IF(VLOOKUP(A2612,MonthlyMetricFullData!A:E,5,FALSE)&lt;30,"Adjunct","Professional")</f>
        <v>Professional</v>
      </c>
      <c r="M2612" t="str">
        <f>VLOOKUP(A2612,MonthlyMetricFullData!A:D,3,FALSE)</f>
        <v>Kristin Haase-Alvey</v>
      </c>
    </row>
    <row r="2613" spans="1:13" x14ac:dyDescent="0.2">
      <c r="A2613" s="6" t="s">
        <v>488</v>
      </c>
      <c r="B2613" s="6" t="s">
        <v>24</v>
      </c>
      <c r="C2613" s="9">
        <v>0.84</v>
      </c>
      <c r="D2613" s="9">
        <v>1.03</v>
      </c>
      <c r="E2613" s="9">
        <v>1</v>
      </c>
      <c r="F2613" s="9">
        <v>1</v>
      </c>
      <c r="G2613" s="9">
        <v>0.74</v>
      </c>
      <c r="H2613" s="6">
        <v>5</v>
      </c>
      <c r="I2613" s="7" t="s">
        <v>489</v>
      </c>
      <c r="J2613" s="9">
        <v>0.88</v>
      </c>
      <c r="K2613" t="str">
        <f>VLOOKUP(A2613,MonthlyMetricFullData!A:D,2,FALSE)</f>
        <v>Distinguished</v>
      </c>
      <c r="L2613" t="str">
        <f>IF(VLOOKUP(A2613,MonthlyMetricFullData!A:E,5,FALSE)&lt;30,"Adjunct","Professional")</f>
        <v>Professional</v>
      </c>
      <c r="M2613" t="str">
        <f>VLOOKUP(A2613,MonthlyMetricFullData!A:D,3,FALSE)</f>
        <v>Kristin Haase-Alvey</v>
      </c>
    </row>
    <row r="2614" spans="1:13" x14ac:dyDescent="0.2">
      <c r="A2614" s="6" t="s">
        <v>488</v>
      </c>
      <c r="B2614" s="6" t="s">
        <v>25</v>
      </c>
      <c r="C2614" s="9">
        <v>0.95</v>
      </c>
      <c r="D2614" s="9">
        <v>1.03</v>
      </c>
      <c r="E2614" s="9">
        <v>0.99</v>
      </c>
      <c r="F2614" s="9">
        <v>0.98</v>
      </c>
      <c r="G2614" s="9">
        <v>0.85</v>
      </c>
      <c r="H2614" s="6">
        <v>2</v>
      </c>
      <c r="I2614" s="7" t="s">
        <v>58</v>
      </c>
      <c r="J2614" s="9">
        <v>1</v>
      </c>
      <c r="K2614" t="str">
        <f>VLOOKUP(A2614,MonthlyMetricFullData!A:D,2,FALSE)</f>
        <v>Distinguished</v>
      </c>
      <c r="L2614" t="str">
        <f>IF(VLOOKUP(A2614,MonthlyMetricFullData!A:E,5,FALSE)&lt;30,"Adjunct","Professional")</f>
        <v>Professional</v>
      </c>
      <c r="M2614" t="str">
        <f>VLOOKUP(A2614,MonthlyMetricFullData!A:D,3,FALSE)</f>
        <v>Kristin Haase-Alvey</v>
      </c>
    </row>
    <row r="2615" spans="1:13" x14ac:dyDescent="0.2">
      <c r="A2615" s="6" t="s">
        <v>488</v>
      </c>
      <c r="B2615" s="6" t="s">
        <v>26</v>
      </c>
      <c r="C2615" s="9">
        <v>0.76</v>
      </c>
      <c r="D2615" s="9">
        <v>1</v>
      </c>
      <c r="E2615" s="9">
        <v>0.99</v>
      </c>
      <c r="F2615" s="9">
        <v>0.95</v>
      </c>
      <c r="G2615" s="9">
        <v>0.62</v>
      </c>
      <c r="H2615" s="6">
        <v>6</v>
      </c>
      <c r="I2615" s="7" t="s">
        <v>172</v>
      </c>
      <c r="J2615" s="9">
        <v>0.78</v>
      </c>
      <c r="K2615" t="str">
        <f>VLOOKUP(A2615,MonthlyMetricFullData!A:D,2,FALSE)</f>
        <v>Distinguished</v>
      </c>
      <c r="L2615" t="str">
        <f>IF(VLOOKUP(A2615,MonthlyMetricFullData!A:E,5,FALSE)&lt;30,"Adjunct","Professional")</f>
        <v>Professional</v>
      </c>
      <c r="M2615" t="str">
        <f>VLOOKUP(A2615,MonthlyMetricFullData!A:D,3,FALSE)</f>
        <v>Kristin Haase-Alvey</v>
      </c>
    </row>
    <row r="2616" spans="1:13" x14ac:dyDescent="0.2">
      <c r="A2616" s="6" t="s">
        <v>490</v>
      </c>
      <c r="B2616" s="6" t="s">
        <v>29</v>
      </c>
      <c r="C2616" s="9">
        <v>1.1714</v>
      </c>
      <c r="D2616" s="9">
        <v>1.077</v>
      </c>
      <c r="E2616" s="9">
        <v>0.98757763975155199</v>
      </c>
      <c r="F2616" s="9">
        <v>0.97959183673469297</v>
      </c>
      <c r="G2616" s="9">
        <v>0.35483870967741898</v>
      </c>
      <c r="H2616" s="6">
        <v>10</v>
      </c>
      <c r="I2616" s="7" t="s">
        <v>18</v>
      </c>
      <c r="J2616" s="45">
        <v>0</v>
      </c>
      <c r="K2616" t="str">
        <f>VLOOKUP(A2616,MonthlyMetricFullData!A:D,2,FALSE)</f>
        <v>Distinguished</v>
      </c>
      <c r="L2616" t="str">
        <f>IF(VLOOKUP(A2616,MonthlyMetricFullData!A:E,5,FALSE)&lt;30,"Adjunct","Professional")</f>
        <v>Professional</v>
      </c>
      <c r="M2616" t="str">
        <f>VLOOKUP(A2616,MonthlyMetricFullData!A:D,3,FALSE)</f>
        <v>Ian Plamondon</v>
      </c>
    </row>
    <row r="2617" spans="1:13" x14ac:dyDescent="0.2">
      <c r="A2617" s="6" t="s">
        <v>490</v>
      </c>
      <c r="B2617" s="6" t="s">
        <v>14</v>
      </c>
      <c r="C2617" s="9">
        <v>0.92500000000000004</v>
      </c>
      <c r="D2617" s="9">
        <v>1.0328999999999999</v>
      </c>
      <c r="E2617" s="9">
        <v>0.99145299145299104</v>
      </c>
      <c r="F2617" s="9">
        <v>0.971830985915492</v>
      </c>
      <c r="G2617" s="9">
        <v>0.5</v>
      </c>
      <c r="H2617" s="6">
        <v>8</v>
      </c>
      <c r="I2617" s="7" t="s">
        <v>57</v>
      </c>
      <c r="J2617" s="9">
        <v>0.25</v>
      </c>
      <c r="K2617" t="str">
        <f>VLOOKUP(A2617,MonthlyMetricFullData!A:D,2,FALSE)</f>
        <v>Distinguished</v>
      </c>
      <c r="L2617" t="str">
        <f>IF(VLOOKUP(A2617,MonthlyMetricFullData!A:E,5,FALSE)&lt;30,"Adjunct","Professional")</f>
        <v>Professional</v>
      </c>
      <c r="M2617" t="str">
        <f>VLOOKUP(A2617,MonthlyMetricFullData!A:D,3,FALSE)</f>
        <v>Ian Plamondon</v>
      </c>
    </row>
    <row r="2618" spans="1:13" x14ac:dyDescent="0.2">
      <c r="A2618" s="6" t="s">
        <v>490</v>
      </c>
      <c r="B2618" s="6" t="s">
        <v>16</v>
      </c>
      <c r="C2618" s="9">
        <v>0.95</v>
      </c>
      <c r="D2618" s="9">
        <v>0.91</v>
      </c>
      <c r="E2618" s="9">
        <v>0.99</v>
      </c>
      <c r="F2618" s="9">
        <v>0.99</v>
      </c>
      <c r="G2618" s="9">
        <v>0.56999999999999995</v>
      </c>
      <c r="H2618" s="6">
        <v>11</v>
      </c>
      <c r="I2618" s="10">
        <v>45720</v>
      </c>
      <c r="J2618" s="11">
        <v>0.75</v>
      </c>
      <c r="K2618" t="str">
        <f>VLOOKUP(A2618,MonthlyMetricFullData!A:D,2,FALSE)</f>
        <v>Distinguished</v>
      </c>
      <c r="L2618" t="str">
        <f>IF(VLOOKUP(A2618,MonthlyMetricFullData!A:E,5,FALSE)&lt;30,"Adjunct","Professional")</f>
        <v>Professional</v>
      </c>
      <c r="M2618" t="str">
        <f>VLOOKUP(A2618,MonthlyMetricFullData!A:D,3,FALSE)</f>
        <v>Ian Plamondon</v>
      </c>
    </row>
    <row r="2619" spans="1:13" x14ac:dyDescent="0.2">
      <c r="A2619" s="6" t="s">
        <v>490</v>
      </c>
      <c r="B2619" s="6" t="s">
        <v>31</v>
      </c>
      <c r="C2619" s="9">
        <v>0.61</v>
      </c>
      <c r="D2619" s="9">
        <v>0.56999999999999995</v>
      </c>
      <c r="E2619" s="9">
        <v>0.95</v>
      </c>
      <c r="F2619" s="9">
        <v>0.98</v>
      </c>
      <c r="G2619" s="9">
        <v>0.8</v>
      </c>
      <c r="H2619" s="6">
        <v>16</v>
      </c>
      <c r="I2619" s="7">
        <v>0.25</v>
      </c>
      <c r="J2619" s="9">
        <v>0.25</v>
      </c>
      <c r="K2619" t="str">
        <f>VLOOKUP(A2619,MonthlyMetricFullData!A:D,2,FALSE)</f>
        <v>Distinguished</v>
      </c>
      <c r="L2619" t="str">
        <f>IF(VLOOKUP(A2619,MonthlyMetricFullData!A:E,5,FALSE)&lt;30,"Adjunct","Professional")</f>
        <v>Professional</v>
      </c>
      <c r="M2619" t="str">
        <f>VLOOKUP(A2619,MonthlyMetricFullData!A:D,3,FALSE)</f>
        <v>Ian Plamondon</v>
      </c>
    </row>
    <row r="2620" spans="1:13" x14ac:dyDescent="0.2">
      <c r="A2620" s="6" t="s">
        <v>490</v>
      </c>
      <c r="B2620" s="6" t="s">
        <v>32</v>
      </c>
      <c r="C2620" s="9">
        <v>1.075</v>
      </c>
      <c r="D2620" s="9">
        <v>1.1086</v>
      </c>
      <c r="E2620" s="9">
        <v>0.97637795299999997</v>
      </c>
      <c r="F2620" s="9">
        <v>0.96666666700000003</v>
      </c>
      <c r="G2620" s="9">
        <v>0.65217391300000005</v>
      </c>
      <c r="H2620" s="6">
        <v>16</v>
      </c>
      <c r="I2620" s="7">
        <v>0.2</v>
      </c>
      <c r="J2620" s="9">
        <f>I2620</f>
        <v>0.2</v>
      </c>
      <c r="K2620" t="str">
        <f>VLOOKUP(A2620,MonthlyMetricFullData!A:D,2,FALSE)</f>
        <v>Distinguished</v>
      </c>
      <c r="L2620" t="str">
        <f>IF(VLOOKUP(A2620,MonthlyMetricFullData!A:E,5,FALSE)&lt;30,"Adjunct","Professional")</f>
        <v>Professional</v>
      </c>
      <c r="M2620" t="str">
        <f>VLOOKUP(A2620,MonthlyMetricFullData!A:D,3,FALSE)</f>
        <v>Ian Plamondon</v>
      </c>
    </row>
    <row r="2621" spans="1:13" x14ac:dyDescent="0.2">
      <c r="A2621" s="6" t="s">
        <v>490</v>
      </c>
      <c r="B2621" s="6" t="s">
        <v>17</v>
      </c>
      <c r="C2621" s="9">
        <v>1.08</v>
      </c>
      <c r="D2621" s="9">
        <v>1.01</v>
      </c>
      <c r="E2621" s="9">
        <v>0.99</v>
      </c>
      <c r="F2621" s="9">
        <v>0.99</v>
      </c>
      <c r="G2621" s="9">
        <v>0.81</v>
      </c>
      <c r="H2621" s="6">
        <v>18</v>
      </c>
      <c r="I2621" s="46" t="s">
        <v>33</v>
      </c>
      <c r="J2621" s="11">
        <v>0</v>
      </c>
      <c r="K2621" t="str">
        <f>VLOOKUP(A2621,MonthlyMetricFullData!A:D,2,FALSE)</f>
        <v>Distinguished</v>
      </c>
      <c r="L2621" t="str">
        <f>IF(VLOOKUP(A2621,MonthlyMetricFullData!A:E,5,FALSE)&lt;30,"Adjunct","Professional")</f>
        <v>Professional</v>
      </c>
      <c r="M2621" t="str">
        <f>VLOOKUP(A2621,MonthlyMetricFullData!A:D,3,FALSE)</f>
        <v>Ian Plamondon</v>
      </c>
    </row>
    <row r="2622" spans="1:13" x14ac:dyDescent="0.2">
      <c r="A2622" s="6" t="s">
        <v>490</v>
      </c>
      <c r="B2622" s="6" t="s">
        <v>19</v>
      </c>
      <c r="C2622" s="6">
        <v>0.99639999999999995</v>
      </c>
      <c r="D2622" s="6">
        <v>1.0028999999999999</v>
      </c>
      <c r="E2622" s="6">
        <v>0.98425196850393704</v>
      </c>
      <c r="F2622" s="6">
        <v>0.73299999999999998</v>
      </c>
      <c r="G2622" s="6">
        <v>0.78571428571428503</v>
      </c>
      <c r="H2622" s="6">
        <v>13</v>
      </c>
      <c r="I2622" s="6" t="s">
        <v>46</v>
      </c>
      <c r="J2622" s="53">
        <v>1</v>
      </c>
      <c r="K2622" t="str">
        <f>VLOOKUP(A2622,MonthlyMetricFullData!A:D,2,FALSE)</f>
        <v>Distinguished</v>
      </c>
      <c r="L2622" t="str">
        <f>IF(VLOOKUP(A2622,MonthlyMetricFullData!A:E,5,FALSE)&lt;30,"Adjunct","Professional")</f>
        <v>Professional</v>
      </c>
      <c r="M2622" t="str">
        <f>VLOOKUP(A2622,MonthlyMetricFullData!A:D,3,FALSE)</f>
        <v>Ian Plamondon</v>
      </c>
    </row>
    <row r="2623" spans="1:13" x14ac:dyDescent="0.2">
      <c r="A2623" s="6" t="s">
        <v>490</v>
      </c>
      <c r="B2623" s="6" t="s">
        <v>26</v>
      </c>
      <c r="C2623" s="9">
        <v>0.65</v>
      </c>
      <c r="D2623" s="9">
        <v>1.01</v>
      </c>
      <c r="E2623" s="9">
        <v>1</v>
      </c>
      <c r="F2623" s="9">
        <v>0.98</v>
      </c>
      <c r="G2623" s="9">
        <v>0.33</v>
      </c>
      <c r="H2623" s="6">
        <v>5</v>
      </c>
      <c r="I2623" s="7" t="s">
        <v>87</v>
      </c>
      <c r="J2623" s="9">
        <v>0.71</v>
      </c>
      <c r="K2623" t="str">
        <f>VLOOKUP(A2623,MonthlyMetricFullData!A:D,2,FALSE)</f>
        <v>Distinguished</v>
      </c>
      <c r="L2623" t="str">
        <f>IF(VLOOKUP(A2623,MonthlyMetricFullData!A:E,5,FALSE)&lt;30,"Adjunct","Professional")</f>
        <v>Professional</v>
      </c>
      <c r="M2623" t="str">
        <f>VLOOKUP(A2623,MonthlyMetricFullData!A:D,3,FALSE)</f>
        <v>Ian Plamondon</v>
      </c>
    </row>
    <row r="2624" spans="1:13" x14ac:dyDescent="0.2">
      <c r="A2624" s="6" t="s">
        <v>42</v>
      </c>
      <c r="B2624" s="6" t="s">
        <v>530</v>
      </c>
      <c r="C2624" s="9">
        <v>1.25</v>
      </c>
      <c r="D2624" s="9">
        <v>1.1484000000000001</v>
      </c>
      <c r="E2624" s="9">
        <v>1</v>
      </c>
      <c r="F2624" s="9">
        <v>1</v>
      </c>
      <c r="G2624" s="9">
        <v>0.66666666699999999</v>
      </c>
      <c r="I2624" s="30"/>
      <c r="J2624" s="9"/>
      <c r="K2624" s="6" t="s">
        <v>522</v>
      </c>
      <c r="L2624" s="6" t="s">
        <v>531</v>
      </c>
      <c r="M2624" s="6" t="s">
        <v>523</v>
      </c>
    </row>
    <row r="2625" spans="1:13" x14ac:dyDescent="0.2">
      <c r="A2625" s="6" t="s">
        <v>59</v>
      </c>
      <c r="B2625" s="6" t="s">
        <v>530</v>
      </c>
      <c r="C2625" s="9">
        <v>0.54169999999999996</v>
      </c>
      <c r="D2625" s="9">
        <v>1.0820000000000001</v>
      </c>
      <c r="E2625" s="9">
        <v>0.95238095199999995</v>
      </c>
      <c r="F2625" s="9">
        <v>0.69199999999999995</v>
      </c>
      <c r="G2625" s="9">
        <v>0.428571429</v>
      </c>
      <c r="I2625" s="30"/>
      <c r="J2625" s="9"/>
      <c r="K2625" s="6" t="s">
        <v>522</v>
      </c>
      <c r="L2625" s="6" t="s">
        <v>531</v>
      </c>
      <c r="M2625" s="6" t="s">
        <v>236</v>
      </c>
    </row>
    <row r="2626" spans="1:13" x14ac:dyDescent="0.2">
      <c r="A2626" s="6" t="s">
        <v>101</v>
      </c>
      <c r="B2626" s="6" t="s">
        <v>530</v>
      </c>
      <c r="C2626" s="9">
        <v>0.95</v>
      </c>
      <c r="D2626" s="9">
        <v>1.349</v>
      </c>
      <c r="E2626" s="9">
        <v>0.98666666700000005</v>
      </c>
      <c r="F2626" s="9">
        <v>0.79300000000000004</v>
      </c>
      <c r="G2626" s="9">
        <v>0.47058823500000002</v>
      </c>
      <c r="I2626" s="30"/>
      <c r="J2626" s="9"/>
      <c r="K2626" s="6" t="s">
        <v>525</v>
      </c>
      <c r="L2626" s="6" t="s">
        <v>531</v>
      </c>
      <c r="M2626" s="6" t="s">
        <v>236</v>
      </c>
    </row>
    <row r="2627" spans="1:13" x14ac:dyDescent="0.2">
      <c r="A2627" s="6" t="s">
        <v>109</v>
      </c>
      <c r="B2627" s="6" t="s">
        <v>530</v>
      </c>
      <c r="C2627" s="9">
        <v>1.0464</v>
      </c>
      <c r="D2627" s="9">
        <v>0.94330000000000003</v>
      </c>
      <c r="E2627" s="9">
        <v>0.99300699299999995</v>
      </c>
      <c r="F2627" s="9">
        <v>0.96799999999999997</v>
      </c>
      <c r="G2627" s="9">
        <v>0.89655172400000005</v>
      </c>
      <c r="I2627" s="30"/>
      <c r="J2627" s="9"/>
      <c r="K2627" s="6" t="s">
        <v>519</v>
      </c>
      <c r="L2627" s="6" t="s">
        <v>532</v>
      </c>
      <c r="M2627" s="6" t="s">
        <v>524</v>
      </c>
    </row>
    <row r="2628" spans="1:13" x14ac:dyDescent="0.2">
      <c r="A2628" s="6" t="s">
        <v>119</v>
      </c>
      <c r="B2628" s="6" t="s">
        <v>530</v>
      </c>
      <c r="C2628" s="9">
        <v>0.94789999999999996</v>
      </c>
      <c r="D2628" s="9">
        <v>1.1484000000000001</v>
      </c>
      <c r="E2628" s="9">
        <v>1</v>
      </c>
      <c r="F2628" s="9">
        <v>1</v>
      </c>
      <c r="G2628" s="9">
        <v>0.86666666699999995</v>
      </c>
      <c r="I2628" s="30"/>
      <c r="J2628" s="9"/>
      <c r="K2628" s="6" t="s">
        <v>519</v>
      </c>
      <c r="L2628" s="6" t="s">
        <v>531</v>
      </c>
      <c r="M2628" s="6" t="s">
        <v>524</v>
      </c>
    </row>
    <row r="2629" spans="1:13" x14ac:dyDescent="0.2">
      <c r="A2629" s="6" t="s">
        <v>134</v>
      </c>
      <c r="B2629" s="6" t="s">
        <v>530</v>
      </c>
      <c r="C2629" s="9">
        <v>0.63019999999999998</v>
      </c>
      <c r="D2629" s="9">
        <v>1.0078</v>
      </c>
      <c r="E2629" s="9">
        <v>1</v>
      </c>
      <c r="F2629" s="9">
        <v>1</v>
      </c>
      <c r="G2629" s="9">
        <v>0.83333333300000001</v>
      </c>
      <c r="I2629" s="30"/>
      <c r="J2629" s="9"/>
      <c r="K2629" s="6" t="s">
        <v>522</v>
      </c>
      <c r="L2629" s="6" t="s">
        <v>531</v>
      </c>
      <c r="M2629" s="6" t="s">
        <v>523</v>
      </c>
    </row>
    <row r="2630" spans="1:13" x14ac:dyDescent="0.2">
      <c r="A2630" s="6" t="s">
        <v>533</v>
      </c>
      <c r="B2630" s="6" t="s">
        <v>530</v>
      </c>
      <c r="C2630" s="9">
        <v>7.4999999999999997E-2</v>
      </c>
      <c r="D2630" s="9">
        <v>0.8125</v>
      </c>
      <c r="F2630" s="9">
        <v>1</v>
      </c>
      <c r="I2630" s="30"/>
      <c r="J2630" s="9"/>
      <c r="K2630" s="6" t="e">
        <v>#N/A</v>
      </c>
      <c r="L2630" s="6" t="e">
        <v>#N/A</v>
      </c>
      <c r="M2630" s="6" t="e">
        <v>#N/A</v>
      </c>
    </row>
    <row r="2631" spans="1:13" x14ac:dyDescent="0.2">
      <c r="A2631" s="6" t="s">
        <v>139</v>
      </c>
      <c r="B2631" s="6" t="s">
        <v>530</v>
      </c>
      <c r="C2631" s="9">
        <v>0.71879999999999999</v>
      </c>
      <c r="D2631" s="9">
        <v>0.63670000000000004</v>
      </c>
      <c r="E2631" s="9">
        <v>1</v>
      </c>
      <c r="F2631" s="9">
        <v>1</v>
      </c>
      <c r="G2631" s="9">
        <v>0.4</v>
      </c>
      <c r="I2631" s="30"/>
      <c r="J2631" s="9"/>
      <c r="K2631" s="6" t="s">
        <v>519</v>
      </c>
      <c r="L2631" s="6" t="s">
        <v>531</v>
      </c>
      <c r="M2631" s="6" t="s">
        <v>521</v>
      </c>
    </row>
    <row r="2632" spans="1:13" x14ac:dyDescent="0.2">
      <c r="A2632" s="6" t="s">
        <v>140</v>
      </c>
      <c r="B2632" s="6" t="s">
        <v>530</v>
      </c>
      <c r="C2632" s="9">
        <v>1.0542</v>
      </c>
      <c r="D2632" s="9">
        <v>1.0362</v>
      </c>
      <c r="E2632" s="9">
        <v>0.93693693700000003</v>
      </c>
      <c r="F2632" s="9">
        <v>0.93700000000000006</v>
      </c>
      <c r="G2632" s="9">
        <v>1</v>
      </c>
      <c r="I2632" s="30"/>
      <c r="J2632" s="9"/>
      <c r="K2632" s="6" t="s">
        <v>519</v>
      </c>
      <c r="L2632" s="6" t="s">
        <v>532</v>
      </c>
      <c r="M2632" s="6" t="s">
        <v>520</v>
      </c>
    </row>
    <row r="2633" spans="1:13" x14ac:dyDescent="0.2">
      <c r="A2633" s="6" t="s">
        <v>150</v>
      </c>
      <c r="B2633" s="6" t="s">
        <v>530</v>
      </c>
      <c r="C2633" s="9">
        <v>1.1167</v>
      </c>
      <c r="D2633" s="9">
        <v>1.0197000000000001</v>
      </c>
      <c r="E2633" s="9">
        <v>1</v>
      </c>
      <c r="F2633" s="9">
        <v>0.97599999999999998</v>
      </c>
      <c r="G2633" s="9">
        <v>0.51851851900000001</v>
      </c>
      <c r="I2633" s="30"/>
      <c r="J2633" s="6"/>
      <c r="K2633" s="6" t="s">
        <v>519</v>
      </c>
      <c r="L2633" s="6" t="s">
        <v>532</v>
      </c>
      <c r="M2633" s="6" t="s">
        <v>524</v>
      </c>
    </row>
    <row r="2634" spans="1:13" x14ac:dyDescent="0.2">
      <c r="A2634" s="6" t="s">
        <v>173</v>
      </c>
      <c r="B2634" s="6" t="s">
        <v>530</v>
      </c>
      <c r="C2634" s="9">
        <v>0.77500000000000002</v>
      </c>
      <c r="D2634" s="9">
        <v>1.1333</v>
      </c>
      <c r="E2634" s="9">
        <v>0.904255319</v>
      </c>
      <c r="F2634" s="9">
        <v>1</v>
      </c>
      <c r="G2634" s="9">
        <v>1</v>
      </c>
      <c r="I2634" s="30"/>
      <c r="J2634" s="9"/>
      <c r="K2634" s="6" t="s">
        <v>519</v>
      </c>
      <c r="L2634" s="6" t="s">
        <v>532</v>
      </c>
      <c r="M2634" s="6" t="s">
        <v>523</v>
      </c>
    </row>
    <row r="2635" spans="1:13" x14ac:dyDescent="0.2">
      <c r="A2635" s="6" t="s">
        <v>534</v>
      </c>
      <c r="B2635" s="6" t="s">
        <v>530</v>
      </c>
      <c r="I2635" s="30"/>
      <c r="J2635" s="9"/>
      <c r="K2635" s="6" t="e">
        <v>#N/A</v>
      </c>
      <c r="L2635" s="6" t="e">
        <v>#N/A</v>
      </c>
      <c r="M2635" s="6" t="e">
        <v>#N/A</v>
      </c>
    </row>
    <row r="2636" spans="1:13" x14ac:dyDescent="0.2">
      <c r="A2636" s="6" t="s">
        <v>185</v>
      </c>
      <c r="B2636" s="6" t="s">
        <v>530</v>
      </c>
      <c r="C2636" s="9">
        <v>6.6699999999999995E-2</v>
      </c>
      <c r="D2636" s="9">
        <v>0.63819999999999999</v>
      </c>
      <c r="E2636" s="9">
        <v>1</v>
      </c>
      <c r="F2636" s="9">
        <v>0</v>
      </c>
      <c r="G2636" s="9">
        <v>0.375</v>
      </c>
      <c r="I2636" s="30"/>
      <c r="J2636" s="9"/>
      <c r="K2636" s="6" t="s">
        <v>519</v>
      </c>
      <c r="L2636" s="6" t="s">
        <v>532</v>
      </c>
      <c r="M2636" s="6" t="s">
        <v>524</v>
      </c>
    </row>
    <row r="2637" spans="1:13" x14ac:dyDescent="0.2">
      <c r="A2637" s="6" t="s">
        <v>189</v>
      </c>
      <c r="B2637" s="6" t="s">
        <v>530</v>
      </c>
      <c r="C2637" s="9">
        <v>0.91069999999999995</v>
      </c>
      <c r="D2637" s="9">
        <v>1.2165999999999999</v>
      </c>
      <c r="E2637" s="9">
        <v>1</v>
      </c>
      <c r="F2637" s="9">
        <v>0.98399999999999999</v>
      </c>
      <c r="G2637" s="9">
        <v>0.82352941199999996</v>
      </c>
      <c r="I2637" s="30"/>
      <c r="J2637" s="9"/>
      <c r="K2637" s="6" t="s">
        <v>522</v>
      </c>
      <c r="L2637" s="6" t="s">
        <v>532</v>
      </c>
      <c r="M2637" s="6" t="s">
        <v>524</v>
      </c>
    </row>
    <row r="2638" spans="1:13" x14ac:dyDescent="0.2">
      <c r="A2638" s="6" t="s">
        <v>193</v>
      </c>
      <c r="B2638" s="6" t="s">
        <v>530</v>
      </c>
      <c r="C2638" s="9">
        <v>0.69789999999999996</v>
      </c>
      <c r="D2638" s="9">
        <v>1.2031000000000001</v>
      </c>
      <c r="E2638" s="9">
        <v>0.93333333299999999</v>
      </c>
      <c r="F2638" s="9">
        <v>0.57099999999999995</v>
      </c>
      <c r="G2638" s="9">
        <v>0.875</v>
      </c>
      <c r="I2638" s="30"/>
      <c r="J2638" s="9"/>
      <c r="K2638" s="6" t="s">
        <v>519</v>
      </c>
      <c r="L2638" s="6" t="s">
        <v>531</v>
      </c>
      <c r="M2638" s="6" t="s">
        <v>523</v>
      </c>
    </row>
    <row r="2639" spans="1:13" x14ac:dyDescent="0.2">
      <c r="A2639" s="6" t="s">
        <v>196</v>
      </c>
      <c r="B2639" s="6" t="s">
        <v>530</v>
      </c>
      <c r="C2639" s="9">
        <v>0.97919999999999996</v>
      </c>
      <c r="D2639" s="9">
        <v>0.88670000000000004</v>
      </c>
      <c r="E2639" s="9">
        <v>0.97619047599999997</v>
      </c>
      <c r="F2639" s="9">
        <v>0.74099999999999999</v>
      </c>
      <c r="G2639" s="9">
        <v>0.45454545499999999</v>
      </c>
      <c r="I2639" s="30"/>
      <c r="J2639" s="9"/>
      <c r="K2639" s="6" t="s">
        <v>525</v>
      </c>
      <c r="L2639" s="6" t="s">
        <v>531</v>
      </c>
      <c r="M2639" s="6" t="s">
        <v>236</v>
      </c>
    </row>
    <row r="2640" spans="1:13" x14ac:dyDescent="0.2">
      <c r="A2640" s="6" t="s">
        <v>211</v>
      </c>
      <c r="B2640" s="6" t="s">
        <v>530</v>
      </c>
      <c r="C2640" s="9">
        <v>0.625</v>
      </c>
      <c r="D2640" s="9">
        <v>0.76949999999999996</v>
      </c>
      <c r="E2640" s="9">
        <v>1</v>
      </c>
      <c r="F2640" s="9">
        <v>1</v>
      </c>
      <c r="G2640" s="9">
        <v>1</v>
      </c>
      <c r="I2640" s="30"/>
      <c r="J2640" s="9"/>
      <c r="K2640" s="6" t="s">
        <v>519</v>
      </c>
      <c r="L2640" s="6" t="s">
        <v>531</v>
      </c>
      <c r="M2640" s="6" t="s">
        <v>523</v>
      </c>
    </row>
    <row r="2641" spans="1:13" x14ac:dyDescent="0.2">
      <c r="A2641" s="6" t="s">
        <v>215</v>
      </c>
      <c r="B2641" s="6" t="s">
        <v>530</v>
      </c>
      <c r="C2641" s="9">
        <v>0.89170000000000005</v>
      </c>
      <c r="D2641" s="9">
        <v>0.91779999999999995</v>
      </c>
      <c r="E2641" s="9">
        <v>0.96666666700000003</v>
      </c>
      <c r="F2641" s="9">
        <v>0.76500000000000001</v>
      </c>
      <c r="G2641" s="9">
        <v>0.91666666699999999</v>
      </c>
      <c r="I2641" s="30"/>
      <c r="J2641" s="9"/>
      <c r="K2641" s="6" t="s">
        <v>519</v>
      </c>
      <c r="L2641" s="6" t="s">
        <v>532</v>
      </c>
      <c r="M2641" s="6" t="s">
        <v>524</v>
      </c>
    </row>
    <row r="2642" spans="1:13" x14ac:dyDescent="0.2">
      <c r="A2642" s="6" t="s">
        <v>221</v>
      </c>
      <c r="B2642" s="6" t="s">
        <v>530</v>
      </c>
      <c r="C2642" s="9">
        <v>0.95830000000000004</v>
      </c>
      <c r="D2642" s="9">
        <v>1.0078</v>
      </c>
      <c r="E2642" s="9">
        <v>1</v>
      </c>
      <c r="F2642" s="9">
        <v>0.97</v>
      </c>
      <c r="G2642" s="9">
        <v>0.63636363600000001</v>
      </c>
      <c r="I2642" s="30"/>
      <c r="J2642" s="9"/>
      <c r="K2642" s="6" t="s">
        <v>519</v>
      </c>
      <c r="L2642" s="6" t="s">
        <v>531</v>
      </c>
      <c r="M2642" s="6" t="s">
        <v>523</v>
      </c>
    </row>
    <row r="2643" spans="1:13" x14ac:dyDescent="0.2">
      <c r="A2643" s="6" t="s">
        <v>245</v>
      </c>
      <c r="B2643" s="6" t="s">
        <v>530</v>
      </c>
      <c r="C2643" s="9">
        <v>1.0874999999999999</v>
      </c>
      <c r="D2643" s="9">
        <v>1.5938000000000001</v>
      </c>
      <c r="E2643" s="9">
        <v>1</v>
      </c>
      <c r="F2643" s="9">
        <v>0.98499999999999999</v>
      </c>
      <c r="G2643" s="9">
        <v>0.95454545499999999</v>
      </c>
      <c r="I2643" s="30"/>
      <c r="J2643" s="9"/>
      <c r="K2643" s="6" t="s">
        <v>522</v>
      </c>
      <c r="L2643" s="6" t="s">
        <v>532</v>
      </c>
      <c r="M2643" s="6" t="s">
        <v>523</v>
      </c>
    </row>
    <row r="2644" spans="1:13" x14ac:dyDescent="0.2">
      <c r="A2644" s="6" t="s">
        <v>246</v>
      </c>
      <c r="B2644" s="6" t="s">
        <v>530</v>
      </c>
      <c r="C2644" s="9">
        <v>1.2250000000000001</v>
      </c>
      <c r="D2644" s="9">
        <v>1.1406000000000001</v>
      </c>
      <c r="E2644" s="9">
        <v>1</v>
      </c>
      <c r="F2644" s="9">
        <v>0.95499999999999996</v>
      </c>
      <c r="G2644" s="9">
        <v>0.95652173900000004</v>
      </c>
      <c r="I2644" s="30"/>
      <c r="J2644" s="9"/>
      <c r="K2644" s="6" t="s">
        <v>519</v>
      </c>
      <c r="L2644" s="6" t="s">
        <v>531</v>
      </c>
      <c r="M2644" s="6" t="s">
        <v>521</v>
      </c>
    </row>
    <row r="2645" spans="1:13" x14ac:dyDescent="0.2">
      <c r="A2645" s="6" t="s">
        <v>261</v>
      </c>
      <c r="B2645" s="6" t="s">
        <v>530</v>
      </c>
      <c r="C2645" s="9">
        <v>0.98209999999999997</v>
      </c>
      <c r="D2645" s="9">
        <v>1.109</v>
      </c>
      <c r="E2645" s="9">
        <v>0.99270073000000003</v>
      </c>
      <c r="F2645" s="9">
        <v>0.97899999999999998</v>
      </c>
      <c r="G2645" s="9">
        <v>1</v>
      </c>
      <c r="I2645" s="30"/>
      <c r="J2645" s="9"/>
      <c r="K2645" s="6" t="s">
        <v>519</v>
      </c>
      <c r="L2645" s="6" t="s">
        <v>532</v>
      </c>
      <c r="M2645" s="6" t="s">
        <v>520</v>
      </c>
    </row>
    <row r="2646" spans="1:13" x14ac:dyDescent="0.2">
      <c r="A2646" s="6" t="s">
        <v>535</v>
      </c>
      <c r="B2646" s="6" t="s">
        <v>530</v>
      </c>
      <c r="C2646" s="9">
        <v>2.2200000000000001E-2</v>
      </c>
      <c r="D2646" s="9">
        <v>0.58989999999999998</v>
      </c>
      <c r="E2646" s="9">
        <v>1</v>
      </c>
      <c r="F2646" s="9">
        <v>0</v>
      </c>
      <c r="I2646" s="30"/>
      <c r="J2646" s="9"/>
      <c r="K2646" s="6" t="e">
        <v>#N/A</v>
      </c>
      <c r="L2646" s="6" t="e">
        <v>#N/A</v>
      </c>
      <c r="M2646" s="6" t="e">
        <v>#N/A</v>
      </c>
    </row>
    <row r="2647" spans="1:13" x14ac:dyDescent="0.2">
      <c r="A2647" s="6" t="s">
        <v>536</v>
      </c>
      <c r="B2647" s="6" t="s">
        <v>530</v>
      </c>
      <c r="I2647" s="30"/>
      <c r="J2647" s="6"/>
      <c r="K2647" s="6" t="e">
        <v>#N/A</v>
      </c>
      <c r="L2647" s="6" t="e">
        <v>#N/A</v>
      </c>
      <c r="M2647" s="6" t="e">
        <v>#N/A</v>
      </c>
    </row>
    <row r="2648" spans="1:13" x14ac:dyDescent="0.2">
      <c r="A2648" s="6" t="s">
        <v>277</v>
      </c>
      <c r="B2648" s="6" t="s">
        <v>530</v>
      </c>
      <c r="C2648" s="9">
        <v>0.8125</v>
      </c>
      <c r="D2648" s="9">
        <v>1.2396</v>
      </c>
      <c r="E2648" s="9">
        <v>0.918918919</v>
      </c>
      <c r="F2648" s="9">
        <v>1</v>
      </c>
      <c r="G2648" s="9">
        <v>1</v>
      </c>
      <c r="I2648" s="30"/>
      <c r="J2648" s="6"/>
      <c r="K2648" s="6" t="s">
        <v>519</v>
      </c>
      <c r="L2648" s="6" t="s">
        <v>531</v>
      </c>
      <c r="M2648" s="6" t="s">
        <v>521</v>
      </c>
    </row>
    <row r="2649" spans="1:13" x14ac:dyDescent="0.2">
      <c r="A2649" s="6" t="s">
        <v>282</v>
      </c>
      <c r="B2649" s="6" t="s">
        <v>530</v>
      </c>
      <c r="C2649" s="9">
        <v>0.89380000000000004</v>
      </c>
      <c r="D2649" s="9">
        <v>1.0650999999999999</v>
      </c>
      <c r="E2649" s="9">
        <v>1</v>
      </c>
      <c r="F2649" s="9">
        <v>0.98099999999999998</v>
      </c>
      <c r="G2649" s="9">
        <v>0.63157894699999995</v>
      </c>
      <c r="I2649" s="30"/>
      <c r="J2649" s="9"/>
      <c r="K2649" s="6" t="s">
        <v>519</v>
      </c>
      <c r="L2649" s="6" t="s">
        <v>531</v>
      </c>
      <c r="M2649" s="6" t="s">
        <v>236</v>
      </c>
    </row>
    <row r="2650" spans="1:13" x14ac:dyDescent="0.2">
      <c r="A2650" s="6" t="s">
        <v>293</v>
      </c>
      <c r="B2650" s="6" t="s">
        <v>530</v>
      </c>
      <c r="C2650" s="9">
        <v>0.64580000000000004</v>
      </c>
      <c r="D2650" s="9">
        <v>1.0625</v>
      </c>
      <c r="E2650" s="9">
        <v>0.96666666700000003</v>
      </c>
      <c r="F2650" s="9">
        <v>1</v>
      </c>
      <c r="G2650" s="9">
        <v>1</v>
      </c>
      <c r="I2650" s="30"/>
      <c r="J2650" s="9"/>
      <c r="K2650" s="6" t="s">
        <v>522</v>
      </c>
      <c r="L2650" s="6" t="s">
        <v>531</v>
      </c>
      <c r="M2650" s="6" t="s">
        <v>521</v>
      </c>
    </row>
    <row r="2651" spans="1:13" x14ac:dyDescent="0.2">
      <c r="A2651" s="6" t="s">
        <v>297</v>
      </c>
      <c r="B2651" s="6" t="s">
        <v>530</v>
      </c>
      <c r="C2651" s="9">
        <v>1.5885</v>
      </c>
      <c r="D2651" s="9">
        <v>1.4101999999999999</v>
      </c>
      <c r="E2651" s="9">
        <v>0.985294118</v>
      </c>
      <c r="F2651" s="9">
        <v>1</v>
      </c>
      <c r="G2651" s="9">
        <v>1</v>
      </c>
      <c r="I2651" s="30"/>
      <c r="J2651" s="9"/>
      <c r="K2651" s="6" t="s">
        <v>519</v>
      </c>
      <c r="L2651" s="6" t="s">
        <v>531</v>
      </c>
      <c r="M2651" s="6" t="s">
        <v>521</v>
      </c>
    </row>
    <row r="2652" spans="1:13" x14ac:dyDescent="0.2">
      <c r="A2652" s="6" t="s">
        <v>303</v>
      </c>
      <c r="B2652" s="6" t="s">
        <v>530</v>
      </c>
      <c r="C2652" s="9">
        <v>1.0083</v>
      </c>
      <c r="D2652" s="9">
        <v>1.0591999999999999</v>
      </c>
      <c r="E2652" s="9">
        <v>1</v>
      </c>
      <c r="F2652" s="9">
        <v>1</v>
      </c>
      <c r="G2652" s="9">
        <v>0.95833333300000001</v>
      </c>
      <c r="I2652" s="30"/>
      <c r="J2652" s="9"/>
      <c r="K2652" s="6" t="s">
        <v>522</v>
      </c>
      <c r="L2652" s="6" t="s">
        <v>532</v>
      </c>
      <c r="M2652" s="6" t="s">
        <v>523</v>
      </c>
    </row>
    <row r="2653" spans="1:13" x14ac:dyDescent="0.2">
      <c r="A2653" s="6" t="s">
        <v>318</v>
      </c>
      <c r="B2653" s="6" t="s">
        <v>530</v>
      </c>
      <c r="C2653" s="9">
        <v>0.45</v>
      </c>
      <c r="D2653" s="9">
        <v>0.9083</v>
      </c>
      <c r="E2653" s="9">
        <v>1</v>
      </c>
      <c r="F2653" s="9">
        <v>0.94299999999999995</v>
      </c>
      <c r="G2653" s="9">
        <v>1</v>
      </c>
      <c r="I2653" s="30"/>
      <c r="J2653" s="6"/>
      <c r="K2653" s="6" t="s">
        <v>522</v>
      </c>
      <c r="L2653" s="6" t="s">
        <v>532</v>
      </c>
      <c r="M2653" s="6" t="s">
        <v>523</v>
      </c>
    </row>
    <row r="2654" spans="1:13" x14ac:dyDescent="0.2">
      <c r="A2654" s="6" t="s">
        <v>321</v>
      </c>
      <c r="B2654" s="6" t="s">
        <v>530</v>
      </c>
      <c r="C2654" s="9">
        <v>1.1042000000000001</v>
      </c>
      <c r="D2654" s="9">
        <v>1.1484000000000001</v>
      </c>
      <c r="E2654" s="9">
        <v>0.93478260899999999</v>
      </c>
      <c r="F2654" s="9">
        <v>1</v>
      </c>
      <c r="G2654" s="9">
        <v>0.33333333300000001</v>
      </c>
      <c r="I2654" s="30"/>
      <c r="J2654" s="9"/>
      <c r="K2654" s="6" t="s">
        <v>525</v>
      </c>
      <c r="L2654" s="6" t="s">
        <v>531</v>
      </c>
      <c r="M2654" s="6" t="s">
        <v>520</v>
      </c>
    </row>
    <row r="2655" spans="1:13" x14ac:dyDescent="0.2">
      <c r="A2655" s="6" t="s">
        <v>326</v>
      </c>
      <c r="B2655" s="6" t="s">
        <v>530</v>
      </c>
      <c r="C2655" s="9">
        <v>0.98750000000000004</v>
      </c>
      <c r="D2655" s="9">
        <v>0.97919999999999996</v>
      </c>
      <c r="E2655" s="9">
        <v>0.97402597400000002</v>
      </c>
      <c r="F2655" s="9">
        <v>0.96199999999999997</v>
      </c>
      <c r="G2655" s="9">
        <v>1</v>
      </c>
      <c r="I2655" s="30"/>
      <c r="J2655" s="9"/>
      <c r="K2655" s="6" t="s">
        <v>525</v>
      </c>
      <c r="L2655" s="6" t="s">
        <v>531</v>
      </c>
      <c r="M2655" s="6" t="s">
        <v>236</v>
      </c>
    </row>
    <row r="2656" spans="1:13" x14ac:dyDescent="0.2">
      <c r="A2656" s="6" t="s">
        <v>335</v>
      </c>
      <c r="B2656" s="6" t="s">
        <v>530</v>
      </c>
      <c r="C2656" s="9">
        <v>0.9083</v>
      </c>
      <c r="D2656" s="9">
        <v>1.1742999999999999</v>
      </c>
      <c r="E2656" s="9">
        <v>0.99029126199999995</v>
      </c>
      <c r="F2656" s="9">
        <v>0.98599999999999999</v>
      </c>
      <c r="G2656" s="9">
        <v>0.91666666699999999</v>
      </c>
      <c r="I2656" s="30"/>
      <c r="J2656" s="9"/>
      <c r="K2656" s="6" t="s">
        <v>519</v>
      </c>
      <c r="L2656" s="6" t="s">
        <v>532</v>
      </c>
      <c r="M2656" s="6" t="s">
        <v>520</v>
      </c>
    </row>
    <row r="2657" spans="1:13" x14ac:dyDescent="0.2">
      <c r="A2657" s="6" t="s">
        <v>338</v>
      </c>
      <c r="B2657" s="6" t="s">
        <v>530</v>
      </c>
      <c r="C2657" s="9">
        <v>0.85419999999999996</v>
      </c>
      <c r="D2657" s="9">
        <v>1.125</v>
      </c>
      <c r="E2657" s="9">
        <v>1</v>
      </c>
      <c r="F2657" s="9">
        <v>0.96799999999999997</v>
      </c>
      <c r="G2657" s="9">
        <v>1</v>
      </c>
      <c r="I2657" s="30"/>
      <c r="J2657" s="9"/>
      <c r="K2657" s="6" t="s">
        <v>525</v>
      </c>
      <c r="L2657" s="6" t="s">
        <v>531</v>
      </c>
      <c r="M2657" s="6" t="s">
        <v>524</v>
      </c>
    </row>
    <row r="2658" spans="1:13" x14ac:dyDescent="0.2">
      <c r="A2658" s="6" t="s">
        <v>343</v>
      </c>
      <c r="B2658" s="6" t="s">
        <v>530</v>
      </c>
      <c r="C2658" s="9">
        <v>0.87139999999999995</v>
      </c>
      <c r="D2658" s="9">
        <v>1.0130999999999999</v>
      </c>
      <c r="E2658" s="9">
        <v>1</v>
      </c>
      <c r="F2658" s="9">
        <v>0.92800000000000005</v>
      </c>
      <c r="G2658" s="9">
        <v>1</v>
      </c>
      <c r="I2658" s="30"/>
      <c r="J2658" s="9"/>
      <c r="K2658" s="6" t="s">
        <v>525</v>
      </c>
      <c r="L2658" s="6" t="s">
        <v>532</v>
      </c>
      <c r="M2658" s="6" t="s">
        <v>236</v>
      </c>
    </row>
    <row r="2659" spans="1:13" x14ac:dyDescent="0.2">
      <c r="A2659" s="6" t="s">
        <v>345</v>
      </c>
      <c r="B2659" s="6" t="s">
        <v>530</v>
      </c>
      <c r="C2659" s="9">
        <v>1.0104</v>
      </c>
      <c r="D2659" s="9">
        <v>1.5547</v>
      </c>
      <c r="E2659" s="9">
        <v>0.97142857100000002</v>
      </c>
      <c r="F2659" s="9">
        <v>1</v>
      </c>
      <c r="G2659" s="9">
        <v>1</v>
      </c>
      <c r="I2659" s="30"/>
      <c r="J2659" s="9"/>
      <c r="K2659" s="6" t="s">
        <v>519</v>
      </c>
      <c r="L2659" s="6" t="s">
        <v>531</v>
      </c>
      <c r="M2659" s="6" t="s">
        <v>524</v>
      </c>
    </row>
    <row r="2660" spans="1:13" x14ac:dyDescent="0.2">
      <c r="A2660" s="6" t="s">
        <v>353</v>
      </c>
      <c r="B2660" s="6" t="s">
        <v>530</v>
      </c>
      <c r="C2660" s="9">
        <v>0.92079999999999995</v>
      </c>
      <c r="D2660" s="9">
        <v>1.0690999999999999</v>
      </c>
      <c r="E2660" s="9">
        <v>0.99</v>
      </c>
      <c r="F2660" s="9">
        <v>0.95699999999999996</v>
      </c>
      <c r="G2660" s="9">
        <v>0.66666666699999999</v>
      </c>
      <c r="I2660" s="30"/>
      <c r="J2660" s="9"/>
      <c r="K2660" s="6" t="s">
        <v>522</v>
      </c>
      <c r="L2660" s="6" t="s">
        <v>532</v>
      </c>
      <c r="M2660" s="6" t="s">
        <v>520</v>
      </c>
    </row>
    <row r="2661" spans="1:13" x14ac:dyDescent="0.2">
      <c r="A2661" s="6" t="s">
        <v>354</v>
      </c>
      <c r="B2661" s="6" t="s">
        <v>530</v>
      </c>
      <c r="C2661" s="9">
        <v>0.93330000000000002</v>
      </c>
      <c r="D2661" s="9">
        <v>1.1151</v>
      </c>
      <c r="E2661" s="9">
        <v>1</v>
      </c>
      <c r="F2661" s="9">
        <v>0.98799999999999999</v>
      </c>
      <c r="G2661" s="9">
        <v>1</v>
      </c>
      <c r="I2661" s="30"/>
      <c r="J2661" s="9"/>
      <c r="K2661" s="6" t="s">
        <v>519</v>
      </c>
      <c r="L2661" s="6" t="s">
        <v>532</v>
      </c>
      <c r="M2661" s="6" t="s">
        <v>523</v>
      </c>
    </row>
    <row r="2662" spans="1:13" x14ac:dyDescent="0.2">
      <c r="A2662" s="6" t="s">
        <v>355</v>
      </c>
      <c r="B2662" s="6" t="s">
        <v>530</v>
      </c>
      <c r="C2662" s="9">
        <v>0.78749999999999998</v>
      </c>
      <c r="D2662" s="9">
        <v>1</v>
      </c>
      <c r="E2662" s="9">
        <v>1</v>
      </c>
      <c r="F2662" s="9">
        <v>0.95099999999999996</v>
      </c>
      <c r="G2662" s="9">
        <v>0.90476190499999998</v>
      </c>
      <c r="I2662" s="30"/>
      <c r="J2662" s="9"/>
      <c r="K2662" s="6" t="s">
        <v>519</v>
      </c>
      <c r="L2662" s="6" t="s">
        <v>532</v>
      </c>
      <c r="M2662" s="6" t="s">
        <v>520</v>
      </c>
    </row>
    <row r="2663" spans="1:13" x14ac:dyDescent="0.2">
      <c r="A2663" s="6" t="s">
        <v>357</v>
      </c>
      <c r="B2663" s="6" t="s">
        <v>530</v>
      </c>
      <c r="C2663" s="9">
        <v>1.0313000000000001</v>
      </c>
      <c r="D2663" s="9">
        <v>1.2929999999999999</v>
      </c>
      <c r="E2663" s="9">
        <v>1</v>
      </c>
      <c r="F2663" s="9">
        <v>1</v>
      </c>
      <c r="G2663" s="9">
        <v>0.25</v>
      </c>
      <c r="I2663" s="30"/>
      <c r="J2663" s="9"/>
      <c r="K2663" s="6" t="s">
        <v>519</v>
      </c>
      <c r="L2663" s="6" t="s">
        <v>531</v>
      </c>
      <c r="M2663" s="6" t="s">
        <v>524</v>
      </c>
    </row>
    <row r="2664" spans="1:13" x14ac:dyDescent="0.2">
      <c r="A2664" s="6" t="s">
        <v>362</v>
      </c>
      <c r="B2664" s="6" t="s">
        <v>530</v>
      </c>
      <c r="C2664" s="9">
        <v>1.0417000000000001</v>
      </c>
      <c r="D2664" s="9">
        <v>1.1054999999999999</v>
      </c>
      <c r="E2664" s="9">
        <v>0.90625</v>
      </c>
      <c r="F2664" s="9">
        <v>1</v>
      </c>
      <c r="G2664" s="9">
        <v>0.66666666699999999</v>
      </c>
      <c r="I2664" s="30"/>
      <c r="J2664" s="9"/>
      <c r="K2664" s="6" t="s">
        <v>519</v>
      </c>
      <c r="L2664" s="6" t="s">
        <v>531</v>
      </c>
      <c r="M2664" s="6" t="s">
        <v>524</v>
      </c>
    </row>
    <row r="2665" spans="1:13" x14ac:dyDescent="0.2">
      <c r="A2665" s="6" t="s">
        <v>365</v>
      </c>
      <c r="B2665" s="6" t="s">
        <v>530</v>
      </c>
      <c r="C2665" s="9">
        <v>1.0832999999999999</v>
      </c>
      <c r="D2665" s="9">
        <v>2.7656000000000001</v>
      </c>
      <c r="E2665" s="9">
        <v>1</v>
      </c>
      <c r="F2665" s="9">
        <v>1</v>
      </c>
      <c r="G2665" s="9">
        <v>0.85714285700000004</v>
      </c>
      <c r="I2665" s="30"/>
      <c r="J2665" s="9"/>
      <c r="K2665" s="6" t="s">
        <v>522</v>
      </c>
      <c r="L2665" s="6" t="s">
        <v>531</v>
      </c>
      <c r="M2665" s="6" t="s">
        <v>521</v>
      </c>
    </row>
    <row r="2666" spans="1:13" x14ac:dyDescent="0.2">
      <c r="A2666" s="6" t="s">
        <v>368</v>
      </c>
      <c r="B2666" s="6" t="s">
        <v>530</v>
      </c>
      <c r="C2666" s="9">
        <v>1.125</v>
      </c>
      <c r="D2666" s="9">
        <v>1.0429999999999999</v>
      </c>
      <c r="E2666" s="9">
        <v>0.982758621</v>
      </c>
      <c r="F2666" s="9">
        <v>0.97699999999999998</v>
      </c>
      <c r="G2666" s="9">
        <v>0.93333333299999999</v>
      </c>
      <c r="I2666" s="30"/>
      <c r="J2666" s="9"/>
      <c r="K2666" s="6" t="s">
        <v>519</v>
      </c>
      <c r="L2666" s="6" t="s">
        <v>531</v>
      </c>
      <c r="M2666" s="6" t="s">
        <v>523</v>
      </c>
    </row>
    <row r="2667" spans="1:13" x14ac:dyDescent="0.2">
      <c r="A2667" s="6" t="s">
        <v>372</v>
      </c>
      <c r="B2667" s="6" t="s">
        <v>530</v>
      </c>
      <c r="C2667" s="9">
        <v>0.83330000000000004</v>
      </c>
      <c r="D2667" s="9">
        <v>0.98050000000000004</v>
      </c>
      <c r="E2667" s="9">
        <v>0.94285714300000001</v>
      </c>
      <c r="F2667" s="9">
        <v>0.90600000000000003</v>
      </c>
      <c r="G2667" s="9">
        <v>0.78571428600000004</v>
      </c>
      <c r="I2667" s="30"/>
      <c r="J2667" s="9"/>
      <c r="K2667" s="6" t="s">
        <v>519</v>
      </c>
      <c r="L2667" s="6" t="s">
        <v>531</v>
      </c>
      <c r="M2667" s="6" t="s">
        <v>523</v>
      </c>
    </row>
    <row r="2668" spans="1:13" x14ac:dyDescent="0.2">
      <c r="A2668" s="6" t="s">
        <v>382</v>
      </c>
      <c r="B2668" s="6" t="s">
        <v>530</v>
      </c>
      <c r="C2668" s="9">
        <v>1.0625</v>
      </c>
      <c r="D2668" s="9">
        <v>1.0197000000000001</v>
      </c>
      <c r="E2668" s="9">
        <v>1</v>
      </c>
      <c r="F2668" s="9">
        <v>0.97699999999999998</v>
      </c>
      <c r="G2668" s="9">
        <v>0.73076923100000002</v>
      </c>
      <c r="I2668" s="30"/>
      <c r="J2668" s="9"/>
      <c r="K2668" s="6" t="s">
        <v>519</v>
      </c>
      <c r="L2668" s="6" t="s">
        <v>532</v>
      </c>
      <c r="M2668" s="6" t="s">
        <v>523</v>
      </c>
    </row>
    <row r="2669" spans="1:13" x14ac:dyDescent="0.2">
      <c r="A2669" s="6" t="s">
        <v>384</v>
      </c>
      <c r="B2669" s="6" t="s">
        <v>530</v>
      </c>
      <c r="C2669" s="9">
        <v>1.1625000000000001</v>
      </c>
      <c r="D2669" s="9">
        <v>1.1875</v>
      </c>
      <c r="E2669" s="9">
        <v>1</v>
      </c>
      <c r="F2669" s="9">
        <v>1</v>
      </c>
      <c r="G2669" s="9">
        <v>0.90476190499999998</v>
      </c>
      <c r="I2669" s="30"/>
      <c r="J2669" s="9"/>
      <c r="K2669" s="6" t="s">
        <v>519</v>
      </c>
      <c r="L2669" s="6" t="s">
        <v>532</v>
      </c>
      <c r="M2669" s="6" t="s">
        <v>521</v>
      </c>
    </row>
    <row r="2670" spans="1:13" x14ac:dyDescent="0.2">
      <c r="A2670" s="6" t="s">
        <v>403</v>
      </c>
      <c r="B2670" s="6" t="s">
        <v>530</v>
      </c>
      <c r="C2670" s="9">
        <v>1.0125</v>
      </c>
      <c r="D2670" s="9">
        <v>1.0729</v>
      </c>
      <c r="E2670" s="9">
        <v>0.94805194800000003</v>
      </c>
      <c r="F2670" s="9">
        <v>0.75</v>
      </c>
      <c r="G2670" s="9">
        <v>0.78260869600000005</v>
      </c>
      <c r="I2670" s="30"/>
      <c r="J2670" s="9"/>
      <c r="K2670" s="6" t="s">
        <v>519</v>
      </c>
      <c r="L2670" s="6" t="s">
        <v>531</v>
      </c>
      <c r="M2670" s="6" t="s">
        <v>523</v>
      </c>
    </row>
    <row r="2671" spans="1:13" x14ac:dyDescent="0.2">
      <c r="A2671" s="6" t="s">
        <v>405</v>
      </c>
      <c r="B2671" s="6" t="s">
        <v>530</v>
      </c>
      <c r="C2671" s="9">
        <v>1.0417000000000001</v>
      </c>
      <c r="D2671" s="9">
        <v>1.0468999999999999</v>
      </c>
      <c r="E2671" s="9">
        <v>1</v>
      </c>
      <c r="F2671" s="9">
        <v>0.84399999999999997</v>
      </c>
      <c r="G2671" s="9">
        <v>0.33333333300000001</v>
      </c>
      <c r="I2671" s="30"/>
      <c r="J2671" s="9"/>
      <c r="K2671" s="6" t="s">
        <v>519</v>
      </c>
      <c r="L2671" s="6" t="s">
        <v>531</v>
      </c>
      <c r="M2671" s="6" t="s">
        <v>524</v>
      </c>
    </row>
    <row r="2672" spans="1:13" x14ac:dyDescent="0.2">
      <c r="A2672" s="6" t="s">
        <v>411</v>
      </c>
      <c r="B2672" s="6" t="s">
        <v>530</v>
      </c>
      <c r="C2672" s="9">
        <v>1.05</v>
      </c>
      <c r="D2672" s="9">
        <v>1</v>
      </c>
      <c r="E2672" s="9">
        <v>1</v>
      </c>
      <c r="F2672" s="9">
        <v>1</v>
      </c>
      <c r="G2672" s="9">
        <v>0.53333333299999997</v>
      </c>
      <c r="I2672" s="30"/>
      <c r="J2672" s="9"/>
      <c r="K2672" s="6" t="s">
        <v>519</v>
      </c>
      <c r="L2672" s="6" t="s">
        <v>531</v>
      </c>
      <c r="M2672" s="6" t="s">
        <v>521</v>
      </c>
    </row>
    <row r="2673" spans="1:13" x14ac:dyDescent="0.2">
      <c r="A2673" s="6" t="s">
        <v>412</v>
      </c>
      <c r="B2673" s="6" t="s">
        <v>530</v>
      </c>
      <c r="C2673" s="9">
        <v>0.62080000000000002</v>
      </c>
      <c r="D2673" s="9">
        <v>0.86350000000000005</v>
      </c>
      <c r="E2673" s="9">
        <v>0.94594594600000004</v>
      </c>
      <c r="F2673" s="9">
        <v>1</v>
      </c>
      <c r="G2673" s="9">
        <v>0.94117647100000001</v>
      </c>
      <c r="I2673" s="30"/>
      <c r="J2673" s="9"/>
      <c r="K2673" s="6" t="s">
        <v>519</v>
      </c>
      <c r="L2673" s="6" t="s">
        <v>532</v>
      </c>
      <c r="M2673" s="6" t="s">
        <v>521</v>
      </c>
    </row>
    <row r="2674" spans="1:13" x14ac:dyDescent="0.2">
      <c r="A2674" s="6" t="s">
        <v>425</v>
      </c>
      <c r="B2674" s="6" t="s">
        <v>530</v>
      </c>
      <c r="C2674" s="9">
        <v>0.52080000000000004</v>
      </c>
      <c r="D2674" s="9">
        <v>1.2109000000000001</v>
      </c>
      <c r="E2674" s="9">
        <v>0.9</v>
      </c>
      <c r="F2674" s="9">
        <v>1</v>
      </c>
      <c r="G2674" s="9">
        <v>0.33333333300000001</v>
      </c>
      <c r="I2674" s="30"/>
      <c r="J2674" s="9"/>
      <c r="K2674" s="6" t="s">
        <v>525</v>
      </c>
      <c r="L2674" s="6" t="s">
        <v>531</v>
      </c>
      <c r="M2674" s="6" t="s">
        <v>524</v>
      </c>
    </row>
    <row r="2675" spans="1:13" x14ac:dyDescent="0.2">
      <c r="A2675" s="6" t="s">
        <v>435</v>
      </c>
      <c r="B2675" s="6" t="s">
        <v>530</v>
      </c>
      <c r="C2675" s="9">
        <v>0.5</v>
      </c>
      <c r="D2675" s="9">
        <v>1.2851999999999999</v>
      </c>
      <c r="E2675" s="9">
        <v>1</v>
      </c>
      <c r="F2675" s="9">
        <v>1</v>
      </c>
      <c r="G2675" s="9">
        <v>1</v>
      </c>
      <c r="I2675" s="30"/>
      <c r="J2675" s="9"/>
      <c r="K2675" s="6" t="s">
        <v>522</v>
      </c>
      <c r="L2675" s="6" t="s">
        <v>531</v>
      </c>
      <c r="M2675" s="6" t="s">
        <v>236</v>
      </c>
    </row>
    <row r="2676" spans="1:13" x14ac:dyDescent="0.2">
      <c r="A2676" s="6" t="s">
        <v>438</v>
      </c>
      <c r="B2676" s="6" t="s">
        <v>530</v>
      </c>
      <c r="C2676" s="9">
        <v>0.86429999999999996</v>
      </c>
      <c r="D2676" s="9">
        <v>0.99850000000000005</v>
      </c>
      <c r="E2676" s="9">
        <v>1</v>
      </c>
      <c r="F2676" s="9">
        <v>0.92300000000000004</v>
      </c>
      <c r="G2676" s="9">
        <v>0.52380952400000003</v>
      </c>
      <c r="I2676" s="30"/>
      <c r="J2676" s="9"/>
      <c r="K2676" s="6" t="s">
        <v>522</v>
      </c>
      <c r="L2676" s="6" t="s">
        <v>532</v>
      </c>
      <c r="M2676" s="6" t="s">
        <v>524</v>
      </c>
    </row>
    <row r="2677" spans="1:13" x14ac:dyDescent="0.2">
      <c r="A2677" s="6" t="s">
        <v>440</v>
      </c>
      <c r="B2677" s="6" t="s">
        <v>530</v>
      </c>
      <c r="C2677" s="9">
        <v>1.2707999999999999</v>
      </c>
      <c r="D2677" s="9">
        <v>1.4804999999999999</v>
      </c>
      <c r="E2677" s="9">
        <v>1</v>
      </c>
      <c r="F2677" s="9">
        <v>1</v>
      </c>
      <c r="G2677" s="9">
        <v>1</v>
      </c>
      <c r="I2677" s="30"/>
      <c r="J2677" s="9"/>
      <c r="K2677" s="6" t="s">
        <v>519</v>
      </c>
      <c r="L2677" s="6" t="s">
        <v>531</v>
      </c>
      <c r="M2677" s="6" t="s">
        <v>524</v>
      </c>
    </row>
    <row r="2678" spans="1:13" x14ac:dyDescent="0.2">
      <c r="A2678" s="6" t="s">
        <v>443</v>
      </c>
      <c r="B2678" s="6" t="s">
        <v>530</v>
      </c>
      <c r="C2678" s="9">
        <v>0.71879999999999999</v>
      </c>
      <c r="D2678" s="9">
        <v>1.0547</v>
      </c>
      <c r="E2678" s="9">
        <v>1</v>
      </c>
      <c r="F2678" s="9">
        <v>1</v>
      </c>
      <c r="G2678" s="9">
        <v>0.66666666699999999</v>
      </c>
      <c r="I2678" s="30"/>
      <c r="J2678" s="9"/>
      <c r="K2678" s="6" t="s">
        <v>522</v>
      </c>
      <c r="L2678" s="6" t="s">
        <v>531</v>
      </c>
      <c r="M2678" s="6" t="s">
        <v>523</v>
      </c>
    </row>
    <row r="2679" spans="1:13" x14ac:dyDescent="0.2">
      <c r="A2679" s="6" t="s">
        <v>449</v>
      </c>
      <c r="B2679" s="6" t="s">
        <v>530</v>
      </c>
      <c r="C2679" s="9">
        <v>1.1979</v>
      </c>
      <c r="D2679" s="9">
        <v>1.2617</v>
      </c>
      <c r="E2679" s="9">
        <v>1</v>
      </c>
      <c r="F2679" s="9">
        <v>1</v>
      </c>
      <c r="G2679" s="9">
        <v>0.5</v>
      </c>
      <c r="I2679" s="30"/>
      <c r="J2679" s="9"/>
      <c r="K2679" s="6" t="s">
        <v>519</v>
      </c>
      <c r="L2679" s="6" t="s">
        <v>531</v>
      </c>
      <c r="M2679" s="6" t="s">
        <v>524</v>
      </c>
    </row>
    <row r="2680" spans="1:13" x14ac:dyDescent="0.2">
      <c r="A2680" s="6" t="s">
        <v>460</v>
      </c>
      <c r="B2680" s="6" t="s">
        <v>530</v>
      </c>
      <c r="C2680" s="9">
        <v>1.0572999999999999</v>
      </c>
      <c r="D2680" s="9">
        <v>0.88670000000000004</v>
      </c>
      <c r="E2680" s="9">
        <v>1</v>
      </c>
      <c r="F2680" s="9">
        <v>1</v>
      </c>
      <c r="G2680" s="9">
        <v>0.44444444399999999</v>
      </c>
      <c r="I2680" s="30"/>
      <c r="J2680" s="9"/>
      <c r="K2680" s="6" t="s">
        <v>525</v>
      </c>
      <c r="L2680" s="6" t="s">
        <v>531</v>
      </c>
      <c r="M2680" s="6" t="s">
        <v>523</v>
      </c>
    </row>
    <row r="2681" spans="1:13" x14ac:dyDescent="0.2">
      <c r="A2681" s="6" t="s">
        <v>537</v>
      </c>
      <c r="B2681" s="6" t="s">
        <v>530</v>
      </c>
      <c r="I2681" s="30"/>
      <c r="J2681" s="9"/>
      <c r="K2681" s="6" t="e">
        <v>#N/A</v>
      </c>
      <c r="L2681" s="6" t="e">
        <v>#N/A</v>
      </c>
      <c r="M2681" s="6" t="e">
        <v>#N/A</v>
      </c>
    </row>
    <row r="2682" spans="1:13" x14ac:dyDescent="0.2">
      <c r="A2682" s="6" t="s">
        <v>482</v>
      </c>
      <c r="B2682" s="6" t="s">
        <v>530</v>
      </c>
      <c r="C2682" s="9">
        <v>0.8</v>
      </c>
      <c r="D2682" s="9">
        <v>0.96050000000000002</v>
      </c>
      <c r="E2682" s="9">
        <v>0.96703296699999997</v>
      </c>
      <c r="F2682" s="9">
        <v>0.91100000000000003</v>
      </c>
      <c r="G2682" s="9">
        <v>0.63157894699999995</v>
      </c>
      <c r="I2682" s="30"/>
      <c r="J2682" s="9"/>
      <c r="K2682" s="6" t="s">
        <v>519</v>
      </c>
      <c r="L2682" s="6" t="s">
        <v>532</v>
      </c>
      <c r="M2682" s="6" t="s">
        <v>523</v>
      </c>
    </row>
    <row r="2683" spans="1:13" x14ac:dyDescent="0.2">
      <c r="A2683" s="6" t="s">
        <v>484</v>
      </c>
      <c r="B2683" s="6" t="s">
        <v>530</v>
      </c>
      <c r="C2683" s="9">
        <v>1.1143000000000001</v>
      </c>
      <c r="D2683" s="9">
        <v>0.95779999999999998</v>
      </c>
      <c r="E2683" s="9">
        <v>1</v>
      </c>
      <c r="F2683" s="9">
        <v>0.92200000000000004</v>
      </c>
      <c r="G2683" s="9">
        <v>0.764705882</v>
      </c>
      <c r="I2683" s="30"/>
      <c r="J2683" s="9"/>
      <c r="K2683" s="6" t="s">
        <v>519</v>
      </c>
      <c r="L2683" s="6" t="s">
        <v>532</v>
      </c>
      <c r="M2683" s="6" t="s">
        <v>524</v>
      </c>
    </row>
    <row r="2684" spans="1:13" x14ac:dyDescent="0.2">
      <c r="A2684" s="6" t="s">
        <v>28</v>
      </c>
      <c r="B2684" s="6" t="s">
        <v>530</v>
      </c>
      <c r="C2684" s="9">
        <v>1</v>
      </c>
      <c r="D2684" s="9">
        <v>1</v>
      </c>
      <c r="E2684" s="9">
        <v>1</v>
      </c>
      <c r="F2684" s="9">
        <v>0.97399999999999998</v>
      </c>
      <c r="G2684" s="9">
        <v>0.96153846200000004</v>
      </c>
      <c r="I2684" s="30" t="s">
        <v>33</v>
      </c>
      <c r="J2684" s="9">
        <v>0</v>
      </c>
      <c r="K2684" s="6" t="s">
        <v>519</v>
      </c>
      <c r="L2684" s="6" t="s">
        <v>532</v>
      </c>
      <c r="M2684" s="6" t="s">
        <v>520</v>
      </c>
    </row>
    <row r="2685" spans="1:13" x14ac:dyDescent="0.2">
      <c r="A2685" s="6" t="s">
        <v>62</v>
      </c>
      <c r="B2685" s="6" t="s">
        <v>530</v>
      </c>
      <c r="C2685" s="9">
        <v>0.5</v>
      </c>
      <c r="D2685" s="9">
        <v>0.99219999999999997</v>
      </c>
      <c r="E2685" s="9">
        <v>1</v>
      </c>
      <c r="F2685" s="9">
        <v>0.94399999999999995</v>
      </c>
      <c r="G2685" s="9">
        <v>1</v>
      </c>
      <c r="I2685" s="30" t="s">
        <v>33</v>
      </c>
      <c r="J2685" s="9">
        <v>0</v>
      </c>
      <c r="K2685" s="6" t="s">
        <v>519</v>
      </c>
      <c r="L2685" s="6" t="s">
        <v>531</v>
      </c>
      <c r="M2685" s="6" t="s">
        <v>521</v>
      </c>
    </row>
    <row r="2686" spans="1:13" x14ac:dyDescent="0.2">
      <c r="A2686" s="6" t="s">
        <v>70</v>
      </c>
      <c r="B2686" s="6" t="s">
        <v>530</v>
      </c>
      <c r="C2686" s="9">
        <v>0.27079999999999999</v>
      </c>
      <c r="D2686" s="9">
        <v>1.1930000000000001</v>
      </c>
      <c r="E2686" s="9">
        <v>1</v>
      </c>
      <c r="F2686" s="9">
        <v>0.95199999999999996</v>
      </c>
      <c r="G2686" s="9">
        <v>0.3</v>
      </c>
      <c r="I2686" s="30" t="s">
        <v>33</v>
      </c>
      <c r="J2686" s="9">
        <v>0</v>
      </c>
      <c r="K2686" s="6" t="s">
        <v>522</v>
      </c>
      <c r="L2686" s="6" t="s">
        <v>532</v>
      </c>
      <c r="M2686" s="6" t="s">
        <v>236</v>
      </c>
    </row>
    <row r="2687" spans="1:13" x14ac:dyDescent="0.2">
      <c r="A2687" s="6" t="s">
        <v>152</v>
      </c>
      <c r="B2687" s="6" t="s">
        <v>530</v>
      </c>
      <c r="C2687" s="9">
        <v>0.87919999999999998</v>
      </c>
      <c r="D2687" s="9">
        <v>0.98029999999999995</v>
      </c>
      <c r="E2687" s="9">
        <v>0.88461538500000003</v>
      </c>
      <c r="F2687" s="9">
        <v>0.93799999999999994</v>
      </c>
      <c r="G2687" s="9">
        <v>0.678571429</v>
      </c>
      <c r="I2687" s="30" t="s">
        <v>33</v>
      </c>
      <c r="J2687" s="9">
        <v>0</v>
      </c>
      <c r="K2687" s="6" t="s">
        <v>519</v>
      </c>
      <c r="L2687" s="6" t="s">
        <v>532</v>
      </c>
      <c r="M2687" s="6" t="s">
        <v>520</v>
      </c>
    </row>
    <row r="2688" spans="1:13" x14ac:dyDescent="0.2">
      <c r="A2688" s="6" t="s">
        <v>203</v>
      </c>
      <c r="B2688" s="6" t="s">
        <v>530</v>
      </c>
      <c r="C2688" s="9">
        <v>0.375</v>
      </c>
      <c r="D2688" s="9">
        <v>1.2111000000000001</v>
      </c>
      <c r="E2688" s="9">
        <v>1</v>
      </c>
      <c r="F2688" s="9">
        <v>0.93100000000000005</v>
      </c>
      <c r="G2688" s="9">
        <v>0.54545454500000001</v>
      </c>
      <c r="I2688" s="30" t="s">
        <v>33</v>
      </c>
      <c r="J2688" s="9">
        <v>0</v>
      </c>
      <c r="K2688" s="6" t="s">
        <v>522</v>
      </c>
      <c r="L2688" s="6" t="s">
        <v>532</v>
      </c>
      <c r="M2688" s="6" t="s">
        <v>520</v>
      </c>
    </row>
    <row r="2689" spans="1:13" x14ac:dyDescent="0.2">
      <c r="A2689" s="6" t="s">
        <v>232</v>
      </c>
      <c r="B2689" s="6" t="s">
        <v>530</v>
      </c>
      <c r="C2689" s="9">
        <v>0.73540000000000005</v>
      </c>
      <c r="D2689" s="9">
        <v>1.4417</v>
      </c>
      <c r="E2689" s="9">
        <v>1</v>
      </c>
      <c r="F2689" s="9">
        <v>0.80900000000000005</v>
      </c>
      <c r="G2689" s="9">
        <v>0.8</v>
      </c>
      <c r="I2689" s="30" t="s">
        <v>33</v>
      </c>
      <c r="J2689" s="9">
        <v>0</v>
      </c>
      <c r="K2689" s="6" t="s">
        <v>522</v>
      </c>
      <c r="L2689" s="6" t="s">
        <v>532</v>
      </c>
      <c r="M2689" s="6" t="s">
        <v>520</v>
      </c>
    </row>
    <row r="2690" spans="1:13" x14ac:dyDescent="0.2">
      <c r="A2690" s="6" t="s">
        <v>253</v>
      </c>
      <c r="B2690" s="6" t="s">
        <v>530</v>
      </c>
      <c r="C2690" s="9">
        <v>0.97919999999999996</v>
      </c>
      <c r="D2690" s="9">
        <v>0.78129999999999999</v>
      </c>
      <c r="E2690" s="9">
        <v>1</v>
      </c>
      <c r="F2690" s="9">
        <v>1</v>
      </c>
      <c r="G2690" s="9">
        <v>0.6</v>
      </c>
      <c r="I2690" s="30" t="s">
        <v>33</v>
      </c>
      <c r="J2690" s="9">
        <v>0</v>
      </c>
      <c r="K2690" s="6" t="s">
        <v>519</v>
      </c>
      <c r="L2690" s="6" t="s">
        <v>531</v>
      </c>
      <c r="M2690" s="6" t="s">
        <v>523</v>
      </c>
    </row>
    <row r="2691" spans="1:13" x14ac:dyDescent="0.2">
      <c r="A2691" s="6" t="s">
        <v>256</v>
      </c>
      <c r="B2691" s="6" t="s">
        <v>530</v>
      </c>
      <c r="C2691" s="9">
        <v>0.9375</v>
      </c>
      <c r="D2691" s="9">
        <v>1.2578</v>
      </c>
      <c r="E2691" s="9">
        <v>0.92307692299999999</v>
      </c>
      <c r="F2691" s="9">
        <v>0.96799999999999997</v>
      </c>
      <c r="G2691" s="9">
        <v>0.5</v>
      </c>
      <c r="I2691" s="30" t="s">
        <v>33</v>
      </c>
      <c r="J2691" s="9">
        <v>0</v>
      </c>
      <c r="K2691" s="6" t="s">
        <v>519</v>
      </c>
      <c r="L2691" s="6" t="s">
        <v>531</v>
      </c>
      <c r="M2691" s="6" t="s">
        <v>236</v>
      </c>
    </row>
    <row r="2692" spans="1:13" x14ac:dyDescent="0.2">
      <c r="A2692" s="6" t="s">
        <v>259</v>
      </c>
      <c r="B2692" s="6" t="s">
        <v>530</v>
      </c>
      <c r="C2692" s="9">
        <v>0.33329999999999999</v>
      </c>
      <c r="D2692" s="9">
        <v>1.0703</v>
      </c>
      <c r="E2692" s="9">
        <v>1</v>
      </c>
      <c r="F2692" s="9">
        <v>0.6</v>
      </c>
      <c r="G2692" s="9">
        <v>0</v>
      </c>
      <c r="I2692" s="30" t="s">
        <v>33</v>
      </c>
      <c r="J2692" s="9">
        <v>0</v>
      </c>
      <c r="K2692" s="6" t="s">
        <v>519</v>
      </c>
      <c r="L2692" s="6" t="s">
        <v>531</v>
      </c>
      <c r="M2692" s="6" t="s">
        <v>523</v>
      </c>
    </row>
    <row r="2693" spans="1:13" x14ac:dyDescent="0.2">
      <c r="A2693" s="6" t="s">
        <v>305</v>
      </c>
      <c r="B2693" s="6" t="s">
        <v>530</v>
      </c>
      <c r="C2693" s="9">
        <v>0.6875</v>
      </c>
      <c r="D2693" s="9">
        <v>0.74609999999999999</v>
      </c>
      <c r="E2693" s="9">
        <v>1</v>
      </c>
      <c r="F2693" s="9">
        <v>0.95499999999999996</v>
      </c>
      <c r="G2693" s="9">
        <v>0.75</v>
      </c>
      <c r="I2693" s="30" t="s">
        <v>33</v>
      </c>
      <c r="J2693" s="9">
        <v>0</v>
      </c>
      <c r="K2693" s="6" t="s">
        <v>525</v>
      </c>
      <c r="L2693" s="6" t="s">
        <v>531</v>
      </c>
      <c r="M2693" s="6" t="s">
        <v>521</v>
      </c>
    </row>
    <row r="2694" spans="1:13" x14ac:dyDescent="0.2">
      <c r="A2694" s="6" t="s">
        <v>347</v>
      </c>
      <c r="B2694" s="6" t="s">
        <v>530</v>
      </c>
      <c r="C2694" s="9">
        <v>1.3856999999999999</v>
      </c>
      <c r="D2694" s="9">
        <v>1.1278999999999999</v>
      </c>
      <c r="E2694" s="9">
        <v>0.97802197800000001</v>
      </c>
      <c r="F2694" s="9">
        <v>1</v>
      </c>
      <c r="G2694" s="9">
        <v>0.90697674399999995</v>
      </c>
      <c r="I2694" s="30" t="s">
        <v>33</v>
      </c>
      <c r="J2694" s="9">
        <v>0</v>
      </c>
      <c r="K2694" s="6" t="s">
        <v>519</v>
      </c>
      <c r="L2694" s="6" t="s">
        <v>532</v>
      </c>
      <c r="M2694" s="6" t="s">
        <v>521</v>
      </c>
    </row>
    <row r="2695" spans="1:13" x14ac:dyDescent="0.2">
      <c r="A2695" s="6" t="s">
        <v>352</v>
      </c>
      <c r="B2695" s="6" t="s">
        <v>530</v>
      </c>
      <c r="C2695" s="9">
        <v>0.9375</v>
      </c>
      <c r="D2695" s="9">
        <v>0.94920000000000004</v>
      </c>
      <c r="E2695" s="9">
        <v>1</v>
      </c>
      <c r="F2695" s="9">
        <v>1</v>
      </c>
      <c r="G2695" s="9">
        <v>0.66666666699999999</v>
      </c>
      <c r="I2695" s="30" t="s">
        <v>33</v>
      </c>
      <c r="J2695" s="9">
        <v>0</v>
      </c>
      <c r="K2695" s="6" t="s">
        <v>519</v>
      </c>
      <c r="L2695" s="6" t="s">
        <v>531</v>
      </c>
      <c r="M2695" s="6" t="s">
        <v>521</v>
      </c>
    </row>
    <row r="2696" spans="1:13" x14ac:dyDescent="0.2">
      <c r="A2696" s="6" t="s">
        <v>356</v>
      </c>
      <c r="B2696" s="6" t="s">
        <v>530</v>
      </c>
      <c r="C2696" s="9">
        <v>0.89380000000000004</v>
      </c>
      <c r="D2696" s="9">
        <v>0.95050000000000001</v>
      </c>
      <c r="E2696" s="9">
        <v>0.96969696999999999</v>
      </c>
      <c r="F2696" s="9">
        <v>0.89500000000000002</v>
      </c>
      <c r="G2696" s="9">
        <v>0.47368421100000002</v>
      </c>
      <c r="I2696" s="30" t="s">
        <v>33</v>
      </c>
      <c r="J2696" s="9">
        <v>0</v>
      </c>
      <c r="K2696" s="6" t="s">
        <v>519</v>
      </c>
      <c r="L2696" s="6" t="s">
        <v>531</v>
      </c>
      <c r="M2696" s="6" t="s">
        <v>236</v>
      </c>
    </row>
    <row r="2697" spans="1:13" x14ac:dyDescent="0.2">
      <c r="A2697" s="6" t="s">
        <v>377</v>
      </c>
      <c r="B2697" s="6" t="s">
        <v>530</v>
      </c>
      <c r="C2697" s="9">
        <v>1.1457999999999999</v>
      </c>
      <c r="D2697" s="9">
        <v>1.7007000000000001</v>
      </c>
      <c r="E2697" s="9">
        <v>0.99186991899999999</v>
      </c>
      <c r="F2697" s="9">
        <v>0.98899999999999999</v>
      </c>
      <c r="G2697" s="9">
        <v>1</v>
      </c>
      <c r="I2697" s="30" t="s">
        <v>33</v>
      </c>
      <c r="J2697" s="9">
        <v>0</v>
      </c>
      <c r="K2697" s="6" t="s">
        <v>522</v>
      </c>
      <c r="L2697" s="6" t="s">
        <v>532</v>
      </c>
      <c r="M2697" s="6" t="s">
        <v>520</v>
      </c>
    </row>
    <row r="2698" spans="1:13" x14ac:dyDescent="0.2">
      <c r="A2698" s="6" t="s">
        <v>391</v>
      </c>
      <c r="B2698" s="6" t="s">
        <v>530</v>
      </c>
      <c r="C2698" s="9">
        <v>0.77500000000000002</v>
      </c>
      <c r="D2698" s="9">
        <v>0.74480000000000002</v>
      </c>
      <c r="E2698" s="9">
        <v>1</v>
      </c>
      <c r="F2698" s="9">
        <v>0.92500000000000004</v>
      </c>
      <c r="G2698" s="9">
        <v>0.875</v>
      </c>
      <c r="I2698" s="30" t="s">
        <v>33</v>
      </c>
      <c r="J2698" s="9">
        <v>0</v>
      </c>
      <c r="K2698" s="6" t="s">
        <v>519</v>
      </c>
      <c r="L2698" s="6" t="s">
        <v>531</v>
      </c>
      <c r="M2698" s="6" t="s">
        <v>524</v>
      </c>
    </row>
    <row r="2699" spans="1:13" x14ac:dyDescent="0.2">
      <c r="A2699" s="6" t="s">
        <v>420</v>
      </c>
      <c r="B2699" s="6" t="s">
        <v>530</v>
      </c>
      <c r="C2699" s="9">
        <v>0.86250000000000004</v>
      </c>
      <c r="D2699" s="9">
        <v>0.88490000000000002</v>
      </c>
      <c r="E2699" s="9">
        <v>1</v>
      </c>
      <c r="F2699" s="9">
        <v>1</v>
      </c>
      <c r="G2699" s="9">
        <v>0.92</v>
      </c>
      <c r="I2699" s="30" t="s">
        <v>33</v>
      </c>
      <c r="J2699" s="9">
        <v>0</v>
      </c>
      <c r="K2699" s="6" t="s">
        <v>519</v>
      </c>
      <c r="L2699" s="6" t="s">
        <v>532</v>
      </c>
      <c r="M2699" s="6" t="s">
        <v>523</v>
      </c>
    </row>
    <row r="2700" spans="1:13" x14ac:dyDescent="0.2">
      <c r="A2700" s="6" t="s">
        <v>439</v>
      </c>
      <c r="B2700" s="6" t="s">
        <v>530</v>
      </c>
      <c r="C2700" s="9">
        <v>1.1792</v>
      </c>
      <c r="D2700" s="9">
        <v>1.0921000000000001</v>
      </c>
      <c r="E2700" s="9">
        <v>0.96638655500000004</v>
      </c>
      <c r="F2700" s="9">
        <v>0.91600000000000004</v>
      </c>
      <c r="G2700" s="9">
        <v>0.72727272700000001</v>
      </c>
      <c r="I2700" s="30" t="s">
        <v>33</v>
      </c>
      <c r="J2700" s="9">
        <v>0</v>
      </c>
      <c r="K2700" s="6" t="s">
        <v>519</v>
      </c>
      <c r="L2700" s="6" t="s">
        <v>532</v>
      </c>
      <c r="M2700" s="6" t="s">
        <v>523</v>
      </c>
    </row>
    <row r="2701" spans="1:13" x14ac:dyDescent="0.2">
      <c r="A2701" s="6" t="s">
        <v>444</v>
      </c>
      <c r="B2701" s="6" t="s">
        <v>530</v>
      </c>
      <c r="C2701" s="9">
        <v>0.99639999999999995</v>
      </c>
      <c r="D2701" s="9">
        <v>1.0465</v>
      </c>
      <c r="E2701" s="9">
        <v>1</v>
      </c>
      <c r="F2701" s="9">
        <v>0.94099999999999995</v>
      </c>
      <c r="G2701" s="9">
        <v>0.45454545499999999</v>
      </c>
      <c r="I2701" s="30" t="s">
        <v>33</v>
      </c>
      <c r="J2701" s="9">
        <v>0</v>
      </c>
      <c r="K2701" s="6" t="s">
        <v>519</v>
      </c>
      <c r="L2701" s="6" t="s">
        <v>532</v>
      </c>
      <c r="M2701" s="6" t="s">
        <v>523</v>
      </c>
    </row>
    <row r="2702" spans="1:13" x14ac:dyDescent="0.2">
      <c r="A2702" s="6" t="s">
        <v>448</v>
      </c>
      <c r="B2702" s="6" t="s">
        <v>530</v>
      </c>
      <c r="C2702" s="9">
        <v>0.49580000000000002</v>
      </c>
      <c r="D2702" s="9">
        <v>1.1168</v>
      </c>
      <c r="E2702" s="9">
        <v>1</v>
      </c>
      <c r="F2702" s="9">
        <v>1</v>
      </c>
      <c r="G2702" s="9">
        <v>0.84615384599999999</v>
      </c>
      <c r="I2702" s="30" t="s">
        <v>33</v>
      </c>
      <c r="J2702" s="9">
        <v>0</v>
      </c>
      <c r="K2702" s="6" t="s">
        <v>522</v>
      </c>
      <c r="L2702" s="6" t="s">
        <v>532</v>
      </c>
      <c r="M2702" s="6" t="s">
        <v>520</v>
      </c>
    </row>
    <row r="2703" spans="1:13" x14ac:dyDescent="0.2">
      <c r="A2703" s="6" t="s">
        <v>451</v>
      </c>
      <c r="B2703" s="6" t="s">
        <v>530</v>
      </c>
      <c r="C2703" s="9">
        <v>0.78129999999999999</v>
      </c>
      <c r="D2703" s="9">
        <v>0.98829999999999996</v>
      </c>
      <c r="E2703" s="9">
        <v>1</v>
      </c>
      <c r="F2703" s="9">
        <v>1</v>
      </c>
      <c r="G2703" s="9">
        <v>0.71428571399999996</v>
      </c>
      <c r="I2703" s="30" t="s">
        <v>33</v>
      </c>
      <c r="J2703" s="9">
        <v>0</v>
      </c>
      <c r="K2703" s="6" t="s">
        <v>519</v>
      </c>
      <c r="L2703" s="6" t="s">
        <v>531</v>
      </c>
      <c r="M2703" s="6" t="s">
        <v>523</v>
      </c>
    </row>
    <row r="2704" spans="1:13" x14ac:dyDescent="0.2">
      <c r="A2704" s="6" t="s">
        <v>459</v>
      </c>
      <c r="B2704" s="6" t="s">
        <v>530</v>
      </c>
      <c r="C2704" s="9">
        <v>0.72919999999999996</v>
      </c>
      <c r="D2704" s="9">
        <v>0.88280000000000003</v>
      </c>
      <c r="E2704" s="9">
        <v>0.96774193500000005</v>
      </c>
      <c r="F2704" s="9">
        <v>0.9</v>
      </c>
      <c r="G2704" s="9">
        <v>0.222222222</v>
      </c>
      <c r="I2704" s="30" t="s">
        <v>33</v>
      </c>
      <c r="J2704" s="9">
        <v>0</v>
      </c>
      <c r="K2704" s="6" t="s">
        <v>519</v>
      </c>
      <c r="L2704" s="6" t="s">
        <v>531</v>
      </c>
      <c r="M2704" s="6" t="s">
        <v>521</v>
      </c>
    </row>
    <row r="2705" spans="1:13" x14ac:dyDescent="0.2">
      <c r="A2705" s="6" t="s">
        <v>464</v>
      </c>
      <c r="B2705" s="6" t="s">
        <v>530</v>
      </c>
      <c r="C2705" s="9">
        <v>0.9375</v>
      </c>
      <c r="D2705" s="9">
        <v>1.0117</v>
      </c>
      <c r="E2705" s="9">
        <v>0.97674418600000001</v>
      </c>
      <c r="F2705" s="9">
        <v>0.78100000000000003</v>
      </c>
      <c r="G2705" s="9">
        <v>0.75</v>
      </c>
      <c r="I2705" s="30" t="s">
        <v>33</v>
      </c>
      <c r="J2705" s="9">
        <v>0</v>
      </c>
      <c r="K2705" s="6" t="s">
        <v>519</v>
      </c>
      <c r="L2705" s="6" t="s">
        <v>531</v>
      </c>
      <c r="M2705" s="6" t="s">
        <v>523</v>
      </c>
    </row>
    <row r="2706" spans="1:13" x14ac:dyDescent="0.2">
      <c r="A2706" s="6" t="s">
        <v>468</v>
      </c>
      <c r="B2706" s="6" t="s">
        <v>530</v>
      </c>
      <c r="C2706" s="9">
        <v>0.7833</v>
      </c>
      <c r="D2706" s="9">
        <v>0.71379999999999999</v>
      </c>
      <c r="E2706" s="9">
        <v>1</v>
      </c>
      <c r="F2706" s="9">
        <v>0.93799999999999994</v>
      </c>
      <c r="G2706" s="9">
        <v>0.95</v>
      </c>
      <c r="I2706" s="30" t="s">
        <v>33</v>
      </c>
      <c r="J2706" s="9">
        <v>0</v>
      </c>
      <c r="K2706" s="6" t="s">
        <v>519</v>
      </c>
      <c r="L2706" s="6" t="s">
        <v>532</v>
      </c>
      <c r="M2706" s="6" t="s">
        <v>521</v>
      </c>
    </row>
    <row r="2707" spans="1:13" x14ac:dyDescent="0.2">
      <c r="A2707" s="6" t="s">
        <v>475</v>
      </c>
      <c r="B2707" s="6" t="s">
        <v>530</v>
      </c>
      <c r="C2707" s="9">
        <v>1.1875</v>
      </c>
      <c r="D2707" s="9">
        <v>1.1849000000000001</v>
      </c>
      <c r="E2707" s="9">
        <v>0.94565217400000001</v>
      </c>
      <c r="F2707" s="9">
        <v>0.93400000000000005</v>
      </c>
      <c r="G2707" s="9">
        <v>0.61904761900000005</v>
      </c>
      <c r="I2707" s="30" t="s">
        <v>33</v>
      </c>
      <c r="J2707" s="9">
        <v>0</v>
      </c>
      <c r="K2707" s="6" t="s">
        <v>525</v>
      </c>
      <c r="L2707" s="6" t="s">
        <v>531</v>
      </c>
      <c r="M2707" s="6" t="s">
        <v>523</v>
      </c>
    </row>
    <row r="2708" spans="1:13" x14ac:dyDescent="0.2">
      <c r="A2708" s="6" t="s">
        <v>477</v>
      </c>
      <c r="B2708" s="6" t="s">
        <v>530</v>
      </c>
      <c r="C2708" s="9">
        <v>0.875</v>
      </c>
      <c r="D2708" s="9">
        <v>1.0117</v>
      </c>
      <c r="E2708" s="9">
        <v>1</v>
      </c>
      <c r="F2708" s="9">
        <v>0.875</v>
      </c>
      <c r="G2708" s="9">
        <v>0.16666666699999999</v>
      </c>
      <c r="I2708" s="30" t="s">
        <v>33</v>
      </c>
      <c r="J2708" s="9">
        <v>0</v>
      </c>
      <c r="K2708" s="6" t="s">
        <v>525</v>
      </c>
      <c r="L2708" s="6" t="s">
        <v>531</v>
      </c>
      <c r="M2708" s="6" t="s">
        <v>524</v>
      </c>
    </row>
    <row r="2709" spans="1:13" x14ac:dyDescent="0.2">
      <c r="A2709" s="6" t="s">
        <v>263</v>
      </c>
      <c r="B2709" s="6" t="s">
        <v>530</v>
      </c>
      <c r="C2709" s="9">
        <v>0.85</v>
      </c>
      <c r="D2709" s="9">
        <v>1.0099</v>
      </c>
      <c r="E2709" s="9">
        <v>0.87878787899999999</v>
      </c>
      <c r="F2709" s="9">
        <v>0.77900000000000003</v>
      </c>
      <c r="G2709" s="9">
        <v>1</v>
      </c>
      <c r="I2709" s="30" t="s">
        <v>60</v>
      </c>
      <c r="J2709" s="9">
        <v>0</v>
      </c>
      <c r="K2709" s="6" t="s">
        <v>519</v>
      </c>
      <c r="L2709" s="6" t="s">
        <v>532</v>
      </c>
      <c r="M2709" s="6" t="s">
        <v>521</v>
      </c>
    </row>
    <row r="2710" spans="1:13" x14ac:dyDescent="0.2">
      <c r="A2710" s="6" t="s">
        <v>312</v>
      </c>
      <c r="B2710" s="6" t="s">
        <v>530</v>
      </c>
      <c r="C2710" s="9">
        <v>0.7893</v>
      </c>
      <c r="D2710" s="9">
        <v>0.95930000000000004</v>
      </c>
      <c r="E2710" s="9">
        <v>0.98245614000000003</v>
      </c>
      <c r="F2710" s="9">
        <v>0.97</v>
      </c>
      <c r="G2710" s="9">
        <v>0.15384615400000001</v>
      </c>
      <c r="I2710" s="30" t="s">
        <v>60</v>
      </c>
      <c r="J2710" s="9">
        <v>0</v>
      </c>
      <c r="K2710" s="6" t="s">
        <v>525</v>
      </c>
      <c r="L2710" s="6" t="s">
        <v>532</v>
      </c>
      <c r="M2710" s="6" t="s">
        <v>236</v>
      </c>
    </row>
    <row r="2711" spans="1:13" x14ac:dyDescent="0.2">
      <c r="A2711" s="6" t="s">
        <v>359</v>
      </c>
      <c r="B2711" s="6" t="s">
        <v>530</v>
      </c>
      <c r="C2711" s="9">
        <v>1.0708</v>
      </c>
      <c r="D2711" s="9">
        <v>1.0492999999999999</v>
      </c>
      <c r="E2711" s="9">
        <v>0.95454545499999999</v>
      </c>
      <c r="F2711" s="9">
        <v>0.99</v>
      </c>
      <c r="G2711" s="9">
        <v>0.322580645</v>
      </c>
      <c r="I2711" s="30" t="s">
        <v>60</v>
      </c>
      <c r="J2711" s="9">
        <v>0</v>
      </c>
      <c r="K2711" s="6" t="s">
        <v>519</v>
      </c>
      <c r="L2711" s="6" t="s">
        <v>532</v>
      </c>
      <c r="M2711" s="6" t="s">
        <v>520</v>
      </c>
    </row>
    <row r="2712" spans="1:13" x14ac:dyDescent="0.2">
      <c r="A2712" s="6" t="s">
        <v>378</v>
      </c>
      <c r="B2712" s="6" t="s">
        <v>530</v>
      </c>
      <c r="C2712" s="9">
        <v>0.89580000000000004</v>
      </c>
      <c r="D2712" s="9">
        <v>1.0820000000000001</v>
      </c>
      <c r="E2712" s="9">
        <v>1</v>
      </c>
      <c r="F2712" s="9">
        <v>1</v>
      </c>
      <c r="G2712" s="9">
        <v>0.71428571399999996</v>
      </c>
      <c r="I2712" s="30" t="s">
        <v>60</v>
      </c>
      <c r="J2712" s="9">
        <v>0</v>
      </c>
      <c r="K2712" s="6" t="s">
        <v>525</v>
      </c>
      <c r="L2712" s="6" t="s">
        <v>531</v>
      </c>
      <c r="M2712" s="6" t="s">
        <v>521</v>
      </c>
    </row>
    <row r="2713" spans="1:13" x14ac:dyDescent="0.2">
      <c r="A2713" s="6" t="s">
        <v>404</v>
      </c>
      <c r="B2713" s="6" t="s">
        <v>530</v>
      </c>
      <c r="C2713" s="9">
        <v>0.2656</v>
      </c>
      <c r="D2713" s="9">
        <v>1.0832999999999999</v>
      </c>
      <c r="E2713" s="9">
        <v>0.86666666699999995</v>
      </c>
      <c r="F2713" s="9">
        <v>0.6</v>
      </c>
      <c r="I2713" s="30" t="s">
        <v>60</v>
      </c>
      <c r="J2713" s="9">
        <v>0</v>
      </c>
      <c r="K2713" s="6" t="e">
        <v>#N/A</v>
      </c>
      <c r="L2713" s="6" t="e">
        <v>#N/A</v>
      </c>
      <c r="M2713" s="6" t="e">
        <v>#N/A</v>
      </c>
    </row>
    <row r="2714" spans="1:13" x14ac:dyDescent="0.2">
      <c r="A2714" s="6" t="s">
        <v>487</v>
      </c>
      <c r="B2714" s="6" t="s">
        <v>530</v>
      </c>
      <c r="C2714" s="9">
        <v>0.89170000000000005</v>
      </c>
      <c r="D2714" s="9">
        <v>1.0444</v>
      </c>
      <c r="E2714" s="9">
        <v>0.93137254899999999</v>
      </c>
      <c r="F2714" s="9">
        <v>0.98599999999999999</v>
      </c>
      <c r="G2714" s="9">
        <v>0.7</v>
      </c>
      <c r="I2714" s="30" t="s">
        <v>60</v>
      </c>
      <c r="J2714" s="9">
        <v>0</v>
      </c>
      <c r="K2714" s="6" t="s">
        <v>519</v>
      </c>
      <c r="L2714" s="6" t="s">
        <v>532</v>
      </c>
      <c r="M2714" s="6" t="s">
        <v>521</v>
      </c>
    </row>
    <row r="2715" spans="1:13" x14ac:dyDescent="0.2">
      <c r="A2715" s="6" t="s">
        <v>157</v>
      </c>
      <c r="B2715" s="6" t="s">
        <v>530</v>
      </c>
      <c r="C2715" s="9">
        <v>0.81669999999999998</v>
      </c>
      <c r="D2715" s="9">
        <v>1.0065999999999999</v>
      </c>
      <c r="E2715" s="9">
        <v>0.92957746500000005</v>
      </c>
      <c r="F2715" s="9">
        <v>0.96599999999999997</v>
      </c>
      <c r="G2715" s="9">
        <v>1</v>
      </c>
      <c r="I2715" s="30" t="s">
        <v>83</v>
      </c>
      <c r="J2715" s="9">
        <v>0</v>
      </c>
      <c r="K2715" s="6" t="s">
        <v>519</v>
      </c>
      <c r="L2715" s="6" t="s">
        <v>532</v>
      </c>
      <c r="M2715" s="6" t="s">
        <v>521</v>
      </c>
    </row>
    <row r="2716" spans="1:13" x14ac:dyDescent="0.2">
      <c r="A2716" s="6" t="s">
        <v>280</v>
      </c>
      <c r="B2716" s="6" t="s">
        <v>530</v>
      </c>
      <c r="C2716" s="9">
        <v>0.78749999999999998</v>
      </c>
      <c r="D2716" s="9">
        <v>0.94789999999999996</v>
      </c>
      <c r="E2716" s="9">
        <v>0.93103448300000002</v>
      </c>
      <c r="F2716" s="9">
        <v>0.64500000000000002</v>
      </c>
      <c r="G2716" s="9">
        <v>0</v>
      </c>
      <c r="I2716" s="30" t="s">
        <v>83</v>
      </c>
      <c r="J2716" s="9">
        <v>0</v>
      </c>
      <c r="K2716" s="6" t="s">
        <v>525</v>
      </c>
      <c r="L2716" s="6" t="s">
        <v>531</v>
      </c>
      <c r="M2716" s="6" t="s">
        <v>523</v>
      </c>
    </row>
    <row r="2717" spans="1:13" x14ac:dyDescent="0.2">
      <c r="A2717" s="6" t="s">
        <v>395</v>
      </c>
      <c r="B2717" s="6" t="s">
        <v>530</v>
      </c>
      <c r="C2717" s="9">
        <v>1.0832999999999999</v>
      </c>
      <c r="D2717" s="9">
        <v>1.4101999999999999</v>
      </c>
      <c r="E2717" s="9">
        <v>0.95</v>
      </c>
      <c r="F2717" s="9">
        <v>0.83799999999999997</v>
      </c>
      <c r="G2717" s="9">
        <v>0.25</v>
      </c>
      <c r="I2717" s="30" t="s">
        <v>83</v>
      </c>
      <c r="J2717" s="9">
        <v>0</v>
      </c>
      <c r="K2717" s="6" t="s">
        <v>525</v>
      </c>
      <c r="L2717" s="6" t="s">
        <v>531</v>
      </c>
      <c r="M2717" s="6" t="s">
        <v>520</v>
      </c>
    </row>
    <row r="2718" spans="1:13" x14ac:dyDescent="0.2">
      <c r="A2718" s="6" t="s">
        <v>399</v>
      </c>
      <c r="B2718" s="6" t="s">
        <v>530</v>
      </c>
      <c r="C2718" s="9">
        <v>1.0708</v>
      </c>
      <c r="D2718" s="9">
        <v>1.0296000000000001</v>
      </c>
      <c r="E2718" s="9">
        <v>0.98290598299999998</v>
      </c>
      <c r="F2718" s="9">
        <v>0.98599999999999999</v>
      </c>
      <c r="G2718" s="9">
        <v>0</v>
      </c>
      <c r="I2718" s="30" t="s">
        <v>83</v>
      </c>
      <c r="J2718" s="9">
        <v>0</v>
      </c>
      <c r="K2718" s="6" t="s">
        <v>519</v>
      </c>
      <c r="L2718" s="6" t="s">
        <v>532</v>
      </c>
      <c r="M2718" s="6" t="s">
        <v>520</v>
      </c>
    </row>
    <row r="2719" spans="1:13" x14ac:dyDescent="0.2">
      <c r="A2719" s="6" t="s">
        <v>400</v>
      </c>
      <c r="B2719" s="6" t="s">
        <v>530</v>
      </c>
      <c r="C2719" s="9">
        <v>0.99170000000000003</v>
      </c>
      <c r="D2719" s="9">
        <v>1.3668</v>
      </c>
      <c r="E2719" s="9">
        <v>0.42307692299999999</v>
      </c>
      <c r="F2719" s="9">
        <v>2.7E-2</v>
      </c>
      <c r="G2719" s="9">
        <v>0.25</v>
      </c>
      <c r="I2719" s="30" t="s">
        <v>83</v>
      </c>
      <c r="J2719" s="9">
        <v>0</v>
      </c>
      <c r="K2719" s="6" t="s">
        <v>522</v>
      </c>
      <c r="L2719" s="6" t="s">
        <v>532</v>
      </c>
      <c r="M2719" s="6" t="s">
        <v>524</v>
      </c>
    </row>
    <row r="2720" spans="1:13" x14ac:dyDescent="0.2">
      <c r="A2720" s="6" t="s">
        <v>164</v>
      </c>
      <c r="B2720" s="6" t="s">
        <v>530</v>
      </c>
      <c r="C2720" s="9">
        <v>0.88329999999999997</v>
      </c>
      <c r="D2720" s="9">
        <v>1.0591999999999999</v>
      </c>
      <c r="E2720" s="9">
        <v>0.98076923100000002</v>
      </c>
      <c r="F2720" s="9">
        <v>0.91</v>
      </c>
      <c r="G2720" s="9">
        <v>0</v>
      </c>
      <c r="I2720" s="30" t="s">
        <v>71</v>
      </c>
      <c r="J2720" s="9">
        <v>0</v>
      </c>
      <c r="K2720" s="6" t="s">
        <v>519</v>
      </c>
      <c r="L2720" s="6" t="s">
        <v>532</v>
      </c>
      <c r="M2720" s="6" t="s">
        <v>520</v>
      </c>
    </row>
    <row r="2721" spans="1:13" x14ac:dyDescent="0.2">
      <c r="A2721" s="6" t="s">
        <v>176</v>
      </c>
      <c r="B2721" s="6" t="s">
        <v>530</v>
      </c>
      <c r="C2721" s="9">
        <v>0.82499999999999996</v>
      </c>
      <c r="D2721" s="9">
        <v>1.1184000000000001</v>
      </c>
      <c r="E2721" s="9">
        <v>0.86486486500000004</v>
      </c>
      <c r="F2721" s="9">
        <v>6.3E-2</v>
      </c>
      <c r="G2721" s="9">
        <v>7.1428570999999996E-2</v>
      </c>
      <c r="I2721" s="30" t="s">
        <v>71</v>
      </c>
      <c r="J2721" s="9">
        <v>0</v>
      </c>
      <c r="K2721" s="6" t="s">
        <v>519</v>
      </c>
      <c r="L2721" s="6" t="s">
        <v>532</v>
      </c>
      <c r="M2721" s="6" t="s">
        <v>524</v>
      </c>
    </row>
    <row r="2722" spans="1:13" x14ac:dyDescent="0.2">
      <c r="A2722" s="6" t="s">
        <v>286</v>
      </c>
      <c r="B2722" s="6" t="s">
        <v>530</v>
      </c>
      <c r="C2722" s="9">
        <v>1.1107</v>
      </c>
      <c r="D2722" s="9">
        <v>1.0609999999999999</v>
      </c>
      <c r="E2722" s="9">
        <v>0.97916666699999999</v>
      </c>
      <c r="F2722" s="9">
        <v>0.92</v>
      </c>
      <c r="G2722" s="9">
        <v>0</v>
      </c>
      <c r="I2722" s="30" t="s">
        <v>71</v>
      </c>
      <c r="J2722" s="9">
        <v>0</v>
      </c>
      <c r="K2722" s="6" t="s">
        <v>519</v>
      </c>
      <c r="L2722" s="6" t="s">
        <v>532</v>
      </c>
      <c r="M2722" s="6" t="s">
        <v>523</v>
      </c>
    </row>
    <row r="2723" spans="1:13" x14ac:dyDescent="0.2">
      <c r="A2723" s="6" t="s">
        <v>410</v>
      </c>
      <c r="B2723" s="6" t="s">
        <v>530</v>
      </c>
      <c r="C2723" s="9">
        <v>1.0438000000000001</v>
      </c>
      <c r="D2723" s="9">
        <v>1.0832999999999999</v>
      </c>
      <c r="E2723" s="9">
        <v>0.98823529399999999</v>
      </c>
      <c r="F2723" s="9">
        <v>0.98199999999999998</v>
      </c>
      <c r="G2723" s="9">
        <v>0.76923076899999998</v>
      </c>
      <c r="I2723" s="30" t="s">
        <v>51</v>
      </c>
      <c r="J2723" s="9">
        <v>0</v>
      </c>
      <c r="K2723" s="6" t="s">
        <v>519</v>
      </c>
      <c r="L2723" s="6" t="s">
        <v>531</v>
      </c>
      <c r="M2723" s="6" t="s">
        <v>523</v>
      </c>
    </row>
    <row r="2724" spans="1:13" x14ac:dyDescent="0.2">
      <c r="A2724" s="6" t="s">
        <v>415</v>
      </c>
      <c r="B2724" s="6" t="s">
        <v>530</v>
      </c>
      <c r="C2724" s="9">
        <v>1.0791999999999999</v>
      </c>
      <c r="D2724" s="9">
        <v>1.1020000000000001</v>
      </c>
      <c r="E2724" s="9">
        <v>0.960629921</v>
      </c>
      <c r="F2724" s="9">
        <v>0.97899999999999998</v>
      </c>
      <c r="G2724" s="9">
        <v>0.70833333300000001</v>
      </c>
      <c r="I2724" s="30" t="s">
        <v>51</v>
      </c>
      <c r="J2724" s="9">
        <v>0</v>
      </c>
      <c r="K2724" s="6" t="s">
        <v>519</v>
      </c>
      <c r="L2724" s="6" t="s">
        <v>532</v>
      </c>
      <c r="M2724" s="6" t="s">
        <v>523</v>
      </c>
    </row>
    <row r="2725" spans="1:13" x14ac:dyDescent="0.2">
      <c r="A2725" s="6" t="s">
        <v>480</v>
      </c>
      <c r="B2725" s="6" t="s">
        <v>530</v>
      </c>
      <c r="C2725" s="9">
        <v>0.98329999999999995</v>
      </c>
      <c r="D2725" s="9">
        <v>1.0576000000000001</v>
      </c>
      <c r="E2725" s="9">
        <v>0.98095238100000004</v>
      </c>
      <c r="F2725" s="9">
        <v>0.872</v>
      </c>
      <c r="G2725" s="9">
        <v>0.54545454500000001</v>
      </c>
      <c r="I2725" s="30" t="s">
        <v>51</v>
      </c>
      <c r="J2725" s="9">
        <v>0</v>
      </c>
      <c r="K2725" s="6" t="s">
        <v>519</v>
      </c>
      <c r="L2725" s="6" t="s">
        <v>532</v>
      </c>
      <c r="M2725" s="6" t="s">
        <v>521</v>
      </c>
    </row>
    <row r="2726" spans="1:13" x14ac:dyDescent="0.2">
      <c r="A2726" s="6" t="s">
        <v>72</v>
      </c>
      <c r="B2726" s="6" t="s">
        <v>530</v>
      </c>
      <c r="C2726" s="9">
        <v>0.91249999999999998</v>
      </c>
      <c r="D2726" s="9">
        <v>0.97370000000000001</v>
      </c>
      <c r="E2726" s="9">
        <v>0.95370370400000004</v>
      </c>
      <c r="F2726" s="9">
        <v>0.72399999999999998</v>
      </c>
      <c r="G2726" s="9">
        <v>0.5</v>
      </c>
      <c r="I2726" s="30" t="s">
        <v>155</v>
      </c>
      <c r="J2726" s="9">
        <v>0</v>
      </c>
      <c r="K2726" s="6" t="s">
        <v>519</v>
      </c>
      <c r="L2726" s="6" t="s">
        <v>532</v>
      </c>
      <c r="M2726" s="6" t="s">
        <v>523</v>
      </c>
    </row>
    <row r="2727" spans="1:13" x14ac:dyDescent="0.2">
      <c r="A2727" s="6" t="s">
        <v>84</v>
      </c>
      <c r="B2727" s="6" t="s">
        <v>530</v>
      </c>
      <c r="C2727" s="9">
        <v>0.70420000000000005</v>
      </c>
      <c r="D2727" s="9">
        <v>1.0345</v>
      </c>
      <c r="E2727" s="9">
        <v>0.87012986999999997</v>
      </c>
      <c r="F2727" s="9">
        <v>0.86399999999999999</v>
      </c>
      <c r="G2727" s="9">
        <v>0.875</v>
      </c>
      <c r="I2727" s="30" t="s">
        <v>27</v>
      </c>
      <c r="J2727" s="9">
        <v>1</v>
      </c>
      <c r="K2727" s="6" t="s">
        <v>522</v>
      </c>
      <c r="L2727" s="6" t="s">
        <v>532</v>
      </c>
      <c r="M2727" s="6" t="s">
        <v>523</v>
      </c>
    </row>
    <row r="2728" spans="1:13" x14ac:dyDescent="0.2">
      <c r="A2728" s="6" t="s">
        <v>90</v>
      </c>
      <c r="B2728" s="6" t="s">
        <v>530</v>
      </c>
      <c r="C2728" s="9">
        <v>0.60419999999999996</v>
      </c>
      <c r="D2728" s="9">
        <v>0.875</v>
      </c>
      <c r="E2728" s="9">
        <v>1</v>
      </c>
      <c r="F2728" s="9">
        <v>1</v>
      </c>
      <c r="G2728" s="9">
        <v>0.85714285700000004</v>
      </c>
      <c r="I2728" s="30" t="s">
        <v>27</v>
      </c>
      <c r="J2728" s="9">
        <v>1</v>
      </c>
      <c r="K2728" s="6" t="s">
        <v>519</v>
      </c>
      <c r="L2728" s="6" t="s">
        <v>531</v>
      </c>
      <c r="M2728" s="6" t="s">
        <v>521</v>
      </c>
    </row>
    <row r="2729" spans="1:13" x14ac:dyDescent="0.2">
      <c r="A2729" s="6" t="s">
        <v>99</v>
      </c>
      <c r="B2729" s="6" t="s">
        <v>530</v>
      </c>
      <c r="C2729" s="9">
        <v>1.0018</v>
      </c>
      <c r="D2729" s="9">
        <v>1.4403999999999999</v>
      </c>
      <c r="E2729" s="9">
        <v>0.93984962400000005</v>
      </c>
      <c r="F2729" s="9">
        <v>0.96</v>
      </c>
      <c r="G2729" s="9">
        <v>0.92</v>
      </c>
      <c r="I2729" s="30" t="s">
        <v>27</v>
      </c>
      <c r="J2729" s="9">
        <v>1</v>
      </c>
      <c r="K2729" s="6" t="s">
        <v>522</v>
      </c>
      <c r="L2729" s="6" t="s">
        <v>532</v>
      </c>
      <c r="M2729" s="6" t="s">
        <v>236</v>
      </c>
    </row>
    <row r="2730" spans="1:13" x14ac:dyDescent="0.2">
      <c r="A2730" s="6" t="s">
        <v>107</v>
      </c>
      <c r="B2730" s="6" t="s">
        <v>530</v>
      </c>
      <c r="C2730" s="9">
        <v>0.48330000000000001</v>
      </c>
      <c r="D2730" s="9">
        <v>1.4208000000000001</v>
      </c>
      <c r="E2730" s="9">
        <v>1</v>
      </c>
      <c r="F2730" s="9">
        <v>1</v>
      </c>
      <c r="G2730" s="9">
        <v>1</v>
      </c>
      <c r="I2730" s="30" t="s">
        <v>27</v>
      </c>
      <c r="J2730" s="9">
        <v>1</v>
      </c>
      <c r="K2730" s="6" t="s">
        <v>522</v>
      </c>
      <c r="L2730" s="6" t="s">
        <v>532</v>
      </c>
      <c r="M2730" s="6" t="s">
        <v>521</v>
      </c>
    </row>
    <row r="2731" spans="1:13" x14ac:dyDescent="0.2">
      <c r="A2731" s="6" t="s">
        <v>118</v>
      </c>
      <c r="B2731" s="6" t="s">
        <v>530</v>
      </c>
      <c r="C2731" s="9">
        <v>3.7499999999999999E-2</v>
      </c>
      <c r="D2731" s="9">
        <v>0.82289999999999996</v>
      </c>
      <c r="E2731" s="9">
        <v>1</v>
      </c>
      <c r="F2731" s="9">
        <v>1</v>
      </c>
      <c r="I2731" s="30" t="s">
        <v>27</v>
      </c>
      <c r="J2731" s="9">
        <v>1</v>
      </c>
      <c r="K2731" s="6" t="e">
        <v>#N/A</v>
      </c>
      <c r="L2731" s="6" t="e">
        <v>#N/A</v>
      </c>
      <c r="M2731" s="6" t="e">
        <v>#N/A</v>
      </c>
    </row>
    <row r="2732" spans="1:13" x14ac:dyDescent="0.2">
      <c r="A2732" s="6" t="s">
        <v>120</v>
      </c>
      <c r="B2732" s="6" t="s">
        <v>530</v>
      </c>
      <c r="C2732" s="9">
        <v>0.96879999999999999</v>
      </c>
      <c r="D2732" s="9">
        <v>0.94530000000000003</v>
      </c>
      <c r="E2732" s="9">
        <v>1</v>
      </c>
      <c r="F2732" s="9">
        <v>0.97499999999999998</v>
      </c>
      <c r="G2732" s="9">
        <v>1</v>
      </c>
      <c r="I2732" s="30" t="s">
        <v>27</v>
      </c>
      <c r="J2732" s="9">
        <v>1</v>
      </c>
      <c r="K2732" s="6" t="s">
        <v>522</v>
      </c>
      <c r="L2732" s="6" t="s">
        <v>531</v>
      </c>
      <c r="M2732" s="6" t="s">
        <v>524</v>
      </c>
    </row>
    <row r="2733" spans="1:13" x14ac:dyDescent="0.2">
      <c r="A2733" s="6" t="s">
        <v>135</v>
      </c>
      <c r="B2733" s="6" t="s">
        <v>530</v>
      </c>
      <c r="C2733" s="9">
        <v>0.71250000000000002</v>
      </c>
      <c r="D2733" s="9">
        <v>1.2031000000000001</v>
      </c>
      <c r="E2733" s="9">
        <v>0.91489361700000005</v>
      </c>
      <c r="F2733" s="9">
        <v>0.70699999999999996</v>
      </c>
      <c r="G2733" s="9">
        <v>0.61538461499999997</v>
      </c>
      <c r="I2733" s="30" t="s">
        <v>27</v>
      </c>
      <c r="J2733" s="9">
        <v>1</v>
      </c>
      <c r="K2733" s="6" t="s">
        <v>525</v>
      </c>
      <c r="L2733" s="6" t="s">
        <v>531</v>
      </c>
      <c r="M2733" s="6" t="s">
        <v>236</v>
      </c>
    </row>
    <row r="2734" spans="1:13" x14ac:dyDescent="0.2">
      <c r="A2734" s="6" t="s">
        <v>161</v>
      </c>
      <c r="B2734" s="6" t="s">
        <v>530</v>
      </c>
      <c r="C2734" s="9">
        <v>1.0874999999999999</v>
      </c>
      <c r="D2734" s="9">
        <v>1.0229999999999999</v>
      </c>
      <c r="E2734" s="9">
        <v>1</v>
      </c>
      <c r="F2734" s="9">
        <v>1</v>
      </c>
      <c r="G2734" s="9">
        <v>0.92307692299999999</v>
      </c>
      <c r="I2734" s="30" t="s">
        <v>27</v>
      </c>
      <c r="J2734" s="9">
        <v>1</v>
      </c>
      <c r="K2734" s="6" t="s">
        <v>519</v>
      </c>
      <c r="L2734" s="6" t="s">
        <v>532</v>
      </c>
      <c r="M2734" s="6" t="s">
        <v>521</v>
      </c>
    </row>
    <row r="2735" spans="1:13" x14ac:dyDescent="0.2">
      <c r="A2735" s="6" t="s">
        <v>163</v>
      </c>
      <c r="B2735" s="6" t="s">
        <v>530</v>
      </c>
      <c r="C2735" s="9">
        <v>0.98750000000000004</v>
      </c>
      <c r="D2735" s="9">
        <v>1.1457999999999999</v>
      </c>
      <c r="E2735" s="9">
        <v>0.98666666700000005</v>
      </c>
      <c r="F2735" s="9">
        <v>1</v>
      </c>
      <c r="G2735" s="9">
        <v>1</v>
      </c>
      <c r="I2735" s="30" t="s">
        <v>27</v>
      </c>
      <c r="J2735" s="9">
        <v>1</v>
      </c>
      <c r="K2735" s="6" t="s">
        <v>522</v>
      </c>
      <c r="L2735" s="6" t="s">
        <v>531</v>
      </c>
      <c r="M2735" s="6" t="s">
        <v>524</v>
      </c>
    </row>
    <row r="2736" spans="1:13" x14ac:dyDescent="0.2">
      <c r="A2736" s="6" t="s">
        <v>168</v>
      </c>
      <c r="B2736" s="6" t="s">
        <v>530</v>
      </c>
      <c r="C2736" s="9">
        <v>1.075</v>
      </c>
      <c r="D2736" s="9">
        <v>1.0953999999999999</v>
      </c>
      <c r="E2736" s="9">
        <v>0.93650793700000001</v>
      </c>
      <c r="F2736" s="9">
        <v>0.97199999999999998</v>
      </c>
      <c r="G2736" s="9">
        <v>0.82608695700000001</v>
      </c>
      <c r="I2736" s="30" t="s">
        <v>27</v>
      </c>
      <c r="J2736" s="9">
        <v>1</v>
      </c>
      <c r="K2736" s="6" t="s">
        <v>519</v>
      </c>
      <c r="L2736" s="6" t="s">
        <v>532</v>
      </c>
      <c r="M2736" s="6" t="s">
        <v>521</v>
      </c>
    </row>
    <row r="2737" spans="1:13" x14ac:dyDescent="0.2">
      <c r="A2737" s="6" t="s">
        <v>195</v>
      </c>
      <c r="B2737" s="6" t="s">
        <v>530</v>
      </c>
      <c r="C2737" s="9">
        <v>6.25E-2</v>
      </c>
      <c r="D2737" s="9">
        <v>0.95309999999999995</v>
      </c>
      <c r="E2737" s="9">
        <v>1</v>
      </c>
      <c r="F2737" s="9">
        <v>0.66700000000000004</v>
      </c>
      <c r="I2737" s="30" t="s">
        <v>27</v>
      </c>
      <c r="J2737" s="9">
        <v>1</v>
      </c>
      <c r="K2737" s="6" t="s">
        <v>519</v>
      </c>
      <c r="L2737" s="6" t="s">
        <v>531</v>
      </c>
      <c r="M2737" s="6" t="s">
        <v>523</v>
      </c>
    </row>
    <row r="2738" spans="1:13" x14ac:dyDescent="0.2">
      <c r="A2738" s="6" t="s">
        <v>206</v>
      </c>
      <c r="B2738" s="6" t="s">
        <v>530</v>
      </c>
      <c r="C2738" s="9">
        <v>0.9486</v>
      </c>
      <c r="D2738" s="9">
        <v>0.97860000000000003</v>
      </c>
      <c r="E2738" s="9">
        <v>1</v>
      </c>
      <c r="F2738" s="9">
        <v>0.98699999999999999</v>
      </c>
      <c r="G2738" s="9">
        <v>0.66666666699999999</v>
      </c>
      <c r="I2738" s="30" t="s">
        <v>27</v>
      </c>
      <c r="J2738" s="9">
        <v>1</v>
      </c>
      <c r="K2738" s="6" t="s">
        <v>519</v>
      </c>
      <c r="L2738" s="6" t="s">
        <v>532</v>
      </c>
      <c r="M2738" s="6" t="s">
        <v>520</v>
      </c>
    </row>
    <row r="2739" spans="1:13" x14ac:dyDescent="0.2">
      <c r="A2739" s="6" t="s">
        <v>212</v>
      </c>
      <c r="B2739" s="6" t="s">
        <v>530</v>
      </c>
      <c r="C2739" s="9">
        <v>1.0812999999999999</v>
      </c>
      <c r="D2739" s="9">
        <v>1.0650999999999999</v>
      </c>
      <c r="E2739" s="9">
        <v>0.97560975599999999</v>
      </c>
      <c r="F2739" s="9">
        <v>0.98399999999999999</v>
      </c>
      <c r="G2739" s="9">
        <v>0.46666666699999998</v>
      </c>
      <c r="I2739" s="30" t="s">
        <v>27</v>
      </c>
      <c r="J2739" s="9">
        <v>1</v>
      </c>
      <c r="K2739" s="6" t="s">
        <v>519</v>
      </c>
      <c r="L2739" s="6" t="s">
        <v>531</v>
      </c>
      <c r="M2739" s="6" t="s">
        <v>523</v>
      </c>
    </row>
    <row r="2740" spans="1:13" x14ac:dyDescent="0.2">
      <c r="A2740" s="6" t="s">
        <v>214</v>
      </c>
      <c r="B2740" s="6" t="s">
        <v>530</v>
      </c>
      <c r="C2740" s="9">
        <v>1.0832999999999999</v>
      </c>
      <c r="D2740" s="9">
        <v>1.0976999999999999</v>
      </c>
      <c r="E2740" s="9">
        <v>1</v>
      </c>
      <c r="F2740" s="9">
        <v>1</v>
      </c>
      <c r="G2740" s="9">
        <v>0.909090909</v>
      </c>
      <c r="I2740" s="30" t="s">
        <v>27</v>
      </c>
      <c r="J2740" s="9">
        <v>1</v>
      </c>
      <c r="K2740" s="6" t="s">
        <v>519</v>
      </c>
      <c r="L2740" s="6" t="s">
        <v>531</v>
      </c>
      <c r="M2740" s="6" t="s">
        <v>521</v>
      </c>
    </row>
    <row r="2741" spans="1:13" x14ac:dyDescent="0.2">
      <c r="A2741" s="6" t="s">
        <v>271</v>
      </c>
      <c r="B2741" s="6" t="s">
        <v>530</v>
      </c>
      <c r="C2741" s="9">
        <v>0.90629999999999999</v>
      </c>
      <c r="D2741" s="9">
        <v>1.4101999999999999</v>
      </c>
      <c r="E2741" s="9">
        <v>1</v>
      </c>
      <c r="F2741" s="9">
        <v>0.96899999999999997</v>
      </c>
      <c r="G2741" s="9">
        <v>0.75</v>
      </c>
      <c r="I2741" s="30" t="s">
        <v>27</v>
      </c>
      <c r="J2741" s="9">
        <v>1</v>
      </c>
      <c r="K2741" s="6" t="s">
        <v>522</v>
      </c>
      <c r="L2741" s="6" t="s">
        <v>531</v>
      </c>
      <c r="M2741" s="6" t="s">
        <v>523</v>
      </c>
    </row>
    <row r="2742" spans="1:13" x14ac:dyDescent="0.2">
      <c r="A2742" s="6" t="s">
        <v>273</v>
      </c>
      <c r="B2742" s="6" t="s">
        <v>530</v>
      </c>
      <c r="C2742" s="9">
        <v>0.96879999999999999</v>
      </c>
      <c r="D2742" s="9">
        <v>0.97270000000000001</v>
      </c>
      <c r="E2742" s="9">
        <v>0.95</v>
      </c>
      <c r="F2742" s="9">
        <v>1</v>
      </c>
      <c r="G2742" s="9">
        <v>1</v>
      </c>
      <c r="I2742" s="30" t="s">
        <v>27</v>
      </c>
      <c r="J2742" s="9">
        <v>1</v>
      </c>
      <c r="K2742" s="6" t="s">
        <v>522</v>
      </c>
      <c r="L2742" s="6" t="s">
        <v>531</v>
      </c>
      <c r="M2742" s="6" t="s">
        <v>524</v>
      </c>
    </row>
    <row r="2743" spans="1:13" x14ac:dyDescent="0.2">
      <c r="A2743" s="6" t="s">
        <v>288</v>
      </c>
      <c r="B2743" s="6" t="s">
        <v>530</v>
      </c>
      <c r="C2743" s="9">
        <v>0.76039999999999996</v>
      </c>
      <c r="D2743" s="9">
        <v>0.91020000000000001</v>
      </c>
      <c r="E2743" s="9">
        <v>1</v>
      </c>
      <c r="F2743" s="9">
        <v>1</v>
      </c>
      <c r="G2743" s="9">
        <v>0.33333333300000001</v>
      </c>
      <c r="I2743" s="30" t="s">
        <v>27</v>
      </c>
      <c r="J2743" s="9">
        <v>1</v>
      </c>
      <c r="K2743" s="6" t="s">
        <v>525</v>
      </c>
      <c r="L2743" s="6" t="s">
        <v>531</v>
      </c>
      <c r="M2743" s="6" t="s">
        <v>520</v>
      </c>
    </row>
    <row r="2744" spans="1:13" x14ac:dyDescent="0.2">
      <c r="A2744" s="6" t="s">
        <v>304</v>
      </c>
      <c r="B2744" s="6" t="s">
        <v>530</v>
      </c>
      <c r="C2744" s="9">
        <v>0.9</v>
      </c>
      <c r="D2744" s="9">
        <v>0.97040000000000004</v>
      </c>
      <c r="E2744" s="9">
        <v>1</v>
      </c>
      <c r="F2744" s="9">
        <v>0.97099999999999997</v>
      </c>
      <c r="G2744" s="9">
        <v>1</v>
      </c>
      <c r="I2744" s="30" t="s">
        <v>27</v>
      </c>
      <c r="J2744" s="9">
        <v>1</v>
      </c>
      <c r="K2744" s="6" t="s">
        <v>519</v>
      </c>
      <c r="L2744" s="6" t="s">
        <v>532</v>
      </c>
      <c r="M2744" s="6" t="s">
        <v>521</v>
      </c>
    </row>
    <row r="2745" spans="1:13" x14ac:dyDescent="0.2">
      <c r="A2745" s="6" t="s">
        <v>306</v>
      </c>
      <c r="B2745" s="6" t="s">
        <v>530</v>
      </c>
      <c r="C2745" s="9">
        <v>0.9607</v>
      </c>
      <c r="D2745" s="9">
        <v>1.0174000000000001</v>
      </c>
      <c r="E2745" s="9">
        <v>0.98496240599999996</v>
      </c>
      <c r="F2745" s="9">
        <v>0.96699999999999997</v>
      </c>
      <c r="G2745" s="9">
        <v>0.875</v>
      </c>
      <c r="I2745" s="30" t="s">
        <v>27</v>
      </c>
      <c r="J2745" s="9">
        <v>1</v>
      </c>
      <c r="K2745" s="6" t="s">
        <v>519</v>
      </c>
      <c r="L2745" s="6" t="s">
        <v>532</v>
      </c>
      <c r="M2745" s="6" t="s">
        <v>521</v>
      </c>
    </row>
    <row r="2746" spans="1:13" x14ac:dyDescent="0.2">
      <c r="A2746" s="6" t="s">
        <v>333</v>
      </c>
      <c r="B2746" s="6" t="s">
        <v>530</v>
      </c>
      <c r="C2746" s="9">
        <v>1.3957999999999999</v>
      </c>
      <c r="D2746" s="9">
        <v>1.5039</v>
      </c>
      <c r="E2746" s="9">
        <v>0.94915254199999999</v>
      </c>
      <c r="F2746" s="9">
        <v>0.74399999999999999</v>
      </c>
      <c r="G2746" s="9">
        <v>0.84615384599999999</v>
      </c>
      <c r="I2746" s="30" t="s">
        <v>27</v>
      </c>
      <c r="J2746" s="9">
        <v>1</v>
      </c>
      <c r="K2746" s="6" t="s">
        <v>522</v>
      </c>
      <c r="L2746" s="6" t="s">
        <v>531</v>
      </c>
      <c r="M2746" s="6" t="s">
        <v>524</v>
      </c>
    </row>
    <row r="2747" spans="1:13" x14ac:dyDescent="0.2">
      <c r="A2747" s="6" t="s">
        <v>366</v>
      </c>
      <c r="B2747" s="6" t="s">
        <v>530</v>
      </c>
      <c r="C2747" s="9">
        <v>0.76249999999999996</v>
      </c>
      <c r="D2747" s="9">
        <v>1.125</v>
      </c>
      <c r="E2747" s="9">
        <v>1</v>
      </c>
      <c r="F2747" s="9">
        <v>0.93</v>
      </c>
      <c r="G2747" s="9">
        <v>0.9375</v>
      </c>
      <c r="I2747" s="30" t="s">
        <v>27</v>
      </c>
      <c r="J2747" s="9">
        <v>1</v>
      </c>
      <c r="K2747" s="6" t="s">
        <v>519</v>
      </c>
      <c r="L2747" s="6" t="s">
        <v>531</v>
      </c>
      <c r="M2747" s="6" t="s">
        <v>236</v>
      </c>
    </row>
    <row r="2748" spans="1:13" x14ac:dyDescent="0.2">
      <c r="A2748" s="6" t="s">
        <v>394</v>
      </c>
      <c r="B2748" s="6" t="s">
        <v>530</v>
      </c>
      <c r="C2748" s="9">
        <v>0.95830000000000004</v>
      </c>
      <c r="D2748" s="9">
        <v>1.3281000000000001</v>
      </c>
      <c r="E2748" s="9">
        <v>1</v>
      </c>
      <c r="F2748" s="9">
        <v>1</v>
      </c>
      <c r="G2748" s="9">
        <v>1</v>
      </c>
      <c r="I2748" s="30" t="s">
        <v>27</v>
      </c>
      <c r="J2748" s="9">
        <v>1</v>
      </c>
      <c r="K2748" s="6" t="s">
        <v>525</v>
      </c>
      <c r="L2748" s="6" t="s">
        <v>531</v>
      </c>
      <c r="M2748" s="6" t="s">
        <v>523</v>
      </c>
    </row>
    <row r="2749" spans="1:13" x14ac:dyDescent="0.2">
      <c r="A2749" s="6" t="s">
        <v>396</v>
      </c>
      <c r="B2749" s="6" t="s">
        <v>530</v>
      </c>
      <c r="C2749" s="9">
        <v>0.8</v>
      </c>
      <c r="D2749" s="9">
        <v>1.0521</v>
      </c>
      <c r="E2749" s="9">
        <v>0.91666666699999999</v>
      </c>
      <c r="F2749" s="9">
        <v>0.82899999999999996</v>
      </c>
      <c r="G2749" s="9">
        <v>0.875</v>
      </c>
      <c r="I2749" s="30" t="s">
        <v>27</v>
      </c>
      <c r="J2749" s="9">
        <v>1</v>
      </c>
      <c r="K2749" s="6" t="s">
        <v>519</v>
      </c>
      <c r="L2749" s="6" t="s">
        <v>531</v>
      </c>
      <c r="M2749" s="6" t="s">
        <v>523</v>
      </c>
    </row>
    <row r="2750" spans="1:13" x14ac:dyDescent="0.2">
      <c r="A2750" s="6" t="s">
        <v>456</v>
      </c>
      <c r="B2750" s="6" t="s">
        <v>530</v>
      </c>
      <c r="C2750" s="9">
        <v>0.73960000000000004</v>
      </c>
      <c r="D2750" s="9">
        <v>1.4140999999999999</v>
      </c>
      <c r="E2750" s="9">
        <v>1</v>
      </c>
      <c r="F2750" s="9">
        <v>1</v>
      </c>
      <c r="G2750" s="9">
        <v>0.909090909</v>
      </c>
      <c r="I2750" s="30" t="s">
        <v>27</v>
      </c>
      <c r="J2750" s="9">
        <v>1</v>
      </c>
      <c r="K2750" s="6" t="s">
        <v>525</v>
      </c>
      <c r="L2750" s="6" t="s">
        <v>531</v>
      </c>
      <c r="M2750" s="6" t="s">
        <v>520</v>
      </c>
    </row>
    <row r="2751" spans="1:13" x14ac:dyDescent="0.2">
      <c r="A2751" s="6" t="s">
        <v>474</v>
      </c>
      <c r="B2751" s="6" t="s">
        <v>530</v>
      </c>
      <c r="C2751" s="9">
        <v>0.92079999999999995</v>
      </c>
      <c r="D2751" s="9">
        <v>1.0427999999999999</v>
      </c>
      <c r="E2751" s="9">
        <v>0.99074074099999998</v>
      </c>
      <c r="F2751" s="9">
        <v>1</v>
      </c>
      <c r="G2751" s="9">
        <v>0.86363636399999999</v>
      </c>
      <c r="I2751" s="30" t="s">
        <v>27</v>
      </c>
      <c r="J2751" s="9">
        <v>1</v>
      </c>
      <c r="K2751" s="6" t="s">
        <v>522</v>
      </c>
      <c r="L2751" s="6" t="s">
        <v>532</v>
      </c>
      <c r="M2751" s="6" t="s">
        <v>520</v>
      </c>
    </row>
    <row r="2752" spans="1:13" x14ac:dyDescent="0.2">
      <c r="A2752" s="6" t="s">
        <v>488</v>
      </c>
      <c r="B2752" s="6" t="s">
        <v>530</v>
      </c>
      <c r="C2752" s="9">
        <v>1.0083</v>
      </c>
      <c r="D2752" s="9">
        <v>1.0724</v>
      </c>
      <c r="E2752" s="9">
        <v>1</v>
      </c>
      <c r="F2752" s="9">
        <v>0.95199999999999996</v>
      </c>
      <c r="G2752" s="9">
        <v>0.96428571399999996</v>
      </c>
      <c r="I2752" s="30" t="s">
        <v>27</v>
      </c>
      <c r="J2752" s="9">
        <v>1</v>
      </c>
      <c r="K2752" s="6" t="s">
        <v>519</v>
      </c>
      <c r="L2752" s="6" t="s">
        <v>532</v>
      </c>
      <c r="M2752" s="6" t="s">
        <v>521</v>
      </c>
    </row>
    <row r="2753" spans="1:13" x14ac:dyDescent="0.2">
      <c r="A2753" s="6" t="s">
        <v>223</v>
      </c>
      <c r="B2753" s="6" t="s">
        <v>530</v>
      </c>
      <c r="C2753" s="9">
        <v>1.3042</v>
      </c>
      <c r="D2753" s="9">
        <v>1.1414</v>
      </c>
      <c r="E2753" s="9">
        <v>1</v>
      </c>
      <c r="F2753" s="9">
        <v>0.96299999999999997</v>
      </c>
      <c r="G2753" s="9">
        <v>0.909090909</v>
      </c>
      <c r="I2753" s="30" t="s">
        <v>186</v>
      </c>
      <c r="J2753" s="9">
        <v>8.3333333333333329E-2</v>
      </c>
      <c r="K2753" s="6" t="s">
        <v>519</v>
      </c>
      <c r="L2753" s="6" t="s">
        <v>532</v>
      </c>
      <c r="M2753" s="6" t="s">
        <v>236</v>
      </c>
    </row>
    <row r="2754" spans="1:13" x14ac:dyDescent="0.2">
      <c r="A2754" s="6" t="s">
        <v>82</v>
      </c>
      <c r="B2754" s="6" t="s">
        <v>530</v>
      </c>
      <c r="C2754" s="9">
        <v>1.1667000000000001</v>
      </c>
      <c r="D2754" s="9">
        <v>1.2319</v>
      </c>
      <c r="E2754" s="9">
        <v>0.98496240599999996</v>
      </c>
      <c r="F2754" s="9">
        <v>0.96799999999999997</v>
      </c>
      <c r="G2754" s="9">
        <v>0.64</v>
      </c>
      <c r="I2754" s="30" t="s">
        <v>34</v>
      </c>
      <c r="J2754" s="9">
        <v>0.5</v>
      </c>
      <c r="K2754" s="6" t="s">
        <v>519</v>
      </c>
      <c r="L2754" s="6" t="s">
        <v>532</v>
      </c>
      <c r="M2754" s="6" t="s">
        <v>520</v>
      </c>
    </row>
    <row r="2755" spans="1:13" x14ac:dyDescent="0.2">
      <c r="A2755" s="6" t="s">
        <v>129</v>
      </c>
      <c r="B2755" s="6" t="s">
        <v>530</v>
      </c>
      <c r="C2755" s="9">
        <v>1.0333000000000001</v>
      </c>
      <c r="D2755" s="9">
        <v>1.1035999999999999</v>
      </c>
      <c r="E2755" s="9">
        <v>0.93805309699999995</v>
      </c>
      <c r="F2755" s="9">
        <v>0.94</v>
      </c>
      <c r="G2755" s="9">
        <v>0.96</v>
      </c>
      <c r="I2755" s="30" t="s">
        <v>34</v>
      </c>
      <c r="J2755" s="9">
        <v>0.5</v>
      </c>
      <c r="K2755" s="6" t="s">
        <v>522</v>
      </c>
      <c r="L2755" s="6" t="s">
        <v>532</v>
      </c>
      <c r="M2755" s="6" t="s">
        <v>236</v>
      </c>
    </row>
    <row r="2756" spans="1:13" x14ac:dyDescent="0.2">
      <c r="A2756" s="6" t="s">
        <v>142</v>
      </c>
      <c r="B2756" s="6" t="s">
        <v>530</v>
      </c>
      <c r="C2756" s="9">
        <v>0.99580000000000002</v>
      </c>
      <c r="D2756" s="9">
        <v>0.90949999999999998</v>
      </c>
      <c r="E2756" s="9">
        <v>0.97321428600000004</v>
      </c>
      <c r="F2756" s="9">
        <v>0.91800000000000004</v>
      </c>
      <c r="G2756" s="9">
        <v>0.62962963000000005</v>
      </c>
      <c r="I2756" s="30" t="s">
        <v>34</v>
      </c>
      <c r="J2756" s="9">
        <v>0.5</v>
      </c>
      <c r="K2756" s="6" t="s">
        <v>519</v>
      </c>
      <c r="L2756" s="6" t="s">
        <v>532</v>
      </c>
      <c r="M2756" s="6" t="s">
        <v>521</v>
      </c>
    </row>
    <row r="2757" spans="1:13" x14ac:dyDescent="0.2">
      <c r="A2757" s="6" t="s">
        <v>178</v>
      </c>
      <c r="B2757" s="6" t="s">
        <v>530</v>
      </c>
      <c r="C2757" s="9">
        <v>0.9667</v>
      </c>
      <c r="D2757" s="9">
        <v>1.0905</v>
      </c>
      <c r="E2757" s="9">
        <v>0.97368421100000002</v>
      </c>
      <c r="F2757" s="9">
        <v>0.93899999999999995</v>
      </c>
      <c r="G2757" s="9">
        <v>0.82758620699999996</v>
      </c>
      <c r="I2757" s="30" t="s">
        <v>34</v>
      </c>
      <c r="J2757" s="9">
        <v>0.5</v>
      </c>
      <c r="K2757" s="6" t="s">
        <v>519</v>
      </c>
      <c r="L2757" s="6" t="s">
        <v>532</v>
      </c>
      <c r="M2757" s="6" t="s">
        <v>520</v>
      </c>
    </row>
    <row r="2758" spans="1:13" x14ac:dyDescent="0.2">
      <c r="A2758" s="6" t="s">
        <v>183</v>
      </c>
      <c r="B2758" s="6" t="s">
        <v>530</v>
      </c>
      <c r="C2758" s="9">
        <v>1.0625</v>
      </c>
      <c r="D2758" s="9">
        <v>1.151</v>
      </c>
      <c r="E2758" s="9">
        <v>1</v>
      </c>
      <c r="F2758" s="9">
        <v>0.98399999999999999</v>
      </c>
      <c r="G2758" s="9">
        <v>0.5</v>
      </c>
      <c r="I2758" s="30" t="s">
        <v>34</v>
      </c>
      <c r="J2758" s="9">
        <v>0.5</v>
      </c>
      <c r="K2758" s="6" t="s">
        <v>519</v>
      </c>
      <c r="L2758" s="6" t="s">
        <v>531</v>
      </c>
      <c r="M2758" s="6" t="s">
        <v>524</v>
      </c>
    </row>
    <row r="2759" spans="1:13" x14ac:dyDescent="0.2">
      <c r="A2759" s="6" t="s">
        <v>231</v>
      </c>
      <c r="B2759" s="6" t="s">
        <v>530</v>
      </c>
      <c r="C2759" s="9">
        <v>0.45829999999999999</v>
      </c>
      <c r="D2759" s="9">
        <v>1.1406000000000001</v>
      </c>
      <c r="E2759" s="9">
        <v>1</v>
      </c>
      <c r="F2759" s="9">
        <v>1</v>
      </c>
      <c r="G2759" s="9">
        <v>1</v>
      </c>
      <c r="I2759" s="30" t="s">
        <v>34</v>
      </c>
      <c r="J2759" s="9">
        <v>0.5</v>
      </c>
      <c r="K2759" s="6" t="s">
        <v>519</v>
      </c>
      <c r="L2759" s="6" t="s">
        <v>531</v>
      </c>
      <c r="M2759" s="6" t="s">
        <v>236</v>
      </c>
    </row>
    <row r="2760" spans="1:13" x14ac:dyDescent="0.2">
      <c r="A2760" s="6" t="s">
        <v>243</v>
      </c>
      <c r="B2760" s="6" t="s">
        <v>530</v>
      </c>
      <c r="C2760" s="9">
        <v>0.79169999999999996</v>
      </c>
      <c r="D2760" s="9">
        <v>1.1914</v>
      </c>
      <c r="E2760" s="9">
        <v>0.94117647100000001</v>
      </c>
      <c r="F2760" s="9">
        <v>0.73099999999999998</v>
      </c>
      <c r="G2760" s="9">
        <v>0</v>
      </c>
      <c r="I2760" s="30" t="s">
        <v>34</v>
      </c>
      <c r="J2760" s="9">
        <v>0.5</v>
      </c>
      <c r="K2760" s="6" t="s">
        <v>525</v>
      </c>
      <c r="L2760" s="6" t="s">
        <v>531</v>
      </c>
      <c r="M2760" s="6" t="s">
        <v>524</v>
      </c>
    </row>
    <row r="2761" spans="1:13" x14ac:dyDescent="0.2">
      <c r="A2761" s="6" t="s">
        <v>260</v>
      </c>
      <c r="B2761" s="6" t="s">
        <v>530</v>
      </c>
      <c r="C2761" s="9">
        <v>0.76670000000000005</v>
      </c>
      <c r="D2761" s="9">
        <v>0.97529999999999994</v>
      </c>
      <c r="E2761" s="9">
        <v>1</v>
      </c>
      <c r="F2761" s="9">
        <v>0.95199999999999996</v>
      </c>
      <c r="G2761" s="9">
        <v>0.9375</v>
      </c>
      <c r="I2761" s="30" t="s">
        <v>34</v>
      </c>
      <c r="J2761" s="9">
        <v>0.5</v>
      </c>
      <c r="K2761" s="6" t="s">
        <v>522</v>
      </c>
      <c r="L2761" s="6" t="s">
        <v>532</v>
      </c>
      <c r="M2761" s="6" t="s">
        <v>520</v>
      </c>
    </row>
    <row r="2762" spans="1:13" x14ac:dyDescent="0.2">
      <c r="A2762" s="6" t="s">
        <v>266</v>
      </c>
      <c r="B2762" s="6" t="s">
        <v>530</v>
      </c>
      <c r="C2762" s="9">
        <v>0.9375</v>
      </c>
      <c r="D2762" s="9">
        <v>1.4063000000000001</v>
      </c>
      <c r="E2762" s="9">
        <v>0.95454545499999999</v>
      </c>
      <c r="F2762" s="9">
        <v>0.88900000000000001</v>
      </c>
      <c r="G2762" s="9">
        <v>0.71428571399999996</v>
      </c>
      <c r="I2762" s="30" t="s">
        <v>34</v>
      </c>
      <c r="J2762" s="9">
        <v>0.5</v>
      </c>
      <c r="K2762" s="6" t="s">
        <v>525</v>
      </c>
      <c r="L2762" s="6" t="s">
        <v>531</v>
      </c>
      <c r="M2762" s="6" t="s">
        <v>523</v>
      </c>
    </row>
    <row r="2763" spans="1:13" x14ac:dyDescent="0.2">
      <c r="A2763" s="6" t="s">
        <v>268</v>
      </c>
      <c r="B2763" s="6" t="s">
        <v>530</v>
      </c>
      <c r="C2763" s="9">
        <v>0.89580000000000004</v>
      </c>
      <c r="D2763" s="9">
        <v>1.0591999999999999</v>
      </c>
      <c r="E2763" s="9">
        <v>1</v>
      </c>
      <c r="F2763" s="9">
        <v>0.98699999999999999</v>
      </c>
      <c r="G2763" s="9">
        <v>0.8</v>
      </c>
      <c r="I2763" s="30" t="s">
        <v>34</v>
      </c>
      <c r="J2763" s="9">
        <v>0.5</v>
      </c>
      <c r="K2763" s="6" t="s">
        <v>519</v>
      </c>
      <c r="L2763" s="6" t="s">
        <v>532</v>
      </c>
      <c r="M2763" s="6" t="s">
        <v>521</v>
      </c>
    </row>
    <row r="2764" spans="1:13" x14ac:dyDescent="0.2">
      <c r="A2764" s="6" t="s">
        <v>313</v>
      </c>
      <c r="B2764" s="6" t="s">
        <v>530</v>
      </c>
      <c r="C2764" s="9">
        <v>0.64580000000000004</v>
      </c>
      <c r="D2764" s="9">
        <v>0.75329999999999997</v>
      </c>
      <c r="E2764" s="9">
        <v>1</v>
      </c>
      <c r="F2764" s="9">
        <v>0.90200000000000002</v>
      </c>
      <c r="G2764" s="9">
        <v>0.869565217</v>
      </c>
      <c r="I2764" s="30" t="s">
        <v>34</v>
      </c>
      <c r="J2764" s="9">
        <v>0.5</v>
      </c>
      <c r="K2764" s="6" t="s">
        <v>519</v>
      </c>
      <c r="L2764" s="6" t="s">
        <v>532</v>
      </c>
      <c r="M2764" s="6" t="s">
        <v>521</v>
      </c>
    </row>
    <row r="2765" spans="1:13" x14ac:dyDescent="0.2">
      <c r="A2765" s="6" t="s">
        <v>314</v>
      </c>
      <c r="B2765" s="6" t="s">
        <v>530</v>
      </c>
      <c r="C2765" s="9">
        <v>0.75</v>
      </c>
      <c r="D2765" s="9">
        <v>1.3241000000000001</v>
      </c>
      <c r="E2765" s="9">
        <v>1</v>
      </c>
      <c r="F2765" s="9">
        <v>0.92200000000000004</v>
      </c>
      <c r="G2765" s="9">
        <v>0.6</v>
      </c>
      <c r="I2765" s="30" t="s">
        <v>34</v>
      </c>
      <c r="J2765" s="9">
        <v>0.5</v>
      </c>
      <c r="K2765" s="6" t="s">
        <v>522</v>
      </c>
      <c r="L2765" s="6" t="s">
        <v>532</v>
      </c>
      <c r="M2765" s="6" t="s">
        <v>236</v>
      </c>
    </row>
    <row r="2766" spans="1:13" x14ac:dyDescent="0.2">
      <c r="A2766" s="6" t="s">
        <v>330</v>
      </c>
      <c r="B2766" s="6" t="s">
        <v>530</v>
      </c>
      <c r="C2766" s="9">
        <v>0.85829999999999995</v>
      </c>
      <c r="D2766" s="9">
        <v>1.097</v>
      </c>
      <c r="E2766" s="9">
        <v>0.96969696999999999</v>
      </c>
      <c r="F2766" s="9">
        <v>0.97499999999999998</v>
      </c>
      <c r="G2766" s="9">
        <v>0.76190476200000001</v>
      </c>
      <c r="I2766" s="30" t="s">
        <v>34</v>
      </c>
      <c r="J2766" s="9">
        <v>0.5</v>
      </c>
      <c r="K2766" s="6" t="s">
        <v>522</v>
      </c>
      <c r="L2766" s="6" t="s">
        <v>532</v>
      </c>
      <c r="M2766" s="6" t="s">
        <v>236</v>
      </c>
    </row>
    <row r="2767" spans="1:13" x14ac:dyDescent="0.2">
      <c r="A2767" s="6" t="s">
        <v>379</v>
      </c>
      <c r="B2767" s="6" t="s">
        <v>530</v>
      </c>
      <c r="C2767" s="9">
        <v>0.69640000000000002</v>
      </c>
      <c r="D2767" s="9">
        <v>1.2907</v>
      </c>
      <c r="E2767" s="9">
        <v>1</v>
      </c>
      <c r="F2767" s="9">
        <v>0.92600000000000005</v>
      </c>
      <c r="G2767" s="9">
        <v>0.61111111100000004</v>
      </c>
      <c r="I2767" s="30" t="s">
        <v>34</v>
      </c>
      <c r="J2767" s="9">
        <v>0.5</v>
      </c>
      <c r="K2767" s="6" t="s">
        <v>519</v>
      </c>
      <c r="L2767" s="6" t="s">
        <v>532</v>
      </c>
      <c r="M2767" s="6" t="s">
        <v>236</v>
      </c>
    </row>
    <row r="2768" spans="1:13" x14ac:dyDescent="0.2">
      <c r="A2768" s="6" t="s">
        <v>390</v>
      </c>
      <c r="B2768" s="6" t="s">
        <v>530</v>
      </c>
      <c r="C2768" s="9">
        <v>1.0125</v>
      </c>
      <c r="D2768" s="9">
        <v>1.0572999999999999</v>
      </c>
      <c r="E2768" s="9">
        <v>0.93589743599999997</v>
      </c>
      <c r="F2768" s="9">
        <v>0.96299999999999997</v>
      </c>
      <c r="G2768" s="9">
        <v>0.94444444400000005</v>
      </c>
      <c r="I2768" s="30" t="s">
        <v>34</v>
      </c>
      <c r="J2768" s="9">
        <v>0.5</v>
      </c>
      <c r="K2768" s="6" t="s">
        <v>519</v>
      </c>
      <c r="L2768" s="6" t="s">
        <v>531</v>
      </c>
      <c r="M2768" s="6" t="s">
        <v>236</v>
      </c>
    </row>
    <row r="2769" spans="1:13" x14ac:dyDescent="0.2">
      <c r="A2769" s="6" t="s">
        <v>78</v>
      </c>
      <c r="B2769" s="6" t="s">
        <v>530</v>
      </c>
      <c r="C2769" s="9">
        <v>0.9708</v>
      </c>
      <c r="D2769" s="9">
        <v>1.0724</v>
      </c>
      <c r="E2769" s="9">
        <v>1</v>
      </c>
      <c r="F2769" s="9">
        <v>0.92300000000000004</v>
      </c>
      <c r="G2769" s="9">
        <v>0.45454545499999999</v>
      </c>
      <c r="I2769" s="30" t="s">
        <v>36</v>
      </c>
      <c r="J2769" s="9">
        <v>0.33</v>
      </c>
      <c r="K2769" s="6" t="s">
        <v>519</v>
      </c>
      <c r="L2769" s="6" t="s">
        <v>532</v>
      </c>
      <c r="M2769" s="6" t="s">
        <v>520</v>
      </c>
    </row>
    <row r="2770" spans="1:13" x14ac:dyDescent="0.2">
      <c r="A2770" s="6" t="s">
        <v>220</v>
      </c>
      <c r="B2770" s="6" t="s">
        <v>530</v>
      </c>
      <c r="C2770" s="9">
        <v>0.94169999999999998</v>
      </c>
      <c r="D2770" s="9">
        <v>0.97199999999999998</v>
      </c>
      <c r="E2770" s="9">
        <v>0.99056603799999998</v>
      </c>
      <c r="F2770" s="9">
        <v>0.96299999999999997</v>
      </c>
      <c r="G2770" s="9">
        <v>0.80769230800000003</v>
      </c>
      <c r="I2770" s="30" t="s">
        <v>36</v>
      </c>
      <c r="J2770" s="9">
        <v>0.33</v>
      </c>
      <c r="K2770" s="6" t="s">
        <v>519</v>
      </c>
      <c r="L2770" s="6" t="s">
        <v>532</v>
      </c>
      <c r="M2770" s="6" t="s">
        <v>524</v>
      </c>
    </row>
    <row r="2771" spans="1:13" x14ac:dyDescent="0.2">
      <c r="A2771" s="6" t="s">
        <v>363</v>
      </c>
      <c r="B2771" s="6" t="s">
        <v>530</v>
      </c>
      <c r="C2771" s="9">
        <v>0.79169999999999996</v>
      </c>
      <c r="D2771" s="9">
        <v>0.95309999999999995</v>
      </c>
      <c r="E2771" s="9">
        <v>1</v>
      </c>
      <c r="F2771" s="9">
        <v>0.96699999999999997</v>
      </c>
      <c r="G2771" s="9">
        <v>0.5</v>
      </c>
      <c r="I2771" s="30" t="s">
        <v>36</v>
      </c>
      <c r="J2771" s="9">
        <v>0.33</v>
      </c>
      <c r="K2771" s="6" t="s">
        <v>525</v>
      </c>
      <c r="L2771" s="6" t="s">
        <v>531</v>
      </c>
      <c r="M2771" s="6" t="s">
        <v>236</v>
      </c>
    </row>
    <row r="2772" spans="1:13" x14ac:dyDescent="0.2">
      <c r="A2772" s="6" t="s">
        <v>465</v>
      </c>
      <c r="B2772" s="6" t="s">
        <v>530</v>
      </c>
      <c r="C2772" s="9">
        <v>1.5521</v>
      </c>
      <c r="D2772" s="9">
        <v>1.5938000000000001</v>
      </c>
      <c r="E2772" s="9">
        <v>1</v>
      </c>
      <c r="F2772" s="9">
        <v>1</v>
      </c>
      <c r="G2772" s="9">
        <v>0.61538461499999997</v>
      </c>
      <c r="I2772" s="30" t="s">
        <v>36</v>
      </c>
      <c r="J2772" s="9">
        <v>0.33</v>
      </c>
      <c r="K2772" s="6" t="s">
        <v>519</v>
      </c>
      <c r="L2772" s="6" t="s">
        <v>531</v>
      </c>
      <c r="M2772" s="6" t="s">
        <v>520</v>
      </c>
    </row>
    <row r="2773" spans="1:13" x14ac:dyDescent="0.2">
      <c r="A2773" s="6" t="s">
        <v>49</v>
      </c>
      <c r="B2773" s="6" t="s">
        <v>530</v>
      </c>
      <c r="C2773" s="9">
        <v>1.2707999999999999</v>
      </c>
      <c r="D2773" s="9">
        <v>1.1289</v>
      </c>
      <c r="E2773" s="9">
        <v>1</v>
      </c>
      <c r="F2773" s="9">
        <v>0.97899999999999998</v>
      </c>
      <c r="G2773" s="9">
        <v>1</v>
      </c>
      <c r="I2773" s="30" t="s">
        <v>57</v>
      </c>
      <c r="J2773" s="9">
        <v>0.25</v>
      </c>
      <c r="K2773" s="6" t="s">
        <v>519</v>
      </c>
      <c r="L2773" s="6" t="s">
        <v>531</v>
      </c>
      <c r="M2773" s="6" t="s">
        <v>521</v>
      </c>
    </row>
    <row r="2774" spans="1:13" x14ac:dyDescent="0.2">
      <c r="A2774" s="6" t="s">
        <v>207</v>
      </c>
      <c r="B2774" s="6" t="s">
        <v>530</v>
      </c>
      <c r="C2774" s="9">
        <v>0.89170000000000005</v>
      </c>
      <c r="D2774" s="9">
        <v>1</v>
      </c>
      <c r="E2774" s="9">
        <v>0.92</v>
      </c>
      <c r="F2774" s="9">
        <v>0.98599999999999999</v>
      </c>
      <c r="G2774" s="9">
        <v>0.55555555599999995</v>
      </c>
      <c r="I2774" s="30" t="s">
        <v>57</v>
      </c>
      <c r="J2774" s="9">
        <v>0.25</v>
      </c>
      <c r="K2774" s="6" t="s">
        <v>519</v>
      </c>
      <c r="L2774" s="6" t="s">
        <v>532</v>
      </c>
      <c r="M2774" s="6" t="s">
        <v>520</v>
      </c>
    </row>
    <row r="2775" spans="1:13" x14ac:dyDescent="0.2">
      <c r="A2775" s="6" t="s">
        <v>430</v>
      </c>
      <c r="B2775" s="6" t="s">
        <v>530</v>
      </c>
      <c r="C2775" s="9">
        <v>1</v>
      </c>
      <c r="D2775" s="9">
        <v>0.97199999999999998</v>
      </c>
      <c r="E2775" s="9">
        <v>0.99159663899999995</v>
      </c>
      <c r="F2775" s="9">
        <v>0.65900000000000003</v>
      </c>
      <c r="G2775" s="9">
        <v>0.84</v>
      </c>
      <c r="I2775" s="30" t="s">
        <v>57</v>
      </c>
      <c r="J2775" s="9">
        <v>0.25</v>
      </c>
      <c r="K2775" s="6" t="s">
        <v>519</v>
      </c>
      <c r="L2775" s="6" t="s">
        <v>532</v>
      </c>
      <c r="M2775" s="6" t="s">
        <v>521</v>
      </c>
    </row>
    <row r="2776" spans="1:13" x14ac:dyDescent="0.2">
      <c r="A2776" s="6" t="s">
        <v>283</v>
      </c>
      <c r="B2776" s="6" t="s">
        <v>530</v>
      </c>
      <c r="C2776" s="9">
        <v>0.875</v>
      </c>
      <c r="D2776" s="9">
        <v>1.0559000000000001</v>
      </c>
      <c r="E2776" s="9">
        <v>0.99038461499999997</v>
      </c>
      <c r="F2776" s="9">
        <v>0.85499999999999998</v>
      </c>
      <c r="G2776" s="9">
        <v>0.95833333300000001</v>
      </c>
      <c r="I2776" s="30" t="s">
        <v>103</v>
      </c>
      <c r="J2776" s="9">
        <v>0.2</v>
      </c>
      <c r="K2776" s="6" t="s">
        <v>519</v>
      </c>
      <c r="L2776" s="6" t="s">
        <v>532</v>
      </c>
      <c r="M2776" s="6" t="s">
        <v>236</v>
      </c>
    </row>
    <row r="2777" spans="1:13" x14ac:dyDescent="0.2">
      <c r="A2777" s="6" t="s">
        <v>406</v>
      </c>
      <c r="B2777" s="6" t="s">
        <v>530</v>
      </c>
      <c r="C2777" s="9">
        <v>0.90710000000000002</v>
      </c>
      <c r="D2777" s="9">
        <v>1.0116000000000001</v>
      </c>
      <c r="E2777" s="9">
        <v>0.98319327700000003</v>
      </c>
      <c r="F2777" s="9">
        <v>0.96499999999999997</v>
      </c>
      <c r="G2777" s="9">
        <v>0.88235294099999995</v>
      </c>
      <c r="I2777" s="30" t="s">
        <v>103</v>
      </c>
      <c r="J2777" s="9">
        <v>0.2</v>
      </c>
      <c r="K2777" s="6" t="s">
        <v>519</v>
      </c>
      <c r="L2777" s="6" t="s">
        <v>532</v>
      </c>
      <c r="M2777" s="6" t="s">
        <v>236</v>
      </c>
    </row>
    <row r="2778" spans="1:13" x14ac:dyDescent="0.2">
      <c r="A2778" s="6" t="s">
        <v>433</v>
      </c>
      <c r="B2778" s="6" t="s">
        <v>530</v>
      </c>
      <c r="C2778" s="9">
        <v>0.19639999999999999</v>
      </c>
      <c r="D2778" s="9">
        <v>0.53049999999999997</v>
      </c>
      <c r="E2778" s="9">
        <v>1</v>
      </c>
      <c r="F2778" s="9">
        <v>1</v>
      </c>
      <c r="I2778" s="30" t="s">
        <v>73</v>
      </c>
      <c r="J2778" s="9">
        <v>0.125</v>
      </c>
      <c r="K2778" s="6" t="e">
        <v>#N/A</v>
      </c>
      <c r="L2778" s="6" t="e">
        <v>#N/A</v>
      </c>
      <c r="M2778" s="6" t="e">
        <v>#N/A</v>
      </c>
    </row>
    <row r="2779" spans="1:13" x14ac:dyDescent="0.2">
      <c r="A2779" s="6" t="s">
        <v>235</v>
      </c>
      <c r="B2779" s="6" t="s">
        <v>530</v>
      </c>
      <c r="C2779" s="9">
        <v>0.875</v>
      </c>
      <c r="D2779" s="9">
        <v>1.2138</v>
      </c>
      <c r="E2779" s="9">
        <v>1</v>
      </c>
      <c r="F2779" s="9">
        <v>0.97</v>
      </c>
      <c r="G2779" s="9">
        <v>0.14285714299999999</v>
      </c>
      <c r="I2779" s="30" t="s">
        <v>538</v>
      </c>
      <c r="J2779" s="9">
        <v>0.76923076923076927</v>
      </c>
      <c r="K2779" s="6" t="s">
        <v>519</v>
      </c>
      <c r="L2779" s="6" t="s">
        <v>532</v>
      </c>
      <c r="M2779" s="6" t="s">
        <v>523</v>
      </c>
    </row>
    <row r="2780" spans="1:13" x14ac:dyDescent="0.2">
      <c r="A2780" s="6" t="s">
        <v>91</v>
      </c>
      <c r="B2780" s="6" t="s">
        <v>530</v>
      </c>
      <c r="C2780" s="9">
        <v>1.0166999999999999</v>
      </c>
      <c r="D2780" s="9">
        <v>1.1431</v>
      </c>
      <c r="E2780" s="9">
        <v>0.99152542399999999</v>
      </c>
      <c r="F2780" s="9">
        <v>0.96499999999999997</v>
      </c>
      <c r="G2780" s="9">
        <v>0.46153846199999998</v>
      </c>
      <c r="I2780" s="30" t="s">
        <v>63</v>
      </c>
      <c r="J2780" s="9">
        <v>1</v>
      </c>
      <c r="K2780" s="6" t="s">
        <v>519</v>
      </c>
      <c r="L2780" s="6" t="s">
        <v>532</v>
      </c>
      <c r="M2780" s="6" t="s">
        <v>523</v>
      </c>
    </row>
    <row r="2781" spans="1:13" x14ac:dyDescent="0.2">
      <c r="A2781" s="6" t="s">
        <v>93</v>
      </c>
      <c r="B2781" s="6" t="s">
        <v>530</v>
      </c>
      <c r="C2781" s="9">
        <v>0.96789999999999998</v>
      </c>
      <c r="D2781" s="9">
        <v>0.94040000000000001</v>
      </c>
      <c r="E2781" s="9">
        <v>0.98473282399999995</v>
      </c>
      <c r="F2781" s="9">
        <v>0.84499999999999997</v>
      </c>
      <c r="G2781" s="9">
        <v>0.66666666699999999</v>
      </c>
      <c r="I2781" s="30" t="s">
        <v>63</v>
      </c>
      <c r="J2781" s="9">
        <v>1</v>
      </c>
      <c r="K2781" s="6" t="s">
        <v>519</v>
      </c>
      <c r="L2781" s="6" t="s">
        <v>532</v>
      </c>
      <c r="M2781" s="6" t="s">
        <v>523</v>
      </c>
    </row>
    <row r="2782" spans="1:13" x14ac:dyDescent="0.2">
      <c r="A2782" s="6" t="s">
        <v>112</v>
      </c>
      <c r="B2782" s="6" t="s">
        <v>530</v>
      </c>
      <c r="C2782" s="9">
        <v>1.0392999999999999</v>
      </c>
      <c r="D2782" s="9">
        <v>1.0465</v>
      </c>
      <c r="E2782" s="9">
        <v>1</v>
      </c>
      <c r="F2782" s="9">
        <v>0.94699999999999995</v>
      </c>
      <c r="G2782" s="9">
        <v>0.92</v>
      </c>
      <c r="I2782" s="30" t="s">
        <v>63</v>
      </c>
      <c r="J2782" s="9">
        <v>1</v>
      </c>
      <c r="K2782" s="6" t="s">
        <v>519</v>
      </c>
      <c r="L2782" s="6" t="s">
        <v>532</v>
      </c>
      <c r="M2782" s="6" t="s">
        <v>524</v>
      </c>
    </row>
    <row r="2783" spans="1:13" x14ac:dyDescent="0.2">
      <c r="A2783" s="6" t="s">
        <v>121</v>
      </c>
      <c r="B2783" s="6" t="s">
        <v>530</v>
      </c>
      <c r="C2783" s="9">
        <v>1.3125</v>
      </c>
      <c r="D2783" s="9">
        <v>1.1742999999999999</v>
      </c>
      <c r="E2783" s="9">
        <v>0.99319727899999999</v>
      </c>
      <c r="F2783" s="9">
        <v>0.98899999999999999</v>
      </c>
      <c r="G2783" s="9">
        <v>0.821428571</v>
      </c>
      <c r="I2783" s="30" t="s">
        <v>63</v>
      </c>
      <c r="J2783" s="9">
        <v>1</v>
      </c>
      <c r="K2783" s="6" t="s">
        <v>519</v>
      </c>
      <c r="L2783" s="6" t="s">
        <v>532</v>
      </c>
      <c r="M2783" s="6" t="s">
        <v>524</v>
      </c>
    </row>
    <row r="2784" spans="1:13" x14ac:dyDescent="0.2">
      <c r="A2784" s="6" t="s">
        <v>170</v>
      </c>
      <c r="B2784" s="6" t="s">
        <v>530</v>
      </c>
      <c r="C2784" s="9">
        <v>1.4271</v>
      </c>
      <c r="D2784" s="9">
        <v>1.375</v>
      </c>
      <c r="E2784" s="9">
        <v>0.87719298199999995</v>
      </c>
      <c r="F2784" s="9">
        <v>0.80600000000000005</v>
      </c>
      <c r="G2784" s="9">
        <v>1</v>
      </c>
      <c r="I2784" s="30" t="s">
        <v>63</v>
      </c>
      <c r="J2784" s="9">
        <v>1</v>
      </c>
      <c r="K2784" s="6" t="s">
        <v>522</v>
      </c>
      <c r="L2784" s="6" t="s">
        <v>531</v>
      </c>
      <c r="M2784" s="6" t="s">
        <v>523</v>
      </c>
    </row>
    <row r="2785" spans="1:13" x14ac:dyDescent="0.2">
      <c r="A2785" s="6" t="s">
        <v>171</v>
      </c>
      <c r="B2785" s="6" t="s">
        <v>530</v>
      </c>
      <c r="C2785" s="9">
        <v>0.94169999999999998</v>
      </c>
      <c r="D2785" s="9">
        <v>1.0526</v>
      </c>
      <c r="E2785" s="9">
        <v>0.909090909</v>
      </c>
      <c r="F2785" s="9">
        <v>0.93300000000000005</v>
      </c>
      <c r="G2785" s="9">
        <v>0.8</v>
      </c>
      <c r="I2785" s="30" t="s">
        <v>63</v>
      </c>
      <c r="J2785" s="9">
        <v>1</v>
      </c>
      <c r="K2785" s="6" t="s">
        <v>519</v>
      </c>
      <c r="L2785" s="6" t="s">
        <v>532</v>
      </c>
      <c r="M2785" s="6" t="s">
        <v>523</v>
      </c>
    </row>
    <row r="2786" spans="1:13" x14ac:dyDescent="0.2">
      <c r="A2786" s="6" t="s">
        <v>201</v>
      </c>
      <c r="B2786" s="6" t="s">
        <v>530</v>
      </c>
      <c r="C2786" s="9">
        <v>0.77859999999999996</v>
      </c>
      <c r="D2786" s="9">
        <v>1.1294</v>
      </c>
      <c r="E2786" s="9">
        <v>0.98</v>
      </c>
      <c r="F2786" s="9">
        <v>1</v>
      </c>
      <c r="G2786" s="9">
        <v>1</v>
      </c>
      <c r="I2786" s="30" t="s">
        <v>63</v>
      </c>
      <c r="J2786" s="9">
        <v>1</v>
      </c>
      <c r="K2786" s="6" t="s">
        <v>519</v>
      </c>
      <c r="L2786" s="6" t="s">
        <v>532</v>
      </c>
      <c r="M2786" s="6" t="s">
        <v>520</v>
      </c>
    </row>
    <row r="2787" spans="1:13" x14ac:dyDescent="0.2">
      <c r="A2787" s="6" t="s">
        <v>230</v>
      </c>
      <c r="B2787" s="6" t="s">
        <v>530</v>
      </c>
      <c r="C2787" s="9">
        <v>0.83750000000000002</v>
      </c>
      <c r="D2787" s="9">
        <v>1.0164</v>
      </c>
      <c r="E2787" s="9">
        <v>0.96551724100000003</v>
      </c>
      <c r="F2787" s="9">
        <v>0.98399999999999999</v>
      </c>
      <c r="G2787" s="9">
        <v>0.86666666699999995</v>
      </c>
      <c r="I2787" s="30" t="s">
        <v>63</v>
      </c>
      <c r="J2787" s="9">
        <v>1</v>
      </c>
      <c r="K2787" s="6" t="s">
        <v>519</v>
      </c>
      <c r="L2787" s="6" t="s">
        <v>532</v>
      </c>
      <c r="M2787" s="6" t="s">
        <v>520</v>
      </c>
    </row>
    <row r="2788" spans="1:13" x14ac:dyDescent="0.2">
      <c r="A2788" s="6" t="s">
        <v>262</v>
      </c>
      <c r="B2788" s="6" t="s">
        <v>530</v>
      </c>
      <c r="C2788" s="9">
        <v>0.94169999999999998</v>
      </c>
      <c r="D2788" s="9">
        <v>1.1184000000000001</v>
      </c>
      <c r="E2788" s="9">
        <v>0.97979797999999996</v>
      </c>
      <c r="F2788" s="9">
        <v>0.95799999999999996</v>
      </c>
      <c r="G2788" s="9">
        <v>0.85714285700000004</v>
      </c>
      <c r="I2788" s="30" t="s">
        <v>63</v>
      </c>
      <c r="J2788" s="9">
        <v>1</v>
      </c>
      <c r="K2788" s="6" t="s">
        <v>522</v>
      </c>
      <c r="L2788" s="6" t="s">
        <v>532</v>
      </c>
      <c r="M2788" s="6" t="s">
        <v>521</v>
      </c>
    </row>
    <row r="2789" spans="1:13" x14ac:dyDescent="0.2">
      <c r="A2789" s="6" t="s">
        <v>300</v>
      </c>
      <c r="B2789" s="6" t="s">
        <v>530</v>
      </c>
      <c r="C2789" s="9">
        <v>1.85</v>
      </c>
      <c r="D2789" s="9">
        <v>1.6875</v>
      </c>
      <c r="E2789" s="9">
        <v>0.99295774599999997</v>
      </c>
      <c r="F2789" s="9">
        <v>0.96399999999999997</v>
      </c>
      <c r="G2789" s="9">
        <v>0.375</v>
      </c>
      <c r="I2789" s="30" t="s">
        <v>63</v>
      </c>
      <c r="J2789" s="9">
        <v>1</v>
      </c>
      <c r="K2789" s="6" t="s">
        <v>525</v>
      </c>
      <c r="L2789" s="6" t="s">
        <v>531</v>
      </c>
      <c r="M2789" s="6" t="s">
        <v>236</v>
      </c>
    </row>
    <row r="2790" spans="1:13" x14ac:dyDescent="0.2">
      <c r="A2790" s="6" t="s">
        <v>317</v>
      </c>
      <c r="B2790" s="6" t="s">
        <v>530</v>
      </c>
      <c r="C2790" s="9">
        <v>0.14580000000000001</v>
      </c>
      <c r="D2790" s="9">
        <v>0.96479999999999999</v>
      </c>
      <c r="E2790" s="9">
        <v>1</v>
      </c>
      <c r="F2790" s="9">
        <v>1</v>
      </c>
      <c r="I2790" s="30" t="s">
        <v>63</v>
      </c>
      <c r="J2790" s="9">
        <v>1</v>
      </c>
      <c r="K2790" s="6" t="s">
        <v>519</v>
      </c>
      <c r="L2790" s="6" t="s">
        <v>531</v>
      </c>
      <c r="M2790" s="6" t="s">
        <v>523</v>
      </c>
    </row>
    <row r="2791" spans="1:13" x14ac:dyDescent="0.2">
      <c r="A2791" s="6" t="s">
        <v>364</v>
      </c>
      <c r="B2791" s="6" t="s">
        <v>530</v>
      </c>
      <c r="C2791" s="9">
        <v>0.89170000000000005</v>
      </c>
      <c r="D2791" s="9">
        <v>0.89470000000000005</v>
      </c>
      <c r="E2791" s="9">
        <v>0.98058252400000001</v>
      </c>
      <c r="F2791" s="9">
        <v>1</v>
      </c>
      <c r="G2791" s="9">
        <v>0.90476190499999998</v>
      </c>
      <c r="I2791" s="30" t="s">
        <v>63</v>
      </c>
      <c r="J2791" s="9">
        <v>1</v>
      </c>
      <c r="K2791" s="6" t="s">
        <v>519</v>
      </c>
      <c r="L2791" s="6" t="s">
        <v>532</v>
      </c>
      <c r="M2791" s="6" t="s">
        <v>524</v>
      </c>
    </row>
    <row r="2792" spans="1:13" x14ac:dyDescent="0.2">
      <c r="A2792" s="6" t="s">
        <v>458</v>
      </c>
      <c r="B2792" s="6" t="s">
        <v>530</v>
      </c>
      <c r="C2792" s="9">
        <v>0.6875</v>
      </c>
      <c r="D2792" s="9">
        <v>0.91800000000000004</v>
      </c>
      <c r="E2792" s="9">
        <v>1</v>
      </c>
      <c r="F2792" s="9">
        <v>1</v>
      </c>
      <c r="G2792" s="9">
        <v>0.5</v>
      </c>
      <c r="I2792" s="30" t="s">
        <v>63</v>
      </c>
      <c r="J2792" s="9">
        <v>1</v>
      </c>
      <c r="K2792" s="6" t="s">
        <v>525</v>
      </c>
      <c r="L2792" s="6" t="s">
        <v>531</v>
      </c>
      <c r="M2792" s="6" t="s">
        <v>524</v>
      </c>
    </row>
    <row r="2793" spans="1:13" x14ac:dyDescent="0.2">
      <c r="A2793" s="6" t="s">
        <v>461</v>
      </c>
      <c r="B2793" s="6" t="s">
        <v>530</v>
      </c>
      <c r="C2793" s="9">
        <v>4.2900000000000001E-2</v>
      </c>
      <c r="D2793" s="9">
        <v>0.85319999999999996</v>
      </c>
      <c r="E2793" s="9">
        <v>1</v>
      </c>
      <c r="F2793" s="9">
        <v>1</v>
      </c>
      <c r="I2793" s="30" t="s">
        <v>63</v>
      </c>
      <c r="J2793" s="9">
        <v>1</v>
      </c>
      <c r="K2793" s="6" t="s">
        <v>525</v>
      </c>
      <c r="L2793" s="6" t="s">
        <v>532</v>
      </c>
      <c r="M2793" s="6" t="s">
        <v>524</v>
      </c>
    </row>
    <row r="2794" spans="1:13" x14ac:dyDescent="0.2">
      <c r="A2794" s="6" t="s">
        <v>472</v>
      </c>
      <c r="B2794" s="6" t="s">
        <v>530</v>
      </c>
      <c r="C2794" s="9">
        <v>0.92920000000000003</v>
      </c>
      <c r="D2794" s="9">
        <v>0.99509999999999998</v>
      </c>
      <c r="E2794" s="9">
        <v>1</v>
      </c>
      <c r="F2794" s="9">
        <v>0.92500000000000004</v>
      </c>
      <c r="G2794" s="9">
        <v>0.75</v>
      </c>
      <c r="I2794" s="30" t="s">
        <v>63</v>
      </c>
      <c r="J2794" s="9">
        <v>1</v>
      </c>
      <c r="K2794" s="6" t="s">
        <v>519</v>
      </c>
      <c r="L2794" s="6" t="s">
        <v>532</v>
      </c>
      <c r="M2794" s="6" t="s">
        <v>521</v>
      </c>
    </row>
    <row r="2795" spans="1:13" x14ac:dyDescent="0.2">
      <c r="A2795" s="6" t="s">
        <v>124</v>
      </c>
      <c r="B2795" s="6" t="s">
        <v>530</v>
      </c>
      <c r="C2795" s="9">
        <v>0.98329999999999995</v>
      </c>
      <c r="D2795" s="9">
        <v>1.0099</v>
      </c>
      <c r="E2795" s="9">
        <v>1</v>
      </c>
      <c r="F2795" s="9">
        <v>1</v>
      </c>
      <c r="G2795" s="9">
        <v>0.89473684200000003</v>
      </c>
      <c r="I2795" s="30" t="s">
        <v>45</v>
      </c>
      <c r="J2795" s="9">
        <v>0.67</v>
      </c>
      <c r="K2795" s="6" t="s">
        <v>519</v>
      </c>
      <c r="L2795" s="6" t="s">
        <v>532</v>
      </c>
      <c r="M2795" s="6" t="s">
        <v>523</v>
      </c>
    </row>
    <row r="2796" spans="1:13" x14ac:dyDescent="0.2">
      <c r="A2796" s="6" t="s">
        <v>166</v>
      </c>
      <c r="B2796" s="6" t="s">
        <v>530</v>
      </c>
      <c r="C2796" s="9">
        <v>1</v>
      </c>
      <c r="D2796" s="9">
        <v>1.1429</v>
      </c>
      <c r="E2796" s="9">
        <v>1</v>
      </c>
      <c r="F2796" s="9">
        <v>0.95399999999999996</v>
      </c>
      <c r="G2796" s="9">
        <v>0.590909091</v>
      </c>
      <c r="I2796" s="30" t="s">
        <v>45</v>
      </c>
      <c r="J2796" s="9">
        <v>0.67</v>
      </c>
      <c r="K2796" s="6" t="s">
        <v>519</v>
      </c>
      <c r="L2796" s="6" t="s">
        <v>532</v>
      </c>
      <c r="M2796" s="6" t="s">
        <v>524</v>
      </c>
    </row>
    <row r="2797" spans="1:13" x14ac:dyDescent="0.2">
      <c r="A2797" s="6" t="s">
        <v>200</v>
      </c>
      <c r="B2797" s="6" t="s">
        <v>530</v>
      </c>
      <c r="C2797" s="9">
        <v>0.83330000000000004</v>
      </c>
      <c r="D2797" s="9">
        <v>0.86329999999999996</v>
      </c>
      <c r="E2797" s="9">
        <v>0.97560975599999999</v>
      </c>
      <c r="F2797" s="9">
        <v>0.92300000000000004</v>
      </c>
      <c r="G2797" s="9">
        <v>0.88888888899999996</v>
      </c>
      <c r="I2797" s="30" t="s">
        <v>45</v>
      </c>
      <c r="J2797" s="9">
        <v>0.67</v>
      </c>
      <c r="K2797" s="6" t="s">
        <v>519</v>
      </c>
      <c r="L2797" s="6" t="s">
        <v>531</v>
      </c>
      <c r="M2797" s="6" t="s">
        <v>521</v>
      </c>
    </row>
    <row r="2798" spans="1:13" x14ac:dyDescent="0.2">
      <c r="A2798" s="6" t="s">
        <v>213</v>
      </c>
      <c r="B2798" s="6" t="s">
        <v>530</v>
      </c>
      <c r="C2798" s="9">
        <v>0.82079999999999997</v>
      </c>
      <c r="D2798" s="9">
        <v>1.1694</v>
      </c>
      <c r="E2798" s="9">
        <v>1</v>
      </c>
      <c r="F2798" s="9">
        <v>0.96399999999999997</v>
      </c>
      <c r="G2798" s="9">
        <v>1</v>
      </c>
      <c r="I2798" s="30" t="s">
        <v>45</v>
      </c>
      <c r="J2798" s="9">
        <v>0.67</v>
      </c>
      <c r="K2798" s="6" t="s">
        <v>522</v>
      </c>
      <c r="L2798" s="6" t="s">
        <v>532</v>
      </c>
      <c r="M2798" s="6" t="s">
        <v>520</v>
      </c>
    </row>
    <row r="2799" spans="1:13" x14ac:dyDescent="0.2">
      <c r="A2799" s="6" t="s">
        <v>247</v>
      </c>
      <c r="B2799" s="6" t="s">
        <v>530</v>
      </c>
      <c r="C2799" s="9">
        <v>1.0625</v>
      </c>
      <c r="D2799" s="9">
        <v>1.3996999999999999</v>
      </c>
      <c r="E2799" s="9">
        <v>0.98245614000000003</v>
      </c>
      <c r="F2799" s="9">
        <v>0.91100000000000003</v>
      </c>
      <c r="G2799" s="9">
        <v>0.94736842099999996</v>
      </c>
      <c r="I2799" s="30" t="s">
        <v>45</v>
      </c>
      <c r="J2799" s="9">
        <v>0.67</v>
      </c>
      <c r="K2799" s="6" t="s">
        <v>522</v>
      </c>
      <c r="L2799" s="6" t="s">
        <v>532</v>
      </c>
      <c r="M2799" s="6" t="s">
        <v>520</v>
      </c>
    </row>
    <row r="2800" spans="1:13" x14ac:dyDescent="0.2">
      <c r="A2800" s="6" t="s">
        <v>274</v>
      </c>
      <c r="B2800" s="6" t="s">
        <v>530</v>
      </c>
      <c r="C2800" s="9">
        <v>1.0249999999999999</v>
      </c>
      <c r="D2800" s="9">
        <v>0.99339999999999995</v>
      </c>
      <c r="E2800" s="9">
        <v>0.98305084700000001</v>
      </c>
      <c r="F2800" s="9">
        <v>1</v>
      </c>
      <c r="G2800" s="9">
        <v>1</v>
      </c>
      <c r="I2800" s="30" t="s">
        <v>45</v>
      </c>
      <c r="J2800" s="9">
        <v>0.67</v>
      </c>
      <c r="K2800" s="6" t="s">
        <v>519</v>
      </c>
      <c r="L2800" s="6" t="s">
        <v>532</v>
      </c>
      <c r="M2800" s="6" t="s">
        <v>521</v>
      </c>
    </row>
    <row r="2801" spans="1:13" x14ac:dyDescent="0.2">
      <c r="A2801" s="6" t="s">
        <v>325</v>
      </c>
      <c r="B2801" s="6" t="s">
        <v>530</v>
      </c>
      <c r="C2801" s="9">
        <v>0.70420000000000005</v>
      </c>
      <c r="D2801" s="9">
        <v>1.1479999999999999</v>
      </c>
      <c r="E2801" s="9">
        <v>0.74242424200000001</v>
      </c>
      <c r="F2801" s="9">
        <v>0.93</v>
      </c>
      <c r="G2801" s="9">
        <v>0.88888888899999996</v>
      </c>
      <c r="I2801" s="30" t="s">
        <v>45</v>
      </c>
      <c r="J2801" s="9">
        <v>0.67</v>
      </c>
      <c r="K2801" s="6" t="s">
        <v>519</v>
      </c>
      <c r="L2801" s="6" t="s">
        <v>532</v>
      </c>
      <c r="M2801" s="6" t="s">
        <v>520</v>
      </c>
    </row>
    <row r="2802" spans="1:13" x14ac:dyDescent="0.2">
      <c r="A2802" s="6" t="s">
        <v>342</v>
      </c>
      <c r="B2802" s="6" t="s">
        <v>530</v>
      </c>
      <c r="C2802" s="9">
        <v>0.85</v>
      </c>
      <c r="D2802" s="9">
        <v>0.97529999999999994</v>
      </c>
      <c r="E2802" s="9">
        <v>0.95652173900000004</v>
      </c>
      <c r="F2802" s="9">
        <v>0.98699999999999999</v>
      </c>
      <c r="G2802" s="9">
        <v>0.47368421100000002</v>
      </c>
      <c r="I2802" s="30" t="s">
        <v>45</v>
      </c>
      <c r="J2802" s="9">
        <v>0.67</v>
      </c>
      <c r="K2802" s="6" t="s">
        <v>519</v>
      </c>
      <c r="L2802" s="6" t="s">
        <v>532</v>
      </c>
      <c r="M2802" s="6" t="s">
        <v>524</v>
      </c>
    </row>
    <row r="2803" spans="1:13" x14ac:dyDescent="0.2">
      <c r="A2803" s="6" t="s">
        <v>417</v>
      </c>
      <c r="B2803" s="6" t="s">
        <v>530</v>
      </c>
      <c r="C2803" s="9">
        <v>0.77080000000000004</v>
      </c>
      <c r="D2803" s="9">
        <v>0.99219999999999997</v>
      </c>
      <c r="E2803" s="9">
        <v>0.89189189199999996</v>
      </c>
      <c r="F2803" s="9">
        <v>1</v>
      </c>
      <c r="G2803" s="9">
        <v>0.375</v>
      </c>
      <c r="I2803" s="30" t="s">
        <v>45</v>
      </c>
      <c r="J2803" s="9">
        <v>0.67</v>
      </c>
      <c r="K2803" s="6" t="s">
        <v>519</v>
      </c>
      <c r="L2803" s="6" t="s">
        <v>531</v>
      </c>
      <c r="M2803" s="6" t="s">
        <v>524</v>
      </c>
    </row>
    <row r="2804" spans="1:13" x14ac:dyDescent="0.2">
      <c r="A2804" s="6" t="s">
        <v>427</v>
      </c>
      <c r="B2804" s="6" t="s">
        <v>530</v>
      </c>
      <c r="C2804" s="9">
        <v>0.82499999999999996</v>
      </c>
      <c r="D2804" s="9">
        <v>1.1991000000000001</v>
      </c>
      <c r="E2804" s="9">
        <v>1</v>
      </c>
      <c r="F2804" s="9">
        <v>0.97299999999999998</v>
      </c>
      <c r="G2804" s="9">
        <v>0.69565217400000001</v>
      </c>
      <c r="I2804" s="30" t="s">
        <v>45</v>
      </c>
      <c r="J2804" s="9">
        <v>0.67</v>
      </c>
      <c r="K2804" s="6" t="s">
        <v>522</v>
      </c>
      <c r="L2804" s="6" t="s">
        <v>532</v>
      </c>
      <c r="M2804" s="6" t="s">
        <v>520</v>
      </c>
    </row>
    <row r="2805" spans="1:13" x14ac:dyDescent="0.2">
      <c r="A2805" s="6" t="s">
        <v>467</v>
      </c>
      <c r="B2805" s="6" t="s">
        <v>530</v>
      </c>
      <c r="C2805" s="9">
        <v>1.0874999999999999</v>
      </c>
      <c r="D2805" s="9">
        <v>0.99339999999999995</v>
      </c>
      <c r="E2805" s="9">
        <v>0.93220338999999997</v>
      </c>
      <c r="F2805" s="9">
        <v>0.97499999999999998</v>
      </c>
      <c r="G2805" s="9">
        <v>0.74074074099999998</v>
      </c>
      <c r="I2805" s="30" t="s">
        <v>45</v>
      </c>
      <c r="J2805" s="9">
        <v>0.67</v>
      </c>
      <c r="K2805" s="6" t="s">
        <v>519</v>
      </c>
      <c r="L2805" s="6" t="s">
        <v>532</v>
      </c>
      <c r="M2805" s="6" t="s">
        <v>236</v>
      </c>
    </row>
    <row r="2806" spans="1:13" x14ac:dyDescent="0.2">
      <c r="A2806" s="6" t="s">
        <v>56</v>
      </c>
      <c r="B2806" s="6" t="s">
        <v>530</v>
      </c>
      <c r="C2806" s="9">
        <v>0.77080000000000004</v>
      </c>
      <c r="D2806" s="9">
        <v>0.90629999999999999</v>
      </c>
      <c r="E2806" s="9">
        <v>0.97183098599999995</v>
      </c>
      <c r="F2806" s="9">
        <v>0.88200000000000001</v>
      </c>
      <c r="G2806" s="9">
        <v>0.73684210500000002</v>
      </c>
      <c r="I2806" s="30" t="s">
        <v>15</v>
      </c>
      <c r="J2806" s="9">
        <v>0.5</v>
      </c>
      <c r="K2806" s="6" t="s">
        <v>519</v>
      </c>
      <c r="L2806" s="6" t="s">
        <v>532</v>
      </c>
      <c r="M2806" s="6" t="s">
        <v>520</v>
      </c>
    </row>
    <row r="2807" spans="1:13" x14ac:dyDescent="0.2">
      <c r="A2807" s="6" t="s">
        <v>85</v>
      </c>
      <c r="B2807" s="6" t="s">
        <v>530</v>
      </c>
      <c r="C2807" s="9">
        <v>1.0166999999999999</v>
      </c>
      <c r="D2807" s="9">
        <v>1.0707</v>
      </c>
      <c r="E2807" s="9">
        <v>1</v>
      </c>
      <c r="F2807" s="9">
        <v>0.96599999999999997</v>
      </c>
      <c r="G2807" s="9">
        <v>0.70588235300000002</v>
      </c>
      <c r="I2807" s="30" t="s">
        <v>15</v>
      </c>
      <c r="J2807" s="9">
        <v>0.5</v>
      </c>
      <c r="K2807" s="6" t="s">
        <v>519</v>
      </c>
      <c r="L2807" s="6" t="s">
        <v>532</v>
      </c>
      <c r="M2807" s="6" t="s">
        <v>520</v>
      </c>
    </row>
    <row r="2808" spans="1:13" x14ac:dyDescent="0.2">
      <c r="A2808" s="6" t="s">
        <v>323</v>
      </c>
      <c r="B2808" s="6" t="s">
        <v>530</v>
      </c>
      <c r="C2808" s="9">
        <v>0.9083</v>
      </c>
      <c r="D2808" s="9">
        <v>0.8569</v>
      </c>
      <c r="E2808" s="9">
        <v>0.97169811299999997</v>
      </c>
      <c r="F2808" s="9">
        <v>0.90700000000000003</v>
      </c>
      <c r="G2808" s="9">
        <v>0.94736842099999996</v>
      </c>
      <c r="I2808" s="30" t="s">
        <v>15</v>
      </c>
      <c r="J2808" s="9">
        <v>0.5</v>
      </c>
      <c r="K2808" s="6" t="s">
        <v>519</v>
      </c>
      <c r="L2808" s="6" t="s">
        <v>532</v>
      </c>
      <c r="M2808" s="6" t="s">
        <v>521</v>
      </c>
    </row>
    <row r="2809" spans="1:13" x14ac:dyDescent="0.2">
      <c r="A2809" s="6" t="s">
        <v>486</v>
      </c>
      <c r="B2809" s="6" t="s">
        <v>530</v>
      </c>
      <c r="C2809" s="9">
        <v>1.0679000000000001</v>
      </c>
      <c r="D2809" s="9">
        <v>1.1817</v>
      </c>
      <c r="E2809" s="9">
        <v>1</v>
      </c>
      <c r="F2809" s="9">
        <v>0.97</v>
      </c>
      <c r="G2809" s="9">
        <v>0.96551724100000003</v>
      </c>
      <c r="I2809" s="30" t="s">
        <v>15</v>
      </c>
      <c r="J2809" s="9">
        <v>0.5</v>
      </c>
      <c r="K2809" s="6" t="s">
        <v>522</v>
      </c>
      <c r="L2809" s="6" t="s">
        <v>532</v>
      </c>
      <c r="M2809" s="6" t="s">
        <v>520</v>
      </c>
    </row>
    <row r="2810" spans="1:13" x14ac:dyDescent="0.2">
      <c r="A2810" s="6" t="s">
        <v>490</v>
      </c>
      <c r="B2810" s="6" t="s">
        <v>530</v>
      </c>
      <c r="C2810" s="9">
        <v>1.0892999999999999</v>
      </c>
      <c r="D2810" s="9">
        <v>1.0073000000000001</v>
      </c>
      <c r="E2810" s="9">
        <v>0.96268656699999999</v>
      </c>
      <c r="F2810" s="9">
        <v>1</v>
      </c>
      <c r="G2810" s="9">
        <v>0.77419354799999995</v>
      </c>
      <c r="I2810" s="30" t="s">
        <v>15</v>
      </c>
      <c r="J2810" s="9">
        <v>0.5</v>
      </c>
      <c r="K2810" s="6" t="s">
        <v>519</v>
      </c>
      <c r="L2810" s="6" t="s">
        <v>532</v>
      </c>
      <c r="M2810" s="6" t="s">
        <v>520</v>
      </c>
    </row>
    <row r="2811" spans="1:13" x14ac:dyDescent="0.2">
      <c r="A2811" s="6" t="s">
        <v>301</v>
      </c>
      <c r="B2811" s="6" t="s">
        <v>530</v>
      </c>
      <c r="C2811" s="9">
        <v>0.87080000000000002</v>
      </c>
      <c r="D2811" s="9">
        <v>1.0065999999999999</v>
      </c>
      <c r="E2811" s="9">
        <v>0.98989899000000003</v>
      </c>
      <c r="F2811" s="9">
        <v>0.94299999999999995</v>
      </c>
      <c r="G2811" s="9">
        <v>0.4</v>
      </c>
      <c r="I2811" s="30" t="s">
        <v>100</v>
      </c>
      <c r="J2811" s="9">
        <v>0.4</v>
      </c>
      <c r="K2811" s="6" t="s">
        <v>519</v>
      </c>
      <c r="L2811" s="6" t="s">
        <v>532</v>
      </c>
      <c r="M2811" s="6" t="s">
        <v>523</v>
      </c>
    </row>
    <row r="2812" spans="1:13" x14ac:dyDescent="0.2">
      <c r="A2812" s="6" t="s">
        <v>416</v>
      </c>
      <c r="B2812" s="6" t="s">
        <v>530</v>
      </c>
      <c r="C2812" s="9">
        <v>0.66790000000000005</v>
      </c>
      <c r="D2812" s="9">
        <v>1.0155000000000001</v>
      </c>
      <c r="E2812" s="9">
        <v>0.98901098899999995</v>
      </c>
      <c r="F2812" s="9">
        <v>1</v>
      </c>
      <c r="G2812" s="9">
        <v>0.38888888900000002</v>
      </c>
      <c r="I2812" s="30" t="s">
        <v>100</v>
      </c>
      <c r="J2812" s="9">
        <v>0.4</v>
      </c>
      <c r="K2812" s="6" t="s">
        <v>519</v>
      </c>
      <c r="L2812" s="6" t="s">
        <v>532</v>
      </c>
      <c r="M2812" s="6" t="s">
        <v>520</v>
      </c>
    </row>
    <row r="2813" spans="1:13" x14ac:dyDescent="0.2">
      <c r="A2813" s="6" t="s">
        <v>445</v>
      </c>
      <c r="B2813" s="6" t="s">
        <v>530</v>
      </c>
      <c r="C2813" s="9">
        <v>0.64580000000000004</v>
      </c>
      <c r="D2813" s="9">
        <v>0.69899999999999995</v>
      </c>
      <c r="E2813" s="9">
        <v>0.91304347799999996</v>
      </c>
      <c r="F2813" s="9">
        <v>0.73499999999999999</v>
      </c>
      <c r="G2813" s="9">
        <v>0.33333333300000001</v>
      </c>
      <c r="I2813" s="30" t="s">
        <v>100</v>
      </c>
      <c r="J2813" s="9">
        <v>0.4</v>
      </c>
      <c r="K2813" s="6" t="s">
        <v>519</v>
      </c>
      <c r="L2813" s="6" t="s">
        <v>532</v>
      </c>
      <c r="M2813" s="6" t="s">
        <v>524</v>
      </c>
    </row>
    <row r="2814" spans="1:13" x14ac:dyDescent="0.2">
      <c r="A2814" s="6" t="s">
        <v>392</v>
      </c>
      <c r="B2814" s="6" t="s">
        <v>530</v>
      </c>
      <c r="C2814" s="9">
        <v>0.82499999999999996</v>
      </c>
      <c r="D2814" s="9">
        <v>1.1822999999999999</v>
      </c>
      <c r="E2814" s="9">
        <v>1</v>
      </c>
      <c r="F2814" s="9">
        <v>0.86799999999999999</v>
      </c>
      <c r="G2814" s="9">
        <v>1</v>
      </c>
      <c r="I2814" s="30" t="s">
        <v>74</v>
      </c>
      <c r="J2814" s="9">
        <v>0.33</v>
      </c>
      <c r="K2814" s="6" t="s">
        <v>519</v>
      </c>
      <c r="L2814" s="6" t="s">
        <v>531</v>
      </c>
      <c r="M2814" s="6" t="s">
        <v>521</v>
      </c>
    </row>
    <row r="2815" spans="1:13" x14ac:dyDescent="0.2">
      <c r="A2815" s="6" t="s">
        <v>96</v>
      </c>
      <c r="B2815" s="6" t="s">
        <v>530</v>
      </c>
      <c r="C2815" s="9">
        <v>1.1333</v>
      </c>
      <c r="D2815" s="9">
        <v>1.5263</v>
      </c>
      <c r="E2815" s="9">
        <v>0.95081967199999995</v>
      </c>
      <c r="F2815" s="9">
        <v>1</v>
      </c>
      <c r="G2815" s="9">
        <v>1</v>
      </c>
      <c r="I2815" s="30" t="s">
        <v>48</v>
      </c>
      <c r="J2815" s="9">
        <v>1</v>
      </c>
      <c r="K2815" s="6" t="s">
        <v>519</v>
      </c>
      <c r="L2815" s="6" t="s">
        <v>532</v>
      </c>
      <c r="M2815" s="6" t="s">
        <v>520</v>
      </c>
    </row>
    <row r="2816" spans="1:13" x14ac:dyDescent="0.2">
      <c r="A2816" s="6" t="s">
        <v>167</v>
      </c>
      <c r="B2816" s="6" t="s">
        <v>530</v>
      </c>
      <c r="C2816" s="9">
        <v>1</v>
      </c>
      <c r="D2816" s="9">
        <v>1.2022999999999999</v>
      </c>
      <c r="E2816" s="9">
        <v>1</v>
      </c>
      <c r="F2816" s="9">
        <v>0.98699999999999999</v>
      </c>
      <c r="G2816" s="9">
        <v>0.85</v>
      </c>
      <c r="I2816" s="30" t="s">
        <v>48</v>
      </c>
      <c r="J2816" s="9">
        <v>1</v>
      </c>
      <c r="K2816" s="6" t="s">
        <v>522</v>
      </c>
      <c r="L2816" s="6" t="s">
        <v>532</v>
      </c>
      <c r="M2816" s="6" t="s">
        <v>520</v>
      </c>
    </row>
    <row r="2817" spans="1:13" x14ac:dyDescent="0.2">
      <c r="A2817" s="6" t="s">
        <v>298</v>
      </c>
      <c r="B2817" s="6" t="s">
        <v>530</v>
      </c>
      <c r="C2817" s="9">
        <v>0.95</v>
      </c>
      <c r="D2817" s="9">
        <v>1.0082</v>
      </c>
      <c r="E2817" s="9">
        <v>1</v>
      </c>
      <c r="F2817" s="9">
        <v>1</v>
      </c>
      <c r="G2817" s="9">
        <v>0.73684210500000002</v>
      </c>
      <c r="I2817" s="30" t="s">
        <v>48</v>
      </c>
      <c r="J2817" s="9">
        <v>1</v>
      </c>
      <c r="K2817" s="6" t="s">
        <v>519</v>
      </c>
      <c r="L2817" s="6" t="s">
        <v>532</v>
      </c>
      <c r="M2817" s="6" t="s">
        <v>521</v>
      </c>
    </row>
    <row r="2818" spans="1:13" x14ac:dyDescent="0.2">
      <c r="A2818" s="6" t="s">
        <v>336</v>
      </c>
      <c r="B2818" s="6" t="s">
        <v>530</v>
      </c>
      <c r="C2818" s="9">
        <v>0.93330000000000002</v>
      </c>
      <c r="D2818" s="9">
        <v>1.0229999999999999</v>
      </c>
      <c r="E2818" s="9">
        <v>1</v>
      </c>
      <c r="F2818" s="9">
        <v>0.83799999999999997</v>
      </c>
      <c r="G2818" s="9">
        <v>0.86666666699999995</v>
      </c>
      <c r="I2818" s="30" t="s">
        <v>48</v>
      </c>
      <c r="J2818" s="9">
        <v>1</v>
      </c>
      <c r="K2818" s="6" t="s">
        <v>519</v>
      </c>
      <c r="L2818" s="6" t="s">
        <v>532</v>
      </c>
      <c r="M2818" s="6" t="s">
        <v>521</v>
      </c>
    </row>
    <row r="2819" spans="1:13" x14ac:dyDescent="0.2">
      <c r="A2819" s="6" t="s">
        <v>462</v>
      </c>
      <c r="B2819" s="6" t="s">
        <v>530</v>
      </c>
      <c r="C2819" s="9">
        <v>0.85829999999999995</v>
      </c>
      <c r="D2819" s="9">
        <v>1.4867999999999999</v>
      </c>
      <c r="E2819" s="9">
        <v>0.99</v>
      </c>
      <c r="F2819" s="9">
        <v>1</v>
      </c>
      <c r="G2819" s="9">
        <v>1</v>
      </c>
      <c r="I2819" s="30" t="s">
        <v>48</v>
      </c>
      <c r="J2819" s="9">
        <v>1</v>
      </c>
      <c r="K2819" s="6" t="s">
        <v>522</v>
      </c>
      <c r="L2819" s="6" t="s">
        <v>532</v>
      </c>
      <c r="M2819" s="6" t="s">
        <v>236</v>
      </c>
    </row>
    <row r="2820" spans="1:13" x14ac:dyDescent="0.2">
      <c r="A2820" s="6" t="s">
        <v>294</v>
      </c>
      <c r="B2820" s="6" t="s">
        <v>530</v>
      </c>
      <c r="C2820" s="9">
        <v>0.90359999999999996</v>
      </c>
      <c r="D2820" s="9">
        <v>0.96660000000000001</v>
      </c>
      <c r="E2820" s="9">
        <v>0.99166666699999995</v>
      </c>
      <c r="F2820" s="9">
        <v>0.627</v>
      </c>
      <c r="G2820" s="9">
        <v>0.77777777800000003</v>
      </c>
      <c r="I2820" s="30" t="s">
        <v>52</v>
      </c>
      <c r="J2820" s="9">
        <v>0.75</v>
      </c>
      <c r="K2820" s="6" t="s">
        <v>519</v>
      </c>
      <c r="L2820" s="6" t="s">
        <v>532</v>
      </c>
      <c r="M2820" s="6" t="s">
        <v>524</v>
      </c>
    </row>
    <row r="2821" spans="1:13" x14ac:dyDescent="0.2">
      <c r="A2821" s="6" t="s">
        <v>386</v>
      </c>
      <c r="B2821" s="6" t="s">
        <v>530</v>
      </c>
      <c r="C2821" s="9">
        <v>0.97860000000000003</v>
      </c>
      <c r="D2821" s="9">
        <v>1.1773</v>
      </c>
      <c r="E2821" s="9">
        <v>1</v>
      </c>
      <c r="F2821" s="9">
        <v>0.98899999999999999</v>
      </c>
      <c r="G2821" s="9">
        <v>0.678571429</v>
      </c>
      <c r="I2821" s="30" t="s">
        <v>52</v>
      </c>
      <c r="J2821" s="9">
        <v>0.75</v>
      </c>
      <c r="K2821" s="6" t="s">
        <v>519</v>
      </c>
      <c r="L2821" s="6" t="s">
        <v>532</v>
      </c>
      <c r="M2821" s="6" t="s">
        <v>521</v>
      </c>
    </row>
    <row r="2822" spans="1:13" x14ac:dyDescent="0.2">
      <c r="A2822" s="6" t="s">
        <v>414</v>
      </c>
      <c r="B2822" s="6" t="s">
        <v>530</v>
      </c>
      <c r="C2822" s="9">
        <v>0.91669999999999996</v>
      </c>
      <c r="D2822" s="9">
        <v>1.0871999999999999</v>
      </c>
      <c r="E2822" s="9">
        <v>0.98019802</v>
      </c>
      <c r="F2822" s="9">
        <v>1</v>
      </c>
      <c r="G2822" s="9">
        <v>0.571428571</v>
      </c>
      <c r="I2822" s="30" t="s">
        <v>52</v>
      </c>
      <c r="J2822" s="9">
        <v>0.75</v>
      </c>
      <c r="K2822" s="6" t="s">
        <v>519</v>
      </c>
      <c r="L2822" s="6" t="s">
        <v>532</v>
      </c>
      <c r="M2822" s="6" t="s">
        <v>524</v>
      </c>
    </row>
    <row r="2823" spans="1:13" x14ac:dyDescent="0.2">
      <c r="A2823" s="6" t="s">
        <v>285</v>
      </c>
      <c r="B2823" s="6" t="s">
        <v>530</v>
      </c>
      <c r="C2823" s="9">
        <v>0.88329999999999997</v>
      </c>
      <c r="D2823" s="9">
        <v>1.4490000000000001</v>
      </c>
      <c r="E2823" s="9">
        <v>0.98969072199999997</v>
      </c>
      <c r="F2823" s="9">
        <v>0.88200000000000001</v>
      </c>
      <c r="G2823" s="9">
        <v>0.92307692299999999</v>
      </c>
      <c r="I2823" s="30" t="s">
        <v>43</v>
      </c>
      <c r="J2823" s="9">
        <v>0.6</v>
      </c>
      <c r="K2823" s="6" t="s">
        <v>519</v>
      </c>
      <c r="L2823" s="6" t="s">
        <v>532</v>
      </c>
      <c r="M2823" s="6" t="s">
        <v>520</v>
      </c>
    </row>
    <row r="2824" spans="1:13" x14ac:dyDescent="0.2">
      <c r="A2824" s="6" t="s">
        <v>401</v>
      </c>
      <c r="B2824" s="6" t="s">
        <v>530</v>
      </c>
      <c r="C2824" s="9">
        <v>0.94579999999999997</v>
      </c>
      <c r="D2824" s="9">
        <v>0.89639999999999997</v>
      </c>
      <c r="E2824" s="9">
        <v>0.89523809499999996</v>
      </c>
      <c r="F2824" s="9">
        <v>1</v>
      </c>
      <c r="G2824" s="9">
        <v>0.65</v>
      </c>
      <c r="I2824" s="30" t="s">
        <v>43</v>
      </c>
      <c r="J2824" s="9">
        <v>0.6</v>
      </c>
      <c r="K2824" s="6" t="s">
        <v>519</v>
      </c>
      <c r="L2824" s="6" t="s">
        <v>532</v>
      </c>
      <c r="M2824" s="6" t="s">
        <v>524</v>
      </c>
    </row>
    <row r="2825" spans="1:13" x14ac:dyDescent="0.2">
      <c r="A2825" s="6" t="s">
        <v>441</v>
      </c>
      <c r="B2825" s="6" t="s">
        <v>530</v>
      </c>
      <c r="C2825" s="9">
        <v>0.875</v>
      </c>
      <c r="D2825" s="9">
        <v>0.98440000000000005</v>
      </c>
      <c r="E2825" s="9">
        <v>0.918918919</v>
      </c>
      <c r="F2825" s="9">
        <v>0.94099999999999995</v>
      </c>
      <c r="G2825" s="9">
        <v>1</v>
      </c>
      <c r="I2825" s="30" t="s">
        <v>43</v>
      </c>
      <c r="J2825" s="9">
        <v>0.6</v>
      </c>
      <c r="K2825" s="6" t="s">
        <v>519</v>
      </c>
      <c r="L2825" s="6" t="s">
        <v>531</v>
      </c>
      <c r="M2825" s="6" t="s">
        <v>521</v>
      </c>
    </row>
    <row r="2826" spans="1:13" x14ac:dyDescent="0.2">
      <c r="A2826" s="6" t="s">
        <v>388</v>
      </c>
      <c r="B2826" s="6" t="s">
        <v>530</v>
      </c>
      <c r="C2826" s="9">
        <v>1.1416999999999999</v>
      </c>
      <c r="D2826" s="9">
        <v>1.0938000000000001</v>
      </c>
      <c r="E2826" s="9">
        <v>0.92307692299999999</v>
      </c>
      <c r="F2826" s="9">
        <v>0.98799999999999999</v>
      </c>
      <c r="G2826" s="9">
        <v>0.5</v>
      </c>
      <c r="I2826" s="30" t="s">
        <v>254</v>
      </c>
      <c r="J2826" s="9">
        <v>0.5</v>
      </c>
      <c r="K2826" s="6" t="s">
        <v>519</v>
      </c>
      <c r="L2826" s="6" t="s">
        <v>532</v>
      </c>
      <c r="M2826" s="6" t="s">
        <v>523</v>
      </c>
    </row>
    <row r="2827" spans="1:13" x14ac:dyDescent="0.2">
      <c r="A2827" s="6" t="s">
        <v>13</v>
      </c>
      <c r="B2827" s="6" t="s">
        <v>530</v>
      </c>
      <c r="C2827" s="9">
        <v>0.92920000000000003</v>
      </c>
      <c r="D2827" s="9">
        <v>1.0641</v>
      </c>
      <c r="E2827" s="9">
        <v>1</v>
      </c>
      <c r="F2827" s="9">
        <v>1</v>
      </c>
      <c r="G2827" s="9">
        <v>0.88888888899999996</v>
      </c>
      <c r="I2827" s="30" t="s">
        <v>184</v>
      </c>
      <c r="J2827" s="9">
        <v>0.375</v>
      </c>
      <c r="K2827" s="6" t="s">
        <v>519</v>
      </c>
      <c r="L2827" s="6" t="s">
        <v>532</v>
      </c>
      <c r="M2827" s="6" t="s">
        <v>520</v>
      </c>
    </row>
    <row r="2828" spans="1:13" x14ac:dyDescent="0.2">
      <c r="A2828" s="6" t="s">
        <v>44</v>
      </c>
      <c r="B2828" s="6" t="s">
        <v>530</v>
      </c>
      <c r="C2828" s="9">
        <v>0.62919999999999998</v>
      </c>
      <c r="D2828" s="9">
        <v>2.7124999999999999</v>
      </c>
      <c r="E2828" s="9">
        <v>1</v>
      </c>
      <c r="F2828" s="9">
        <v>1</v>
      </c>
      <c r="G2828" s="9">
        <v>0.8</v>
      </c>
      <c r="I2828" s="30" t="s">
        <v>46</v>
      </c>
      <c r="J2828" s="9">
        <v>1</v>
      </c>
      <c r="K2828" s="6" t="s">
        <v>522</v>
      </c>
      <c r="L2828" s="6" t="s">
        <v>532</v>
      </c>
      <c r="M2828" s="6" t="s">
        <v>520</v>
      </c>
    </row>
    <row r="2829" spans="1:13" x14ac:dyDescent="0.2">
      <c r="A2829" s="6" t="s">
        <v>65</v>
      </c>
      <c r="B2829" s="6" t="s">
        <v>530</v>
      </c>
      <c r="C2829" s="9">
        <v>0.67500000000000004</v>
      </c>
      <c r="D2829" s="9">
        <v>0.87829999999999997</v>
      </c>
      <c r="E2829" s="9">
        <v>0.91803278700000002</v>
      </c>
      <c r="F2829" s="9">
        <v>0.875</v>
      </c>
      <c r="G2829" s="9">
        <v>0.85714285700000004</v>
      </c>
      <c r="I2829" s="30" t="s">
        <v>46</v>
      </c>
      <c r="J2829" s="9">
        <v>1</v>
      </c>
      <c r="K2829" s="6" t="s">
        <v>519</v>
      </c>
      <c r="L2829" s="6" t="s">
        <v>532</v>
      </c>
      <c r="M2829" s="6" t="s">
        <v>524</v>
      </c>
    </row>
    <row r="2830" spans="1:13" x14ac:dyDescent="0.2">
      <c r="A2830" s="6" t="s">
        <v>104</v>
      </c>
      <c r="B2830" s="6" t="s">
        <v>530</v>
      </c>
      <c r="C2830" s="9">
        <v>1.1042000000000001</v>
      </c>
      <c r="D2830" s="9">
        <v>1.9843999999999999</v>
      </c>
      <c r="E2830" s="9">
        <v>0.93877551000000004</v>
      </c>
      <c r="F2830" s="9">
        <v>1</v>
      </c>
      <c r="G2830" s="9">
        <v>0.77777777800000003</v>
      </c>
      <c r="I2830" s="30" t="s">
        <v>46</v>
      </c>
      <c r="J2830" s="9">
        <v>1</v>
      </c>
      <c r="K2830" s="6" t="s">
        <v>519</v>
      </c>
      <c r="L2830" s="6" t="s">
        <v>531</v>
      </c>
      <c r="M2830" s="6" t="s">
        <v>524</v>
      </c>
    </row>
    <row r="2831" spans="1:13" x14ac:dyDescent="0.2">
      <c r="A2831" s="6" t="s">
        <v>237</v>
      </c>
      <c r="B2831" s="6" t="s">
        <v>530</v>
      </c>
      <c r="C2831" s="9">
        <v>0.67500000000000004</v>
      </c>
      <c r="D2831" s="9">
        <v>1.1974</v>
      </c>
      <c r="E2831" s="9">
        <v>0.97260274000000002</v>
      </c>
      <c r="F2831" s="9">
        <v>1</v>
      </c>
      <c r="G2831" s="9">
        <v>0.7</v>
      </c>
      <c r="I2831" s="30" t="s">
        <v>46</v>
      </c>
      <c r="J2831" s="9">
        <v>1</v>
      </c>
      <c r="K2831" s="6" t="s">
        <v>519</v>
      </c>
      <c r="L2831" s="6" t="s">
        <v>532</v>
      </c>
      <c r="M2831" s="6" t="s">
        <v>520</v>
      </c>
    </row>
    <row r="2832" spans="1:13" x14ac:dyDescent="0.2">
      <c r="A2832" s="6" t="s">
        <v>289</v>
      </c>
      <c r="B2832" s="6" t="s">
        <v>530</v>
      </c>
      <c r="C2832" s="9">
        <v>0.67859999999999998</v>
      </c>
      <c r="D2832" s="9">
        <v>0.93459999999999999</v>
      </c>
      <c r="E2832" s="9">
        <v>0.95505618000000003</v>
      </c>
      <c r="F2832" s="9">
        <v>0.93799999999999994</v>
      </c>
      <c r="G2832" s="9">
        <v>0.73684210500000002</v>
      </c>
      <c r="I2832" s="30" t="s">
        <v>46</v>
      </c>
      <c r="J2832" s="9">
        <v>1</v>
      </c>
      <c r="K2832" s="6" t="s">
        <v>519</v>
      </c>
      <c r="L2832" s="6" t="s">
        <v>532</v>
      </c>
      <c r="M2832" s="6" t="s">
        <v>236</v>
      </c>
    </row>
    <row r="2833" spans="1:13" x14ac:dyDescent="0.2">
      <c r="A2833" s="6" t="s">
        <v>310</v>
      </c>
      <c r="B2833" s="6" t="s">
        <v>530</v>
      </c>
      <c r="C2833" s="9">
        <v>1.0916999999999999</v>
      </c>
      <c r="D2833" s="9">
        <v>0.92759999999999998</v>
      </c>
      <c r="E2833" s="9">
        <v>1</v>
      </c>
      <c r="F2833" s="9">
        <v>0.98799999999999999</v>
      </c>
      <c r="G2833" s="9">
        <v>0.92</v>
      </c>
      <c r="I2833" s="30" t="s">
        <v>46</v>
      </c>
      <c r="J2833" s="9">
        <v>1</v>
      </c>
      <c r="K2833" s="6" t="s">
        <v>519</v>
      </c>
      <c r="L2833" s="6" t="s">
        <v>532</v>
      </c>
      <c r="M2833" s="6" t="s">
        <v>524</v>
      </c>
    </row>
    <row r="2834" spans="1:13" x14ac:dyDescent="0.2">
      <c r="A2834" s="6" t="s">
        <v>452</v>
      </c>
      <c r="B2834" s="6" t="s">
        <v>530</v>
      </c>
      <c r="C2834" s="9">
        <v>1.2917000000000001</v>
      </c>
      <c r="D2834" s="9">
        <v>1.25</v>
      </c>
      <c r="E2834" s="9">
        <v>1</v>
      </c>
      <c r="F2834" s="9">
        <v>0.97799999999999998</v>
      </c>
      <c r="G2834" s="9">
        <v>1</v>
      </c>
      <c r="I2834" s="30" t="s">
        <v>46</v>
      </c>
      <c r="J2834" s="9">
        <v>1</v>
      </c>
      <c r="K2834" s="6" t="s">
        <v>519</v>
      </c>
      <c r="L2834" s="6" t="s">
        <v>531</v>
      </c>
      <c r="M2834" s="6" t="s">
        <v>523</v>
      </c>
    </row>
    <row r="2835" spans="1:13" x14ac:dyDescent="0.2">
      <c r="A2835" s="6" t="s">
        <v>204</v>
      </c>
      <c r="B2835" s="6" t="s">
        <v>530</v>
      </c>
      <c r="C2835" s="9">
        <v>0.92500000000000004</v>
      </c>
      <c r="D2835" s="9">
        <v>0.9244</v>
      </c>
      <c r="E2835" s="9">
        <v>0.94444444400000005</v>
      </c>
      <c r="F2835" s="9">
        <v>0.88900000000000001</v>
      </c>
      <c r="G2835" s="9">
        <v>0.72</v>
      </c>
      <c r="I2835" s="30" t="s">
        <v>111</v>
      </c>
      <c r="J2835" s="9">
        <v>0.8</v>
      </c>
      <c r="K2835" s="6" t="s">
        <v>519</v>
      </c>
      <c r="L2835" s="6" t="s">
        <v>532</v>
      </c>
      <c r="M2835" s="6" t="s">
        <v>524</v>
      </c>
    </row>
    <row r="2836" spans="1:13" x14ac:dyDescent="0.2">
      <c r="A2836" s="6" t="s">
        <v>257</v>
      </c>
      <c r="B2836" s="6" t="s">
        <v>530</v>
      </c>
      <c r="C2836" s="9">
        <v>0.68330000000000002</v>
      </c>
      <c r="D2836" s="9">
        <v>0.84209999999999996</v>
      </c>
      <c r="E2836" s="9">
        <v>0.93589743599999997</v>
      </c>
      <c r="F2836" s="9">
        <v>0.90600000000000003</v>
      </c>
      <c r="G2836" s="9">
        <v>0.86363636399999999</v>
      </c>
      <c r="I2836" s="30" t="s">
        <v>111</v>
      </c>
      <c r="J2836" s="9">
        <v>0.8</v>
      </c>
      <c r="K2836" s="6" t="s">
        <v>519</v>
      </c>
      <c r="L2836" s="6" t="s">
        <v>532</v>
      </c>
      <c r="M2836" s="6" t="s">
        <v>520</v>
      </c>
    </row>
    <row r="2837" spans="1:13" x14ac:dyDescent="0.2">
      <c r="A2837" s="6" t="s">
        <v>350</v>
      </c>
      <c r="B2837" s="6" t="s">
        <v>530</v>
      </c>
      <c r="C2837" s="9">
        <v>0.95709999999999995</v>
      </c>
      <c r="D2837" s="9">
        <v>1.0828</v>
      </c>
      <c r="E2837" s="9">
        <v>1</v>
      </c>
      <c r="F2837" s="9">
        <v>0.97799999999999998</v>
      </c>
      <c r="G2837" s="9">
        <v>0.81818181800000001</v>
      </c>
      <c r="I2837" s="30" t="s">
        <v>111</v>
      </c>
      <c r="J2837" s="9">
        <v>0.8</v>
      </c>
      <c r="K2837" s="6" t="s">
        <v>519</v>
      </c>
      <c r="L2837" s="6" t="s">
        <v>532</v>
      </c>
      <c r="M2837" s="6" t="s">
        <v>520</v>
      </c>
    </row>
    <row r="2838" spans="1:13" x14ac:dyDescent="0.2">
      <c r="A2838" s="6" t="s">
        <v>437</v>
      </c>
      <c r="B2838" s="6" t="s">
        <v>530</v>
      </c>
      <c r="C2838" s="9">
        <v>0.92500000000000004</v>
      </c>
      <c r="D2838" s="9">
        <v>1.0427999999999999</v>
      </c>
      <c r="E2838" s="9">
        <v>0.84684684700000001</v>
      </c>
      <c r="F2838" s="9">
        <v>0.97399999999999998</v>
      </c>
      <c r="G2838" s="9">
        <v>0.55000000000000004</v>
      </c>
      <c r="I2838" s="30" t="s">
        <v>111</v>
      </c>
      <c r="J2838" s="9">
        <v>0.8</v>
      </c>
      <c r="K2838" s="6" t="s">
        <v>519</v>
      </c>
      <c r="L2838" s="6" t="s">
        <v>532</v>
      </c>
      <c r="M2838" s="6" t="s">
        <v>523</v>
      </c>
    </row>
    <row r="2839" spans="1:13" x14ac:dyDescent="0.2">
      <c r="A2839" s="6" t="s">
        <v>123</v>
      </c>
      <c r="B2839" s="6" t="s">
        <v>530</v>
      </c>
      <c r="C2839" s="9">
        <v>1.0207999999999999</v>
      </c>
      <c r="D2839" s="9">
        <v>1.1234</v>
      </c>
      <c r="E2839" s="9">
        <v>1</v>
      </c>
      <c r="F2839" s="9">
        <v>1</v>
      </c>
      <c r="G2839" s="9">
        <v>0.91666666699999999</v>
      </c>
      <c r="I2839" s="30" t="s">
        <v>37</v>
      </c>
      <c r="J2839" s="9">
        <v>0.67</v>
      </c>
      <c r="K2839" s="6" t="s">
        <v>519</v>
      </c>
      <c r="L2839" s="6" t="s">
        <v>532</v>
      </c>
      <c r="M2839" s="6" t="s">
        <v>521</v>
      </c>
    </row>
    <row r="2840" spans="1:13" x14ac:dyDescent="0.2">
      <c r="A2840" s="6" t="s">
        <v>145</v>
      </c>
      <c r="B2840" s="6" t="s">
        <v>530</v>
      </c>
      <c r="C2840" s="9">
        <v>0.94289999999999996</v>
      </c>
      <c r="D2840" s="9">
        <v>1.0102</v>
      </c>
      <c r="E2840" s="9">
        <v>0.9921875</v>
      </c>
      <c r="F2840" s="9">
        <v>1</v>
      </c>
      <c r="G2840" s="9">
        <v>0.83333333300000001</v>
      </c>
      <c r="I2840" s="30" t="s">
        <v>37</v>
      </c>
      <c r="J2840" s="9">
        <v>0.67</v>
      </c>
      <c r="K2840" s="6" t="s">
        <v>519</v>
      </c>
      <c r="L2840" s="6" t="s">
        <v>532</v>
      </c>
      <c r="M2840" s="6" t="s">
        <v>523</v>
      </c>
    </row>
    <row r="2841" spans="1:13" x14ac:dyDescent="0.2">
      <c r="A2841" s="6" t="s">
        <v>75</v>
      </c>
      <c r="B2841" s="6" t="s">
        <v>530</v>
      </c>
      <c r="C2841" s="9">
        <v>0.56669999999999998</v>
      </c>
      <c r="D2841" s="9">
        <v>1.2563</v>
      </c>
      <c r="E2841" s="9">
        <v>0.95238095199999995</v>
      </c>
      <c r="F2841" s="9">
        <v>0.93300000000000005</v>
      </c>
      <c r="G2841" s="9">
        <v>1</v>
      </c>
      <c r="I2841" s="30" t="s">
        <v>58</v>
      </c>
      <c r="J2841" s="9">
        <v>1</v>
      </c>
      <c r="K2841" s="6" t="s">
        <v>519</v>
      </c>
      <c r="L2841" s="6" t="s">
        <v>532</v>
      </c>
      <c r="M2841" s="6" t="s">
        <v>521</v>
      </c>
    </row>
    <row r="2842" spans="1:13" x14ac:dyDescent="0.2">
      <c r="A2842" s="6" t="s">
        <v>132</v>
      </c>
      <c r="B2842" s="6" t="s">
        <v>530</v>
      </c>
      <c r="C2842" s="9">
        <v>0.82499999999999996</v>
      </c>
      <c r="D2842" s="9">
        <v>1.099</v>
      </c>
      <c r="E2842" s="9">
        <v>0.98333333300000003</v>
      </c>
      <c r="F2842" s="9">
        <v>0.83799999999999997</v>
      </c>
      <c r="G2842" s="9">
        <v>0.571428571</v>
      </c>
      <c r="I2842" s="30" t="s">
        <v>58</v>
      </c>
      <c r="J2842" s="9">
        <v>1</v>
      </c>
      <c r="K2842" s="6" t="s">
        <v>525</v>
      </c>
      <c r="L2842" s="6" t="s">
        <v>531</v>
      </c>
      <c r="M2842" s="6" t="s">
        <v>236</v>
      </c>
    </row>
    <row r="2843" spans="1:13" x14ac:dyDescent="0.2">
      <c r="A2843" s="6" t="s">
        <v>190</v>
      </c>
      <c r="B2843" s="6" t="s">
        <v>530</v>
      </c>
      <c r="C2843" s="9">
        <v>0.9667</v>
      </c>
      <c r="D2843" s="9">
        <v>0.97529999999999994</v>
      </c>
      <c r="E2843" s="9">
        <v>1</v>
      </c>
      <c r="F2843" s="9">
        <v>0.97199999999999998</v>
      </c>
      <c r="G2843" s="9">
        <v>0.73684210500000002</v>
      </c>
      <c r="I2843" s="30" t="s">
        <v>58</v>
      </c>
      <c r="J2843" s="9">
        <v>1</v>
      </c>
      <c r="K2843" s="6" t="s">
        <v>519</v>
      </c>
      <c r="L2843" s="6" t="s">
        <v>532</v>
      </c>
      <c r="M2843" s="6" t="s">
        <v>523</v>
      </c>
    </row>
    <row r="2844" spans="1:13" x14ac:dyDescent="0.2">
      <c r="A2844" s="6" t="s">
        <v>267</v>
      </c>
      <c r="B2844" s="6" t="s">
        <v>530</v>
      </c>
      <c r="C2844" s="9">
        <v>0.85</v>
      </c>
      <c r="D2844" s="9">
        <v>1.1015999999999999</v>
      </c>
      <c r="E2844" s="9">
        <v>1</v>
      </c>
      <c r="F2844" s="9">
        <v>0.97399999999999998</v>
      </c>
      <c r="G2844" s="9">
        <v>1</v>
      </c>
      <c r="I2844" s="30" t="s">
        <v>53</v>
      </c>
      <c r="J2844" s="9">
        <v>0.83333333333333337</v>
      </c>
      <c r="K2844" s="6" t="s">
        <v>519</v>
      </c>
      <c r="L2844" s="6" t="s">
        <v>531</v>
      </c>
      <c r="M2844" s="6" t="s">
        <v>521</v>
      </c>
    </row>
    <row r="2845" spans="1:13" x14ac:dyDescent="0.2">
      <c r="A2845" s="6" t="s">
        <v>470</v>
      </c>
      <c r="B2845" s="6" t="s">
        <v>530</v>
      </c>
      <c r="C2845" s="9">
        <v>0.99170000000000003</v>
      </c>
      <c r="D2845" s="9">
        <v>1.0789</v>
      </c>
      <c r="E2845" s="9">
        <v>0.91818181799999998</v>
      </c>
      <c r="F2845" s="9">
        <v>0.97599999999999998</v>
      </c>
      <c r="G2845" s="9">
        <v>0.7</v>
      </c>
      <c r="I2845" s="30" t="s">
        <v>53</v>
      </c>
      <c r="J2845" s="9">
        <v>0.83333333333333337</v>
      </c>
      <c r="K2845" s="6" t="s">
        <v>519</v>
      </c>
      <c r="L2845" s="6" t="s">
        <v>532</v>
      </c>
      <c r="M2845" s="6" t="s">
        <v>524</v>
      </c>
    </row>
    <row r="2846" spans="1:13" x14ac:dyDescent="0.2">
      <c r="A2846" s="6" t="s">
        <v>385</v>
      </c>
      <c r="B2846" s="6" t="s">
        <v>530</v>
      </c>
      <c r="C2846" s="9">
        <v>1.1499999999999999</v>
      </c>
      <c r="D2846" s="9">
        <v>1.0461</v>
      </c>
      <c r="E2846" s="9">
        <v>0.984251969</v>
      </c>
      <c r="F2846" s="9">
        <v>0.94899999999999995</v>
      </c>
      <c r="G2846" s="9">
        <v>0.54545454500000001</v>
      </c>
      <c r="I2846" s="30" t="s">
        <v>446</v>
      </c>
      <c r="J2846" s="9">
        <v>0.55555555555555558</v>
      </c>
      <c r="K2846" s="6" t="s">
        <v>519</v>
      </c>
      <c r="L2846" s="6" t="s">
        <v>532</v>
      </c>
      <c r="M2846" s="6" t="s">
        <v>523</v>
      </c>
    </row>
    <row r="2847" spans="1:13" x14ac:dyDescent="0.2">
      <c r="A2847" s="6" t="s">
        <v>418</v>
      </c>
      <c r="B2847" s="6" t="s">
        <v>530</v>
      </c>
      <c r="C2847" s="9">
        <v>0.97499999999999998</v>
      </c>
      <c r="D2847" s="9">
        <v>1.0559000000000001</v>
      </c>
      <c r="E2847" s="9">
        <v>0.99038461499999997</v>
      </c>
      <c r="F2847" s="9">
        <v>0.98799999999999999</v>
      </c>
      <c r="G2847" s="9">
        <v>0.82352941199999996</v>
      </c>
      <c r="I2847" s="30" t="s">
        <v>307</v>
      </c>
      <c r="J2847" s="9">
        <v>0.66666666666666663</v>
      </c>
      <c r="K2847" s="6" t="s">
        <v>519</v>
      </c>
      <c r="L2847" s="6" t="s">
        <v>532</v>
      </c>
      <c r="M2847" s="6" t="s">
        <v>524</v>
      </c>
    </row>
    <row r="2848" spans="1:13" x14ac:dyDescent="0.2">
      <c r="A2848" s="6" t="s">
        <v>407</v>
      </c>
      <c r="B2848" s="6" t="s">
        <v>530</v>
      </c>
      <c r="C2848" s="9">
        <v>1.0791999999999999</v>
      </c>
      <c r="D2848" s="9">
        <v>1.2484</v>
      </c>
      <c r="E2848" s="9">
        <v>1</v>
      </c>
      <c r="F2848" s="9">
        <v>1</v>
      </c>
      <c r="G2848" s="9">
        <v>0.66666666699999999</v>
      </c>
      <c r="I2848" s="30" t="s">
        <v>179</v>
      </c>
      <c r="J2848" s="9">
        <v>0.7</v>
      </c>
      <c r="K2848" s="6" t="s">
        <v>519</v>
      </c>
      <c r="L2848" s="6" t="s">
        <v>532</v>
      </c>
      <c r="M2848" s="6" t="s">
        <v>524</v>
      </c>
    </row>
    <row r="2849" spans="1:13" x14ac:dyDescent="0.2">
      <c r="A2849" s="6" t="s">
        <v>276</v>
      </c>
      <c r="B2849" s="6" t="s">
        <v>530</v>
      </c>
      <c r="C2849" s="9">
        <v>1.0786</v>
      </c>
      <c r="D2849" s="9">
        <v>1.1206</v>
      </c>
      <c r="E2849" s="9">
        <v>1</v>
      </c>
      <c r="F2849" s="9">
        <v>0.96</v>
      </c>
      <c r="G2849" s="9">
        <v>0.89473684200000003</v>
      </c>
      <c r="I2849" s="30" t="s">
        <v>146</v>
      </c>
      <c r="J2849" s="9">
        <v>1</v>
      </c>
      <c r="K2849" s="6" t="s">
        <v>519</v>
      </c>
      <c r="L2849" s="6" t="s">
        <v>532</v>
      </c>
      <c r="M2849" s="6" t="s">
        <v>520</v>
      </c>
    </row>
    <row r="2850" spans="1:13" x14ac:dyDescent="0.2">
      <c r="A2850" s="6" t="s">
        <v>127</v>
      </c>
      <c r="B2850" s="6" t="s">
        <v>530</v>
      </c>
      <c r="C2850" s="9">
        <v>1.1786000000000001</v>
      </c>
      <c r="D2850" s="9">
        <v>1.0799000000000001</v>
      </c>
      <c r="E2850" s="9">
        <v>1</v>
      </c>
      <c r="F2850" s="9">
        <v>0.97799999999999998</v>
      </c>
      <c r="G2850" s="9">
        <v>0.78947368399999995</v>
      </c>
      <c r="I2850" s="30" t="s">
        <v>539</v>
      </c>
      <c r="J2850" s="9">
        <v>0.72727272727272729</v>
      </c>
      <c r="K2850" s="6" t="s">
        <v>519</v>
      </c>
      <c r="L2850" s="6" t="s">
        <v>532</v>
      </c>
      <c r="M2850" s="6" t="s">
        <v>524</v>
      </c>
    </row>
    <row r="2851" spans="1:13" x14ac:dyDescent="0.2">
      <c r="A2851"/>
      <c r="B2851"/>
      <c r="C2851"/>
      <c r="D2851"/>
      <c r="E2851"/>
      <c r="F2851"/>
      <c r="G2851"/>
      <c r="H2851"/>
      <c r="I2851"/>
      <c r="J2851" s="53"/>
    </row>
    <row r="2852" spans="1:13" x14ac:dyDescent="0.2">
      <c r="A2852"/>
      <c r="B2852"/>
      <c r="C2852"/>
      <c r="D2852"/>
      <c r="E2852"/>
      <c r="F2852"/>
      <c r="G2852"/>
      <c r="H2852"/>
      <c r="I2852"/>
      <c r="J2852" s="53"/>
    </row>
    <row r="2853" spans="1:13" x14ac:dyDescent="0.2">
      <c r="A2853"/>
      <c r="B2853"/>
      <c r="C2853"/>
      <c r="D2853"/>
      <c r="E2853"/>
      <c r="F2853"/>
      <c r="G2853"/>
      <c r="H2853"/>
      <c r="I2853"/>
      <c r="J2853" s="53"/>
    </row>
    <row r="2854" spans="1:13" x14ac:dyDescent="0.2">
      <c r="A2854"/>
      <c r="B2854"/>
      <c r="C2854"/>
      <c r="D2854"/>
      <c r="E2854"/>
      <c r="F2854"/>
      <c r="G2854"/>
      <c r="H2854"/>
      <c r="I2854"/>
      <c r="J2854" s="53"/>
    </row>
    <row r="2855" spans="1:13" x14ac:dyDescent="0.2">
      <c r="A2855"/>
      <c r="B2855"/>
      <c r="C2855"/>
      <c r="D2855"/>
      <c r="E2855"/>
      <c r="F2855"/>
      <c r="G2855"/>
      <c r="H2855"/>
      <c r="I2855"/>
      <c r="J2855" s="53"/>
    </row>
    <row r="2856" spans="1:13" x14ac:dyDescent="0.2">
      <c r="A2856"/>
      <c r="B2856"/>
      <c r="C2856"/>
      <c r="D2856"/>
      <c r="E2856"/>
      <c r="F2856"/>
      <c r="G2856"/>
      <c r="H2856"/>
      <c r="I2856"/>
      <c r="J2856" s="53"/>
    </row>
    <row r="2857" spans="1:13" x14ac:dyDescent="0.2">
      <c r="A2857"/>
      <c r="B2857"/>
      <c r="C2857"/>
      <c r="D2857"/>
      <c r="E2857"/>
      <c r="F2857"/>
      <c r="G2857"/>
      <c r="H2857"/>
      <c r="I2857"/>
      <c r="J2857" s="53"/>
    </row>
    <row r="2858" spans="1:13" x14ac:dyDescent="0.2">
      <c r="A2858"/>
      <c r="B2858"/>
      <c r="C2858"/>
      <c r="D2858"/>
      <c r="E2858"/>
      <c r="F2858"/>
      <c r="G2858"/>
      <c r="H2858"/>
      <c r="I2858"/>
      <c r="J2858" s="53"/>
    </row>
    <row r="2859" spans="1:13" x14ac:dyDescent="0.2">
      <c r="A2859"/>
      <c r="B2859"/>
      <c r="C2859"/>
      <c r="D2859"/>
      <c r="E2859"/>
      <c r="F2859"/>
      <c r="G2859"/>
      <c r="H2859"/>
      <c r="I2859"/>
      <c r="J2859" s="53"/>
    </row>
    <row r="2860" spans="1:13" x14ac:dyDescent="0.2">
      <c r="A2860"/>
      <c r="B2860"/>
      <c r="C2860"/>
      <c r="D2860"/>
      <c r="E2860"/>
      <c r="F2860"/>
      <c r="G2860"/>
      <c r="H2860"/>
      <c r="I2860"/>
      <c r="J2860" s="53"/>
    </row>
  </sheetData>
  <autoFilter ref="A1:M2623" xr:uid="{00000000-0001-0000-0000-000000000000}">
    <sortState xmlns:xlrd2="http://schemas.microsoft.com/office/spreadsheetml/2017/richdata2" ref="A2:M2623">
      <sortCondition ref="A1:A2623"/>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F64FE-9942-4903-858E-C5DDD67D3854}">
  <dimension ref="A1:P5007"/>
  <sheetViews>
    <sheetView tabSelected="1" workbookViewId="0">
      <selection activeCell="G13" sqref="G13"/>
    </sheetView>
  </sheetViews>
  <sheetFormatPr baseColWidth="10" defaultColWidth="8.83203125" defaultRowHeight="15" x14ac:dyDescent="0.2"/>
  <cols>
    <col min="1" max="1" width="16.5" customWidth="1"/>
    <col min="2" max="2" width="16.5" style="4" customWidth="1"/>
    <col min="3" max="5" width="16.5" customWidth="1"/>
    <col min="6" max="6" width="21.33203125" customWidth="1"/>
    <col min="7" max="7" width="61.6640625" customWidth="1"/>
    <col min="8" max="8" width="12.5" customWidth="1"/>
    <col min="9" max="9" width="14.5" customWidth="1"/>
    <col min="10" max="10" width="25.1640625" bestFit="1" customWidth="1"/>
    <col min="11" max="11" width="15.83203125" bestFit="1" customWidth="1"/>
  </cols>
  <sheetData>
    <row r="1" spans="1:16" x14ac:dyDescent="0.2">
      <c r="A1" s="44" t="s">
        <v>491</v>
      </c>
      <c r="B1" s="50" t="s">
        <v>492</v>
      </c>
      <c r="C1" s="44" t="s">
        <v>493</v>
      </c>
      <c r="D1" s="44" t="s">
        <v>494</v>
      </c>
      <c r="E1" s="44" t="s">
        <v>495</v>
      </c>
      <c r="F1" s="44" t="s">
        <v>496</v>
      </c>
      <c r="G1" s="44" t="s">
        <v>497</v>
      </c>
      <c r="H1" s="44" t="s">
        <v>498</v>
      </c>
      <c r="I1" s="44"/>
      <c r="J1" s="48" t="s">
        <v>499</v>
      </c>
      <c r="K1" t="s">
        <v>500</v>
      </c>
      <c r="P1" s="21"/>
    </row>
    <row r="2" spans="1:16" x14ac:dyDescent="0.2">
      <c r="J2" s="49" t="s">
        <v>28</v>
      </c>
      <c r="K2">
        <v>3.5384615384615383</v>
      </c>
      <c r="P2" s="21"/>
    </row>
    <row r="3" spans="1:16" x14ac:dyDescent="0.2">
      <c r="J3" s="49" t="s">
        <v>38</v>
      </c>
      <c r="K3">
        <v>2</v>
      </c>
      <c r="P3" s="21"/>
    </row>
    <row r="4" spans="1:16" x14ac:dyDescent="0.2">
      <c r="J4" s="49" t="s">
        <v>44</v>
      </c>
      <c r="K4">
        <v>3.3333333333333335</v>
      </c>
      <c r="P4" s="21"/>
    </row>
    <row r="5" spans="1:16" x14ac:dyDescent="0.2">
      <c r="J5" s="49" t="s">
        <v>49</v>
      </c>
      <c r="K5">
        <v>3.8181818181818183</v>
      </c>
      <c r="P5" s="21"/>
    </row>
    <row r="6" spans="1:16" x14ac:dyDescent="0.2">
      <c r="J6" s="49" t="s">
        <v>56</v>
      </c>
      <c r="K6">
        <v>1.8</v>
      </c>
      <c r="P6" s="21"/>
    </row>
    <row r="7" spans="1:16" x14ac:dyDescent="0.2">
      <c r="J7" s="49" t="s">
        <v>59</v>
      </c>
      <c r="K7">
        <v>3.5</v>
      </c>
      <c r="P7" s="21"/>
    </row>
    <row r="8" spans="1:16" x14ac:dyDescent="0.2">
      <c r="J8" s="49" t="s">
        <v>62</v>
      </c>
      <c r="K8">
        <v>5</v>
      </c>
      <c r="P8" s="21"/>
    </row>
    <row r="9" spans="1:16" x14ac:dyDescent="0.2">
      <c r="J9" s="49" t="s">
        <v>65</v>
      </c>
      <c r="K9">
        <v>4.75</v>
      </c>
      <c r="P9" s="21"/>
    </row>
    <row r="10" spans="1:16" x14ac:dyDescent="0.2">
      <c r="J10" s="49" t="s">
        <v>75</v>
      </c>
      <c r="K10">
        <v>3.7142857142857144</v>
      </c>
      <c r="P10" s="21"/>
    </row>
    <row r="11" spans="1:16" x14ac:dyDescent="0.2">
      <c r="J11" s="49" t="s">
        <v>78</v>
      </c>
      <c r="K11">
        <v>3.6666666666666665</v>
      </c>
      <c r="P11" s="21"/>
    </row>
    <row r="12" spans="1:16" x14ac:dyDescent="0.2">
      <c r="J12" s="49" t="s">
        <v>82</v>
      </c>
      <c r="K12">
        <v>3.5714285714285716</v>
      </c>
      <c r="P12" s="21"/>
    </row>
    <row r="13" spans="1:16" x14ac:dyDescent="0.2">
      <c r="J13" s="49" t="s">
        <v>84</v>
      </c>
      <c r="K13">
        <v>2.8</v>
      </c>
      <c r="P13" s="21"/>
    </row>
    <row r="14" spans="1:16" x14ac:dyDescent="0.2">
      <c r="J14" s="49" t="s">
        <v>90</v>
      </c>
      <c r="K14">
        <v>4.666666666666667</v>
      </c>
      <c r="P14" s="21"/>
    </row>
    <row r="15" spans="1:16" x14ac:dyDescent="0.2">
      <c r="J15" s="49" t="s">
        <v>93</v>
      </c>
      <c r="K15">
        <v>2.5</v>
      </c>
      <c r="P15" s="21"/>
    </row>
    <row r="16" spans="1:16" x14ac:dyDescent="0.2">
      <c r="J16" s="49" t="s">
        <v>96</v>
      </c>
      <c r="K16">
        <v>3.625</v>
      </c>
      <c r="P16" s="21"/>
    </row>
    <row r="17" spans="10:16" x14ac:dyDescent="0.2">
      <c r="J17" s="49" t="s">
        <v>99</v>
      </c>
      <c r="K17">
        <v>1.7</v>
      </c>
      <c r="P17" s="21"/>
    </row>
    <row r="18" spans="10:16" x14ac:dyDescent="0.2">
      <c r="J18" s="49" t="s">
        <v>104</v>
      </c>
      <c r="K18">
        <v>3.1666666666666665</v>
      </c>
      <c r="P18" s="21"/>
    </row>
    <row r="19" spans="10:16" x14ac:dyDescent="0.2">
      <c r="J19" s="49" t="s">
        <v>107</v>
      </c>
      <c r="K19">
        <v>4</v>
      </c>
      <c r="P19" s="21"/>
    </row>
    <row r="20" spans="10:16" x14ac:dyDescent="0.2">
      <c r="J20" s="49" t="s">
        <v>109</v>
      </c>
      <c r="K20">
        <v>3.9565217391304346</v>
      </c>
      <c r="P20" s="21"/>
    </row>
    <row r="21" spans="10:16" x14ac:dyDescent="0.2">
      <c r="J21" s="49" t="s">
        <v>112</v>
      </c>
      <c r="K21">
        <v>4.4705882352941178</v>
      </c>
      <c r="P21" s="21"/>
    </row>
    <row r="22" spans="10:16" x14ac:dyDescent="0.2">
      <c r="J22" s="49" t="s">
        <v>115</v>
      </c>
      <c r="K22">
        <v>3</v>
      </c>
      <c r="P22" s="21"/>
    </row>
    <row r="23" spans="10:16" x14ac:dyDescent="0.2">
      <c r="J23" s="49" t="s">
        <v>119</v>
      </c>
      <c r="K23">
        <v>3</v>
      </c>
      <c r="P23" s="21"/>
    </row>
    <row r="24" spans="10:16" x14ac:dyDescent="0.2">
      <c r="J24" s="49" t="s">
        <v>120</v>
      </c>
      <c r="K24">
        <v>3.375</v>
      </c>
      <c r="P24" s="21"/>
    </row>
    <row r="25" spans="10:16" x14ac:dyDescent="0.2">
      <c r="J25" s="49" t="s">
        <v>124</v>
      </c>
      <c r="K25">
        <v>4</v>
      </c>
      <c r="P25" s="21"/>
    </row>
    <row r="26" spans="10:16" x14ac:dyDescent="0.2">
      <c r="J26" s="49" t="s">
        <v>127</v>
      </c>
      <c r="K26">
        <v>3.2</v>
      </c>
      <c r="P26" s="21"/>
    </row>
    <row r="27" spans="10:16" x14ac:dyDescent="0.2">
      <c r="J27" s="49" t="s">
        <v>129</v>
      </c>
      <c r="K27">
        <v>2.0555555555555554</v>
      </c>
      <c r="P27" s="21"/>
    </row>
    <row r="28" spans="10:16" x14ac:dyDescent="0.2">
      <c r="J28" s="49" t="s">
        <v>135</v>
      </c>
      <c r="K28">
        <v>5</v>
      </c>
      <c r="P28" s="21"/>
    </row>
    <row r="29" spans="10:16" x14ac:dyDescent="0.2">
      <c r="J29" s="49" t="s">
        <v>139</v>
      </c>
      <c r="K29">
        <v>3.25</v>
      </c>
      <c r="P29" s="21"/>
    </row>
    <row r="30" spans="10:16" x14ac:dyDescent="0.2">
      <c r="J30" s="49" t="s">
        <v>140</v>
      </c>
      <c r="K30">
        <v>1.9</v>
      </c>
      <c r="P30" s="21"/>
    </row>
    <row r="31" spans="10:16" x14ac:dyDescent="0.2">
      <c r="J31" s="49" t="s">
        <v>142</v>
      </c>
      <c r="K31">
        <v>4.7333333333333334</v>
      </c>
      <c r="P31" s="21"/>
    </row>
    <row r="32" spans="10:16" x14ac:dyDescent="0.2">
      <c r="J32" s="49" t="s">
        <v>145</v>
      </c>
      <c r="K32">
        <v>3.2222222222222223</v>
      </c>
      <c r="P32" s="21"/>
    </row>
    <row r="33" spans="10:16" x14ac:dyDescent="0.2">
      <c r="J33" s="49" t="s">
        <v>152</v>
      </c>
      <c r="K33">
        <v>2.5</v>
      </c>
      <c r="P33" s="21"/>
    </row>
    <row r="34" spans="10:16" x14ac:dyDescent="0.2">
      <c r="J34" s="49" t="s">
        <v>157</v>
      </c>
      <c r="K34">
        <v>2.3333333333333335</v>
      </c>
      <c r="P34" s="21"/>
    </row>
    <row r="35" spans="10:16" x14ac:dyDescent="0.2">
      <c r="J35" s="49" t="s">
        <v>161</v>
      </c>
      <c r="K35">
        <v>4.5</v>
      </c>
      <c r="P35" s="21"/>
    </row>
    <row r="36" spans="10:16" x14ac:dyDescent="0.2">
      <c r="J36" s="49" t="s">
        <v>163</v>
      </c>
      <c r="K36">
        <v>2.3571428571428572</v>
      </c>
      <c r="P36" s="21"/>
    </row>
    <row r="37" spans="10:16" x14ac:dyDescent="0.2">
      <c r="J37" s="49" t="s">
        <v>166</v>
      </c>
      <c r="K37">
        <v>4</v>
      </c>
      <c r="P37" s="21"/>
    </row>
    <row r="38" spans="10:16" x14ac:dyDescent="0.2">
      <c r="J38" s="49" t="s">
        <v>167</v>
      </c>
      <c r="K38">
        <v>3.2142857142857144</v>
      </c>
      <c r="P38" s="21"/>
    </row>
    <row r="39" spans="10:16" x14ac:dyDescent="0.2">
      <c r="J39" s="49" t="s">
        <v>168</v>
      </c>
      <c r="K39">
        <v>3</v>
      </c>
      <c r="P39" s="27"/>
    </row>
    <row r="40" spans="10:16" x14ac:dyDescent="0.2">
      <c r="J40" s="49" t="s">
        <v>171</v>
      </c>
      <c r="K40">
        <v>3</v>
      </c>
      <c r="P40" s="21"/>
    </row>
    <row r="41" spans="10:16" x14ac:dyDescent="0.2">
      <c r="J41" s="49" t="s">
        <v>173</v>
      </c>
      <c r="K41">
        <v>4.5</v>
      </c>
      <c r="P41" s="21"/>
    </row>
    <row r="42" spans="10:16" x14ac:dyDescent="0.2">
      <c r="J42" s="49" t="s">
        <v>178</v>
      </c>
      <c r="K42">
        <v>3.5</v>
      </c>
      <c r="P42" s="21"/>
    </row>
    <row r="43" spans="10:16" x14ac:dyDescent="0.2">
      <c r="J43" s="49" t="s">
        <v>183</v>
      </c>
      <c r="K43">
        <v>4</v>
      </c>
      <c r="P43" s="21"/>
    </row>
    <row r="44" spans="10:16" x14ac:dyDescent="0.2">
      <c r="J44" s="49" t="s">
        <v>189</v>
      </c>
      <c r="K44">
        <v>3</v>
      </c>
      <c r="P44" s="21"/>
    </row>
    <row r="45" spans="10:16" x14ac:dyDescent="0.2">
      <c r="J45" s="49" t="s">
        <v>190</v>
      </c>
      <c r="K45">
        <v>2.3333333333333335</v>
      </c>
      <c r="P45" s="21"/>
    </row>
    <row r="46" spans="10:16" x14ac:dyDescent="0.2">
      <c r="J46" s="49" t="s">
        <v>191</v>
      </c>
      <c r="K46">
        <v>3.1666666666666665</v>
      </c>
      <c r="P46" s="21"/>
    </row>
    <row r="47" spans="10:16" x14ac:dyDescent="0.2">
      <c r="J47" s="49" t="s">
        <v>196</v>
      </c>
      <c r="K47">
        <v>3</v>
      </c>
      <c r="P47" s="21"/>
    </row>
    <row r="48" spans="10:16" x14ac:dyDescent="0.2">
      <c r="J48" s="49" t="s">
        <v>200</v>
      </c>
      <c r="K48">
        <v>3.75</v>
      </c>
      <c r="P48" s="27"/>
    </row>
    <row r="49" spans="10:16" x14ac:dyDescent="0.2">
      <c r="J49" s="49" t="s">
        <v>201</v>
      </c>
      <c r="K49">
        <v>4.2857142857142856</v>
      </c>
      <c r="P49" s="21"/>
    </row>
    <row r="50" spans="10:16" x14ac:dyDescent="0.2">
      <c r="J50" s="49" t="s">
        <v>204</v>
      </c>
      <c r="K50">
        <v>2.8571428571428572</v>
      </c>
      <c r="P50" s="21"/>
    </row>
    <row r="51" spans="10:16" x14ac:dyDescent="0.2">
      <c r="J51" s="49" t="s">
        <v>206</v>
      </c>
      <c r="K51">
        <v>3.6666666666666665</v>
      </c>
      <c r="P51" s="21"/>
    </row>
    <row r="52" spans="10:16" x14ac:dyDescent="0.2">
      <c r="J52" s="49" t="s">
        <v>207</v>
      </c>
      <c r="K52">
        <v>2.6666666666666665</v>
      </c>
      <c r="P52" s="21"/>
    </row>
    <row r="53" spans="10:16" x14ac:dyDescent="0.2">
      <c r="J53" s="49" t="s">
        <v>211</v>
      </c>
      <c r="K53">
        <v>2.8333333333333335</v>
      </c>
      <c r="P53" s="21"/>
    </row>
    <row r="54" spans="10:16" x14ac:dyDescent="0.2">
      <c r="J54" s="49" t="s">
        <v>212</v>
      </c>
      <c r="K54">
        <v>1</v>
      </c>
      <c r="P54" s="21"/>
    </row>
    <row r="55" spans="10:16" x14ac:dyDescent="0.2">
      <c r="J55" s="49" t="s">
        <v>213</v>
      </c>
      <c r="K55">
        <v>1.6923076923076923</v>
      </c>
      <c r="P55" s="21"/>
    </row>
    <row r="56" spans="10:16" x14ac:dyDescent="0.2">
      <c r="J56" s="49" t="s">
        <v>215</v>
      </c>
      <c r="K56">
        <v>3.5</v>
      </c>
      <c r="P56" s="21"/>
    </row>
    <row r="57" spans="10:16" x14ac:dyDescent="0.2">
      <c r="J57" s="49" t="s">
        <v>220</v>
      </c>
      <c r="K57">
        <v>3.1</v>
      </c>
      <c r="P57" s="21"/>
    </row>
    <row r="58" spans="10:16" x14ac:dyDescent="0.2">
      <c r="J58" s="49" t="s">
        <v>223</v>
      </c>
      <c r="K58">
        <v>3.0833333333333335</v>
      </c>
      <c r="P58" s="21"/>
    </row>
    <row r="59" spans="10:16" x14ac:dyDescent="0.2">
      <c r="J59" s="49" t="s">
        <v>231</v>
      </c>
      <c r="K59">
        <v>3.3333333333333335</v>
      </c>
      <c r="P59" s="21"/>
    </row>
    <row r="60" spans="10:16" x14ac:dyDescent="0.2">
      <c r="J60" s="49" t="s">
        <v>232</v>
      </c>
      <c r="K60">
        <v>2.4444444444444446</v>
      </c>
      <c r="P60" s="21"/>
    </row>
    <row r="61" spans="10:16" x14ac:dyDescent="0.2">
      <c r="J61" s="49" t="s">
        <v>237</v>
      </c>
      <c r="K61">
        <v>3.125</v>
      </c>
      <c r="P61" s="21"/>
    </row>
    <row r="62" spans="10:16" x14ac:dyDescent="0.2">
      <c r="J62" s="49" t="s">
        <v>245</v>
      </c>
      <c r="K62">
        <v>3.1666666666666665</v>
      </c>
      <c r="P62" s="21"/>
    </row>
    <row r="63" spans="10:16" x14ac:dyDescent="0.2">
      <c r="J63" s="49" t="s">
        <v>247</v>
      </c>
      <c r="K63">
        <v>3.5</v>
      </c>
      <c r="P63" s="21"/>
    </row>
    <row r="64" spans="10:16" x14ac:dyDescent="0.2">
      <c r="J64" s="49" t="s">
        <v>257</v>
      </c>
      <c r="K64">
        <v>2.4285714285714284</v>
      </c>
      <c r="P64" s="21"/>
    </row>
    <row r="65" spans="10:16" x14ac:dyDescent="0.2">
      <c r="J65" s="49" t="s">
        <v>261</v>
      </c>
      <c r="K65">
        <v>2.9333333333333331</v>
      </c>
      <c r="P65" s="21"/>
    </row>
    <row r="66" spans="10:16" x14ac:dyDescent="0.2">
      <c r="J66" s="49" t="s">
        <v>262</v>
      </c>
      <c r="K66">
        <v>2.875</v>
      </c>
      <c r="P66" s="21"/>
    </row>
    <row r="67" spans="10:16" x14ac:dyDescent="0.2">
      <c r="J67" s="49" t="s">
        <v>263</v>
      </c>
      <c r="K67">
        <v>4.2222222222222223</v>
      </c>
      <c r="P67" s="21"/>
    </row>
    <row r="68" spans="10:16" x14ac:dyDescent="0.2">
      <c r="J68" s="49" t="s">
        <v>266</v>
      </c>
      <c r="K68">
        <v>2.3333333333333335</v>
      </c>
      <c r="P68" s="21"/>
    </row>
    <row r="69" spans="10:16" x14ac:dyDescent="0.2">
      <c r="J69" s="49" t="s">
        <v>267</v>
      </c>
      <c r="K69">
        <v>2.25</v>
      </c>
      <c r="P69" s="21"/>
    </row>
    <row r="70" spans="10:16" x14ac:dyDescent="0.2">
      <c r="J70" s="49" t="s">
        <v>268</v>
      </c>
      <c r="K70">
        <v>3.5</v>
      </c>
      <c r="P70" s="21"/>
    </row>
    <row r="71" spans="10:16" x14ac:dyDescent="0.2">
      <c r="J71" s="49" t="s">
        <v>273</v>
      </c>
      <c r="K71">
        <v>3.4</v>
      </c>
      <c r="P71" s="21"/>
    </row>
    <row r="72" spans="10:16" x14ac:dyDescent="0.2">
      <c r="J72" s="49" t="s">
        <v>276</v>
      </c>
      <c r="K72">
        <v>2.7</v>
      </c>
      <c r="P72" s="21"/>
    </row>
    <row r="73" spans="10:16" x14ac:dyDescent="0.2">
      <c r="J73" s="49" t="s">
        <v>282</v>
      </c>
      <c r="K73">
        <v>2</v>
      </c>
      <c r="P73" s="21"/>
    </row>
    <row r="74" spans="10:16" x14ac:dyDescent="0.2">
      <c r="J74" s="49" t="s">
        <v>283</v>
      </c>
      <c r="K74">
        <v>3.8333333333333335</v>
      </c>
      <c r="P74" s="21"/>
    </row>
    <row r="75" spans="10:16" x14ac:dyDescent="0.2">
      <c r="J75" s="49" t="s">
        <v>285</v>
      </c>
      <c r="K75">
        <v>2.8571428571428572</v>
      </c>
      <c r="P75" s="21"/>
    </row>
    <row r="76" spans="10:16" x14ac:dyDescent="0.2">
      <c r="J76" s="49" t="s">
        <v>289</v>
      </c>
      <c r="K76">
        <v>5</v>
      </c>
      <c r="P76" s="21"/>
    </row>
    <row r="77" spans="10:16" x14ac:dyDescent="0.2">
      <c r="J77" s="49" t="s">
        <v>293</v>
      </c>
      <c r="K77">
        <v>2.8571428571428572</v>
      </c>
      <c r="P77" s="21"/>
    </row>
    <row r="78" spans="10:16" x14ac:dyDescent="0.2">
      <c r="J78" s="49" t="s">
        <v>294</v>
      </c>
      <c r="K78">
        <v>2.9230769230769229</v>
      </c>
      <c r="P78" s="21"/>
    </row>
    <row r="79" spans="10:16" x14ac:dyDescent="0.2">
      <c r="J79" s="49" t="s">
        <v>297</v>
      </c>
      <c r="K79">
        <v>2.75</v>
      </c>
      <c r="P79" s="21"/>
    </row>
    <row r="80" spans="10:16" x14ac:dyDescent="0.2">
      <c r="J80" s="49" t="s">
        <v>298</v>
      </c>
      <c r="K80">
        <v>3.0909090909090908</v>
      </c>
      <c r="P80" s="21"/>
    </row>
    <row r="81" spans="10:16" x14ac:dyDescent="0.2">
      <c r="J81" s="49" t="s">
        <v>300</v>
      </c>
      <c r="K81">
        <v>5</v>
      </c>
      <c r="P81" s="21"/>
    </row>
    <row r="82" spans="10:16" x14ac:dyDescent="0.2">
      <c r="J82" s="49" t="s">
        <v>303</v>
      </c>
      <c r="K82">
        <v>1.5454545454545454</v>
      </c>
      <c r="P82" s="21"/>
    </row>
    <row r="83" spans="10:16" x14ac:dyDescent="0.2">
      <c r="J83" s="49" t="s">
        <v>306</v>
      </c>
      <c r="K83">
        <v>3.3333333333333335</v>
      </c>
      <c r="P83" s="21"/>
    </row>
    <row r="84" spans="10:16" x14ac:dyDescent="0.2">
      <c r="J84" s="49" t="s">
        <v>310</v>
      </c>
      <c r="K84">
        <v>3.8571428571428572</v>
      </c>
      <c r="P84" s="21"/>
    </row>
    <row r="85" spans="10:16" x14ac:dyDescent="0.2">
      <c r="J85" s="49" t="s">
        <v>313</v>
      </c>
      <c r="K85">
        <v>3.2727272727272729</v>
      </c>
      <c r="P85" s="21"/>
    </row>
    <row r="86" spans="10:16" x14ac:dyDescent="0.2">
      <c r="J86" s="49" t="s">
        <v>314</v>
      </c>
      <c r="K86">
        <v>2.3333333333333335</v>
      </c>
      <c r="P86" s="21"/>
    </row>
    <row r="87" spans="10:16" x14ac:dyDescent="0.2">
      <c r="J87" s="49" t="s">
        <v>318</v>
      </c>
      <c r="K87">
        <v>3.2727272727272729</v>
      </c>
      <c r="P87" s="21"/>
    </row>
    <row r="88" spans="10:16" x14ac:dyDescent="0.2">
      <c r="J88" s="49" t="s">
        <v>321</v>
      </c>
      <c r="K88">
        <v>2.5</v>
      </c>
      <c r="P88" s="21"/>
    </row>
    <row r="89" spans="10:16" x14ac:dyDescent="0.2">
      <c r="J89" s="49" t="s">
        <v>323</v>
      </c>
      <c r="K89">
        <v>2.4666666666666668</v>
      </c>
      <c r="P89" s="21"/>
    </row>
    <row r="90" spans="10:16" x14ac:dyDescent="0.2">
      <c r="J90" s="49" t="s">
        <v>325</v>
      </c>
      <c r="K90">
        <v>3.5555555555555554</v>
      </c>
      <c r="P90" s="21"/>
    </row>
    <row r="91" spans="10:16" x14ac:dyDescent="0.2">
      <c r="J91" s="49" t="s">
        <v>326</v>
      </c>
      <c r="K91">
        <v>3.3529411764705883</v>
      </c>
      <c r="P91" s="21"/>
    </row>
    <row r="92" spans="10:16" x14ac:dyDescent="0.2">
      <c r="J92" s="49" t="s">
        <v>333</v>
      </c>
      <c r="K92">
        <v>3.1111111111111112</v>
      </c>
      <c r="P92" s="21"/>
    </row>
    <row r="93" spans="10:16" x14ac:dyDescent="0.2">
      <c r="J93" s="49" t="s">
        <v>335</v>
      </c>
      <c r="K93">
        <v>3.25</v>
      </c>
      <c r="P93" s="21"/>
    </row>
    <row r="94" spans="10:16" x14ac:dyDescent="0.2">
      <c r="J94" s="49" t="s">
        <v>336</v>
      </c>
      <c r="K94">
        <v>2.6</v>
      </c>
      <c r="P94" s="21"/>
    </row>
    <row r="95" spans="10:16" x14ac:dyDescent="0.2">
      <c r="J95" s="49" t="s">
        <v>338</v>
      </c>
      <c r="K95">
        <v>3.4</v>
      </c>
      <c r="P95" s="21"/>
    </row>
    <row r="96" spans="10:16" x14ac:dyDescent="0.2">
      <c r="J96" s="49" t="s">
        <v>342</v>
      </c>
      <c r="K96">
        <v>3</v>
      </c>
      <c r="P96" s="21"/>
    </row>
    <row r="97" spans="10:16" x14ac:dyDescent="0.2">
      <c r="J97" s="49" t="s">
        <v>343</v>
      </c>
      <c r="K97">
        <v>3.9473684210526314</v>
      </c>
      <c r="P97" s="21"/>
    </row>
    <row r="98" spans="10:16" x14ac:dyDescent="0.2">
      <c r="J98" s="49" t="s">
        <v>345</v>
      </c>
      <c r="K98">
        <v>2.6</v>
      </c>
      <c r="P98" s="21"/>
    </row>
    <row r="99" spans="10:16" x14ac:dyDescent="0.2">
      <c r="J99" s="49" t="s">
        <v>347</v>
      </c>
      <c r="K99">
        <v>3.1111111111111112</v>
      </c>
      <c r="P99" s="21"/>
    </row>
    <row r="100" spans="10:16" x14ac:dyDescent="0.2">
      <c r="J100" s="49" t="s">
        <v>350</v>
      </c>
      <c r="K100">
        <v>4.4285714285714288</v>
      </c>
      <c r="P100" s="21"/>
    </row>
    <row r="101" spans="10:16" x14ac:dyDescent="0.2">
      <c r="J101" s="49" t="s">
        <v>352</v>
      </c>
      <c r="K101">
        <v>1</v>
      </c>
      <c r="P101" s="27"/>
    </row>
    <row r="102" spans="10:16" x14ac:dyDescent="0.2">
      <c r="J102" s="49" t="s">
        <v>353</v>
      </c>
      <c r="K102">
        <v>3.5</v>
      </c>
      <c r="P102" s="21"/>
    </row>
    <row r="103" spans="10:16" x14ac:dyDescent="0.2">
      <c r="J103" s="49" t="s">
        <v>354</v>
      </c>
      <c r="K103">
        <v>3</v>
      </c>
      <c r="P103" s="21"/>
    </row>
    <row r="104" spans="10:16" x14ac:dyDescent="0.2">
      <c r="J104" s="49" t="s">
        <v>355</v>
      </c>
      <c r="K104">
        <v>2.4285714285714284</v>
      </c>
      <c r="P104" s="21"/>
    </row>
    <row r="105" spans="10:16" x14ac:dyDescent="0.2">
      <c r="J105" s="49" t="s">
        <v>356</v>
      </c>
      <c r="K105">
        <v>3.25</v>
      </c>
      <c r="P105" s="21"/>
    </row>
    <row r="106" spans="10:16" x14ac:dyDescent="0.2">
      <c r="J106" s="49" t="s">
        <v>357</v>
      </c>
      <c r="K106">
        <v>3</v>
      </c>
      <c r="P106" s="21"/>
    </row>
    <row r="107" spans="10:16" x14ac:dyDescent="0.2">
      <c r="J107" s="49" t="s">
        <v>359</v>
      </c>
      <c r="K107">
        <v>2.3333333333333335</v>
      </c>
      <c r="P107" s="21"/>
    </row>
    <row r="108" spans="10:16" x14ac:dyDescent="0.2">
      <c r="J108" s="49" t="s">
        <v>364</v>
      </c>
      <c r="K108">
        <v>3.8181818181818183</v>
      </c>
      <c r="P108" s="21"/>
    </row>
    <row r="109" spans="10:16" x14ac:dyDescent="0.2">
      <c r="J109" s="49" t="s">
        <v>365</v>
      </c>
      <c r="K109">
        <v>3.3333333333333335</v>
      </c>
      <c r="P109" s="21"/>
    </row>
    <row r="110" spans="10:16" x14ac:dyDescent="0.2">
      <c r="J110" s="49" t="s">
        <v>366</v>
      </c>
      <c r="K110">
        <v>2.5</v>
      </c>
      <c r="P110" s="27"/>
    </row>
    <row r="111" spans="10:16" x14ac:dyDescent="0.2">
      <c r="J111" s="49" t="s">
        <v>368</v>
      </c>
      <c r="K111">
        <v>2</v>
      </c>
      <c r="P111" s="21"/>
    </row>
    <row r="112" spans="10:16" x14ac:dyDescent="0.2">
      <c r="J112" s="49" t="s">
        <v>377</v>
      </c>
      <c r="K112">
        <v>2.8636363636363638</v>
      </c>
      <c r="P112" s="21"/>
    </row>
    <row r="113" spans="10:16" x14ac:dyDescent="0.2">
      <c r="J113" s="49" t="s">
        <v>379</v>
      </c>
      <c r="K113">
        <v>1.5</v>
      </c>
      <c r="P113" s="21"/>
    </row>
    <row r="114" spans="10:16" x14ac:dyDescent="0.2">
      <c r="J114" s="49" t="s">
        <v>382</v>
      </c>
      <c r="K114">
        <v>3.8571428571428572</v>
      </c>
      <c r="P114" s="21"/>
    </row>
    <row r="115" spans="10:16" x14ac:dyDescent="0.2">
      <c r="J115" s="49" t="s">
        <v>384</v>
      </c>
      <c r="K115">
        <v>3.0909090909090908</v>
      </c>
      <c r="P115" s="21"/>
    </row>
    <row r="116" spans="10:16" x14ac:dyDescent="0.2">
      <c r="J116" s="49" t="s">
        <v>386</v>
      </c>
      <c r="K116">
        <v>3.5</v>
      </c>
      <c r="P116" s="21"/>
    </row>
    <row r="117" spans="10:16" x14ac:dyDescent="0.2">
      <c r="J117" s="49" t="s">
        <v>390</v>
      </c>
      <c r="K117">
        <v>4.625</v>
      </c>
      <c r="P117" s="21"/>
    </row>
    <row r="118" spans="10:16" x14ac:dyDescent="0.2">
      <c r="J118" s="49" t="s">
        <v>394</v>
      </c>
      <c r="K118">
        <v>2.2857142857142856</v>
      </c>
      <c r="P118" s="21"/>
    </row>
    <row r="119" spans="10:16" x14ac:dyDescent="0.2">
      <c r="J119" s="49" t="s">
        <v>401</v>
      </c>
      <c r="K119">
        <v>3.0666666666666669</v>
      </c>
      <c r="P119" s="21"/>
    </row>
    <row r="120" spans="10:16" x14ac:dyDescent="0.2">
      <c r="J120" s="49" t="s">
        <v>402</v>
      </c>
      <c r="K120">
        <v>3.2</v>
      </c>
      <c r="P120" s="21"/>
    </row>
    <row r="121" spans="10:16" x14ac:dyDescent="0.2">
      <c r="J121" s="49" t="s">
        <v>405</v>
      </c>
      <c r="K121">
        <v>3</v>
      </c>
      <c r="P121" s="21"/>
    </row>
    <row r="122" spans="10:16" x14ac:dyDescent="0.2">
      <c r="J122" s="49" t="s">
        <v>407</v>
      </c>
      <c r="K122">
        <v>1.875</v>
      </c>
      <c r="P122" s="21"/>
    </row>
    <row r="123" spans="10:16" x14ac:dyDescent="0.2">
      <c r="J123" s="49" t="s">
        <v>410</v>
      </c>
      <c r="K123">
        <v>3.6666666666666665</v>
      </c>
      <c r="P123" s="21"/>
    </row>
    <row r="124" spans="10:16" x14ac:dyDescent="0.2">
      <c r="J124" s="49" t="s">
        <v>411</v>
      </c>
      <c r="K124">
        <v>4.25</v>
      </c>
      <c r="P124" s="21"/>
    </row>
    <row r="125" spans="10:16" x14ac:dyDescent="0.2">
      <c r="J125" s="49" t="s">
        <v>412</v>
      </c>
      <c r="K125">
        <v>2</v>
      </c>
      <c r="P125" s="21"/>
    </row>
    <row r="126" spans="10:16" x14ac:dyDescent="0.2">
      <c r="J126" s="49" t="s">
        <v>414</v>
      </c>
      <c r="K126">
        <v>4.5</v>
      </c>
      <c r="P126" s="21"/>
    </row>
    <row r="127" spans="10:16" x14ac:dyDescent="0.2">
      <c r="J127" s="49" t="s">
        <v>415</v>
      </c>
      <c r="K127">
        <v>2.8333333333333335</v>
      </c>
      <c r="P127" s="21"/>
    </row>
    <row r="128" spans="10:16" x14ac:dyDescent="0.2">
      <c r="J128" s="49" t="s">
        <v>417</v>
      </c>
      <c r="K128">
        <v>3.8333333333333335</v>
      </c>
      <c r="P128" s="21"/>
    </row>
    <row r="129" spans="10:16" x14ac:dyDescent="0.2">
      <c r="J129" s="49" t="s">
        <v>418</v>
      </c>
      <c r="K129">
        <v>4</v>
      </c>
      <c r="P129" s="21"/>
    </row>
    <row r="130" spans="10:16" x14ac:dyDescent="0.2">
      <c r="J130" s="49" t="s">
        <v>420</v>
      </c>
      <c r="K130">
        <v>3.5</v>
      </c>
      <c r="P130" s="21"/>
    </row>
    <row r="131" spans="10:16" x14ac:dyDescent="0.2">
      <c r="J131" s="49" t="s">
        <v>427</v>
      </c>
      <c r="K131">
        <v>3.6923076923076925</v>
      </c>
      <c r="P131" s="21"/>
    </row>
    <row r="132" spans="10:16" x14ac:dyDescent="0.2">
      <c r="J132" s="49" t="s">
        <v>430</v>
      </c>
      <c r="K132">
        <v>4.333333333333333</v>
      </c>
      <c r="P132" s="21"/>
    </row>
    <row r="133" spans="10:16" x14ac:dyDescent="0.2">
      <c r="J133" s="49" t="s">
        <v>435</v>
      </c>
      <c r="K133">
        <v>2.5</v>
      </c>
      <c r="P133" s="21"/>
    </row>
    <row r="134" spans="10:16" x14ac:dyDescent="0.2">
      <c r="J134" s="49" t="s">
        <v>438</v>
      </c>
      <c r="K134">
        <v>3.625</v>
      </c>
      <c r="P134" s="21"/>
    </row>
    <row r="135" spans="10:16" x14ac:dyDescent="0.2">
      <c r="J135" s="49" t="s">
        <v>439</v>
      </c>
      <c r="K135">
        <v>3.7142857142857144</v>
      </c>
      <c r="P135" s="21"/>
    </row>
    <row r="136" spans="10:16" x14ac:dyDescent="0.2">
      <c r="J136" s="49" t="s">
        <v>440</v>
      </c>
      <c r="K136">
        <v>4.1111111111111107</v>
      </c>
      <c r="P136" s="21"/>
    </row>
    <row r="137" spans="10:16" x14ac:dyDescent="0.2">
      <c r="J137" s="49" t="s">
        <v>441</v>
      </c>
      <c r="K137">
        <v>2.2000000000000002</v>
      </c>
      <c r="P137" s="21"/>
    </row>
    <row r="138" spans="10:16" x14ac:dyDescent="0.2">
      <c r="J138" s="49" t="s">
        <v>444</v>
      </c>
      <c r="K138">
        <v>5</v>
      </c>
      <c r="P138" s="21"/>
    </row>
    <row r="139" spans="10:16" x14ac:dyDescent="0.2">
      <c r="J139" s="49" t="s">
        <v>445</v>
      </c>
      <c r="K139">
        <v>4.333333333333333</v>
      </c>
      <c r="P139" s="21"/>
    </row>
    <row r="140" spans="10:16" x14ac:dyDescent="0.2">
      <c r="J140" s="49" t="s">
        <v>448</v>
      </c>
      <c r="K140">
        <v>2.6</v>
      </c>
      <c r="P140" s="21"/>
    </row>
    <row r="141" spans="10:16" x14ac:dyDescent="0.2">
      <c r="J141" s="49" t="s">
        <v>449</v>
      </c>
      <c r="K141">
        <v>4</v>
      </c>
      <c r="P141" s="21"/>
    </row>
    <row r="142" spans="10:16" x14ac:dyDescent="0.2">
      <c r="J142" s="49" t="s">
        <v>452</v>
      </c>
      <c r="K142">
        <v>3.25</v>
      </c>
      <c r="P142" s="21"/>
    </row>
    <row r="143" spans="10:16" x14ac:dyDescent="0.2">
      <c r="J143" s="49" t="s">
        <v>462</v>
      </c>
      <c r="K143">
        <v>3.3571428571428572</v>
      </c>
      <c r="P143" s="21"/>
    </row>
    <row r="144" spans="10:16" x14ac:dyDescent="0.2">
      <c r="J144" s="49" t="s">
        <v>465</v>
      </c>
      <c r="K144">
        <v>1</v>
      </c>
      <c r="P144" s="21"/>
    </row>
    <row r="145" spans="10:16" x14ac:dyDescent="0.2">
      <c r="J145" s="49" t="s">
        <v>467</v>
      </c>
      <c r="K145">
        <v>3.2857142857142856</v>
      </c>
      <c r="P145" s="21"/>
    </row>
    <row r="146" spans="10:16" x14ac:dyDescent="0.2">
      <c r="J146" s="49" t="s">
        <v>468</v>
      </c>
      <c r="K146">
        <v>2.8181818181818183</v>
      </c>
      <c r="P146" s="21"/>
    </row>
    <row r="147" spans="10:16" x14ac:dyDescent="0.2">
      <c r="J147" s="49" t="s">
        <v>470</v>
      </c>
      <c r="K147">
        <v>4.5555555555555554</v>
      </c>
      <c r="P147" s="21"/>
    </row>
    <row r="148" spans="10:16" x14ac:dyDescent="0.2">
      <c r="J148" s="49" t="s">
        <v>472</v>
      </c>
      <c r="K148">
        <v>4.125</v>
      </c>
      <c r="P148" s="21"/>
    </row>
    <row r="149" spans="10:16" x14ac:dyDescent="0.2">
      <c r="J149" s="49" t="s">
        <v>474</v>
      </c>
      <c r="K149">
        <v>2.6666666666666665</v>
      </c>
      <c r="P149" s="21"/>
    </row>
    <row r="150" spans="10:16" x14ac:dyDescent="0.2">
      <c r="J150" s="49" t="s">
        <v>482</v>
      </c>
      <c r="K150">
        <v>1</v>
      </c>
      <c r="P150" s="21"/>
    </row>
    <row r="151" spans="10:16" x14ac:dyDescent="0.2">
      <c r="J151" s="49" t="s">
        <v>484</v>
      </c>
      <c r="K151">
        <v>4.75</v>
      </c>
      <c r="P151" s="21"/>
    </row>
    <row r="152" spans="10:16" x14ac:dyDescent="0.2">
      <c r="J152" s="49" t="s">
        <v>486</v>
      </c>
      <c r="K152">
        <v>1.2857142857142858</v>
      </c>
      <c r="P152" s="21"/>
    </row>
    <row r="153" spans="10:16" x14ac:dyDescent="0.2">
      <c r="J153" s="49" t="s">
        <v>487</v>
      </c>
      <c r="K153">
        <v>2</v>
      </c>
      <c r="P153" s="21"/>
    </row>
    <row r="154" spans="10:16" x14ac:dyDescent="0.2">
      <c r="J154" s="49" t="s">
        <v>488</v>
      </c>
      <c r="K154">
        <v>3.6</v>
      </c>
      <c r="P154" s="21"/>
    </row>
    <row r="155" spans="10:16" x14ac:dyDescent="0.2">
      <c r="J155" s="49" t="s">
        <v>490</v>
      </c>
      <c r="K155">
        <v>3.4444444444444446</v>
      </c>
      <c r="P155" s="21"/>
    </row>
    <row r="156" spans="10:16" x14ac:dyDescent="0.2">
      <c r="J156" s="49" t="s">
        <v>501</v>
      </c>
      <c r="P156" s="21"/>
    </row>
    <row r="157" spans="10:16" x14ac:dyDescent="0.2">
      <c r="J157" s="49" t="s">
        <v>395</v>
      </c>
      <c r="K157">
        <v>2.5</v>
      </c>
      <c r="P157" s="21"/>
    </row>
    <row r="158" spans="10:16" x14ac:dyDescent="0.2">
      <c r="J158" s="49" t="s">
        <v>458</v>
      </c>
      <c r="K158">
        <v>4.666666666666667</v>
      </c>
      <c r="P158" s="21"/>
    </row>
    <row r="159" spans="10:16" x14ac:dyDescent="0.2">
      <c r="J159" s="49" t="s">
        <v>456</v>
      </c>
      <c r="K159">
        <v>5</v>
      </c>
      <c r="P159" s="21"/>
    </row>
    <row r="160" spans="10:16" x14ac:dyDescent="0.2">
      <c r="J160" s="49" t="s">
        <v>101</v>
      </c>
      <c r="K160">
        <v>3</v>
      </c>
      <c r="P160" s="21"/>
    </row>
    <row r="161" spans="10:16" x14ac:dyDescent="0.2">
      <c r="J161" s="49" t="s">
        <v>70</v>
      </c>
      <c r="K161">
        <v>4.666666666666667</v>
      </c>
      <c r="P161" s="27"/>
    </row>
    <row r="162" spans="10:16" x14ac:dyDescent="0.2">
      <c r="J162" s="49" t="s">
        <v>391</v>
      </c>
      <c r="K162">
        <v>1</v>
      </c>
      <c r="P162" s="21"/>
    </row>
    <row r="163" spans="10:16" x14ac:dyDescent="0.2">
      <c r="J163" s="49" t="s">
        <v>193</v>
      </c>
      <c r="K163">
        <v>4.5714285714285712</v>
      </c>
      <c r="P163" s="21"/>
    </row>
    <row r="164" spans="10:16" x14ac:dyDescent="0.2">
      <c r="J164" s="49" t="s">
        <v>388</v>
      </c>
      <c r="K164">
        <v>3.5</v>
      </c>
      <c r="P164" s="21"/>
    </row>
    <row r="165" spans="10:16" x14ac:dyDescent="0.2">
      <c r="J165" s="49" t="s">
        <v>425</v>
      </c>
      <c r="K165">
        <v>3</v>
      </c>
      <c r="P165" s="21"/>
    </row>
    <row r="166" spans="10:16" x14ac:dyDescent="0.2">
      <c r="J166" s="49" t="s">
        <v>230</v>
      </c>
      <c r="K166">
        <v>2.7692307692307692</v>
      </c>
      <c r="P166" s="21"/>
    </row>
    <row r="167" spans="10:16" x14ac:dyDescent="0.2">
      <c r="J167" s="49" t="s">
        <v>102</v>
      </c>
      <c r="K167">
        <v>3.5</v>
      </c>
      <c r="P167" s="21"/>
    </row>
    <row r="168" spans="10:16" x14ac:dyDescent="0.2">
      <c r="J168" s="49" t="s">
        <v>185</v>
      </c>
      <c r="K168">
        <v>3</v>
      </c>
      <c r="P168" s="21"/>
    </row>
    <row r="169" spans="10:16" x14ac:dyDescent="0.2">
      <c r="J169" s="49" t="s">
        <v>246</v>
      </c>
      <c r="K169">
        <v>3.2592592592592591</v>
      </c>
      <c r="P169" s="21"/>
    </row>
    <row r="170" spans="10:16" x14ac:dyDescent="0.2">
      <c r="J170" s="49" t="s">
        <v>330</v>
      </c>
      <c r="K170">
        <v>3.5714285714285716</v>
      </c>
      <c r="P170" s="21"/>
    </row>
    <row r="171" spans="10:16" x14ac:dyDescent="0.2">
      <c r="J171" s="49" t="s">
        <v>121</v>
      </c>
      <c r="K171">
        <v>4.2</v>
      </c>
      <c r="P171" s="21"/>
    </row>
    <row r="172" spans="10:16" x14ac:dyDescent="0.2">
      <c r="J172" s="49" t="s">
        <v>437</v>
      </c>
      <c r="K172">
        <v>5</v>
      </c>
      <c r="P172" s="21"/>
    </row>
    <row r="173" spans="10:16" x14ac:dyDescent="0.2">
      <c r="J173" s="49" t="s">
        <v>277</v>
      </c>
      <c r="K173">
        <v>4.2</v>
      </c>
      <c r="P173" s="21"/>
    </row>
    <row r="174" spans="10:16" x14ac:dyDescent="0.2">
      <c r="J174" s="49" t="s">
        <v>85</v>
      </c>
      <c r="K174">
        <v>3.8571428571428572</v>
      </c>
      <c r="P174" s="21"/>
    </row>
    <row r="175" spans="10:16" x14ac:dyDescent="0.2">
      <c r="J175" s="49" t="s">
        <v>378</v>
      </c>
      <c r="K175">
        <v>4.25</v>
      </c>
      <c r="P175" s="21"/>
    </row>
    <row r="176" spans="10:16" x14ac:dyDescent="0.2">
      <c r="J176" s="49" t="s">
        <v>72</v>
      </c>
      <c r="K176">
        <v>2.75</v>
      </c>
      <c r="P176" s="21"/>
    </row>
    <row r="177" spans="10:16" x14ac:dyDescent="0.2">
      <c r="J177" s="49" t="s">
        <v>483</v>
      </c>
      <c r="K177">
        <v>2</v>
      </c>
      <c r="P177" s="21"/>
    </row>
    <row r="178" spans="10:16" x14ac:dyDescent="0.2">
      <c r="J178" s="49" t="s">
        <v>301</v>
      </c>
      <c r="K178">
        <v>2</v>
      </c>
      <c r="P178" s="21"/>
    </row>
    <row r="179" spans="10:16" x14ac:dyDescent="0.2">
      <c r="J179" s="49" t="s">
        <v>248</v>
      </c>
      <c r="K179">
        <v>2</v>
      </c>
      <c r="P179" s="21"/>
    </row>
    <row r="180" spans="10:16" x14ac:dyDescent="0.2">
      <c r="J180" s="49" t="s">
        <v>464</v>
      </c>
      <c r="K180">
        <v>3.75</v>
      </c>
      <c r="P180" s="21"/>
    </row>
    <row r="181" spans="10:16" x14ac:dyDescent="0.2">
      <c r="J181" s="49" t="s">
        <v>123</v>
      </c>
      <c r="K181">
        <v>3.3333333333333335</v>
      </c>
      <c r="P181" s="21"/>
    </row>
    <row r="182" spans="10:16" x14ac:dyDescent="0.2">
      <c r="J182" s="49" t="s">
        <v>502</v>
      </c>
      <c r="K182">
        <v>3.2952646239554317</v>
      </c>
      <c r="P182" s="21"/>
    </row>
    <row r="183" spans="10:16" x14ac:dyDescent="0.2">
      <c r="P183" s="21"/>
    </row>
    <row r="184" spans="10:16" x14ac:dyDescent="0.2">
      <c r="P184" s="21"/>
    </row>
    <row r="185" spans="10:16" x14ac:dyDescent="0.2">
      <c r="P185" s="21"/>
    </row>
    <row r="186" spans="10:16" x14ac:dyDescent="0.2">
      <c r="P186" s="21"/>
    </row>
    <row r="187" spans="10:16" x14ac:dyDescent="0.2">
      <c r="P187" s="21"/>
    </row>
    <row r="188" spans="10:16" x14ac:dyDescent="0.2">
      <c r="P188" s="21"/>
    </row>
    <row r="189" spans="10:16" x14ac:dyDescent="0.2">
      <c r="P189" s="21"/>
    </row>
    <row r="190" spans="10:16" x14ac:dyDescent="0.2">
      <c r="P190" s="21"/>
    </row>
    <row r="191" spans="10:16" x14ac:dyDescent="0.2">
      <c r="P191" s="21"/>
    </row>
    <row r="192" spans="10:16" x14ac:dyDescent="0.2">
      <c r="P192" s="21"/>
    </row>
    <row r="193" spans="16:16" x14ac:dyDescent="0.2">
      <c r="P193" s="21"/>
    </row>
    <row r="194" spans="16:16" x14ac:dyDescent="0.2">
      <c r="P194" s="21"/>
    </row>
    <row r="195" spans="16:16" x14ac:dyDescent="0.2">
      <c r="P195" s="21"/>
    </row>
    <row r="196" spans="16:16" x14ac:dyDescent="0.2">
      <c r="P196" s="21"/>
    </row>
    <row r="197" spans="16:16" x14ac:dyDescent="0.2">
      <c r="P197" s="21"/>
    </row>
    <row r="198" spans="16:16" x14ac:dyDescent="0.2">
      <c r="P198" s="21"/>
    </row>
    <row r="199" spans="16:16" x14ac:dyDescent="0.2">
      <c r="P199" s="21"/>
    </row>
    <row r="200" spans="16:16" x14ac:dyDescent="0.2">
      <c r="P200" s="21"/>
    </row>
    <row r="201" spans="16:16" x14ac:dyDescent="0.2">
      <c r="P201" s="21"/>
    </row>
    <row r="202" spans="16:16" x14ac:dyDescent="0.2">
      <c r="P202" s="21"/>
    </row>
    <row r="203" spans="16:16" x14ac:dyDescent="0.2">
      <c r="P203" s="21"/>
    </row>
    <row r="204" spans="16:16" x14ac:dyDescent="0.2">
      <c r="P204" s="21"/>
    </row>
    <row r="205" spans="16:16" x14ac:dyDescent="0.2">
      <c r="P205" s="21"/>
    </row>
    <row r="206" spans="16:16" x14ac:dyDescent="0.2">
      <c r="P206" s="21"/>
    </row>
    <row r="207" spans="16:16" x14ac:dyDescent="0.2">
      <c r="P207" s="21"/>
    </row>
    <row r="208" spans="16:16" x14ac:dyDescent="0.2">
      <c r="P208" s="21"/>
    </row>
    <row r="209" spans="16:16" x14ac:dyDescent="0.2">
      <c r="P209" s="21"/>
    </row>
    <row r="210" spans="16:16" x14ac:dyDescent="0.2">
      <c r="P210" s="21"/>
    </row>
    <row r="211" spans="16:16" x14ac:dyDescent="0.2">
      <c r="P211" s="21"/>
    </row>
    <row r="212" spans="16:16" x14ac:dyDescent="0.2">
      <c r="P212" s="27"/>
    </row>
    <row r="213" spans="16:16" x14ac:dyDescent="0.2">
      <c r="P213" s="32"/>
    </row>
    <row r="214" spans="16:16" x14ac:dyDescent="0.2">
      <c r="P214" s="32"/>
    </row>
    <row r="215" spans="16:16" x14ac:dyDescent="0.2">
      <c r="P215" s="32"/>
    </row>
    <row r="216" spans="16:16" x14ac:dyDescent="0.2">
      <c r="P216" s="32"/>
    </row>
    <row r="5007" ht="16.5" customHeight="1"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846C9-33E2-4160-A5B6-175548D92087}">
  <dimension ref="A1:Y276"/>
  <sheetViews>
    <sheetView workbookViewId="0">
      <selection activeCell="I17" sqref="I17"/>
    </sheetView>
  </sheetViews>
  <sheetFormatPr baseColWidth="10" defaultColWidth="8.83203125" defaultRowHeight="15" x14ac:dyDescent="0.2"/>
  <cols>
    <col min="1" max="1" width="23.83203125" customWidth="1"/>
    <col min="2" max="22" width="12" customWidth="1"/>
  </cols>
  <sheetData>
    <row r="1" spans="1:25" x14ac:dyDescent="0.2">
      <c r="A1" s="13" t="s">
        <v>19</v>
      </c>
      <c r="B1" s="6"/>
      <c r="C1" s="6"/>
      <c r="D1" s="6"/>
      <c r="E1" s="14"/>
      <c r="F1" s="14"/>
      <c r="G1" s="15"/>
      <c r="H1" s="15"/>
      <c r="I1" s="15"/>
      <c r="J1" s="15"/>
      <c r="K1" s="15"/>
      <c r="L1" s="15"/>
      <c r="M1" s="15"/>
      <c r="N1" s="16"/>
      <c r="O1" s="9"/>
      <c r="P1" s="6"/>
      <c r="Q1" s="6"/>
      <c r="R1" s="6"/>
      <c r="V1" s="6"/>
      <c r="W1" s="6"/>
      <c r="X1" s="6"/>
      <c r="Y1" s="6"/>
    </row>
    <row r="2" spans="1:25" x14ac:dyDescent="0.2">
      <c r="A2" s="17"/>
      <c r="B2" s="6"/>
      <c r="C2" s="6"/>
      <c r="D2" s="6"/>
      <c r="E2" s="14"/>
      <c r="F2" s="14"/>
      <c r="G2" s="15">
        <v>0.8</v>
      </c>
      <c r="H2" s="15"/>
      <c r="I2" s="15"/>
      <c r="J2" s="15">
        <v>1</v>
      </c>
      <c r="K2" s="15">
        <v>0.1</v>
      </c>
      <c r="L2" s="15">
        <v>0.9</v>
      </c>
      <c r="M2" s="15">
        <v>0.95</v>
      </c>
      <c r="N2" s="15"/>
      <c r="O2" s="9">
        <v>0.8</v>
      </c>
      <c r="P2" s="6"/>
      <c r="Q2" s="6"/>
      <c r="R2" s="6"/>
      <c r="V2" s="6"/>
      <c r="W2" s="6"/>
      <c r="X2" s="6"/>
      <c r="Y2" s="6"/>
    </row>
    <row r="3" spans="1:25" x14ac:dyDescent="0.2">
      <c r="A3" s="35" t="s">
        <v>503</v>
      </c>
      <c r="B3" s="6"/>
      <c r="C3" s="6"/>
      <c r="D3" s="6"/>
      <c r="E3" s="14"/>
      <c r="F3" s="14"/>
      <c r="G3" s="15">
        <v>0.7</v>
      </c>
      <c r="H3" s="15"/>
      <c r="I3" s="15"/>
      <c r="J3" s="15">
        <v>0.8</v>
      </c>
      <c r="K3" s="15">
        <v>0.2</v>
      </c>
      <c r="L3" s="15">
        <v>0.75</v>
      </c>
      <c r="M3" s="15">
        <v>0.8</v>
      </c>
      <c r="N3" s="15"/>
      <c r="O3" s="9">
        <v>0.5</v>
      </c>
      <c r="P3" s="6"/>
      <c r="Q3" s="6"/>
      <c r="R3" s="6"/>
      <c r="V3" s="6"/>
      <c r="W3" s="6"/>
      <c r="X3" s="6"/>
      <c r="Y3" s="6"/>
    </row>
    <row r="4" spans="1:25" ht="80" x14ac:dyDescent="0.2">
      <c r="A4" s="12" t="s">
        <v>0</v>
      </c>
      <c r="B4" s="18" t="s">
        <v>504</v>
      </c>
      <c r="C4" s="18" t="s">
        <v>505</v>
      </c>
      <c r="D4" s="18" t="s">
        <v>506</v>
      </c>
      <c r="E4" s="19" t="s">
        <v>507</v>
      </c>
      <c r="F4" s="19" t="s">
        <v>508</v>
      </c>
      <c r="G4" s="18" t="s">
        <v>2</v>
      </c>
      <c r="H4" s="18" t="s">
        <v>509</v>
      </c>
      <c r="I4" s="18" t="s">
        <v>510</v>
      </c>
      <c r="J4" s="18" t="s">
        <v>3</v>
      </c>
      <c r="K4" s="18" t="s">
        <v>511</v>
      </c>
      <c r="L4" s="18" t="s">
        <v>5</v>
      </c>
      <c r="M4" s="18" t="s">
        <v>4</v>
      </c>
      <c r="N4" s="20" t="s">
        <v>9</v>
      </c>
      <c r="O4" s="18" t="s">
        <v>512</v>
      </c>
      <c r="P4" s="18" t="s">
        <v>513</v>
      </c>
      <c r="Q4" s="18" t="s">
        <v>514</v>
      </c>
      <c r="R4" s="18" t="s">
        <v>7</v>
      </c>
      <c r="S4" s="12" t="s">
        <v>515</v>
      </c>
      <c r="T4" s="18" t="s">
        <v>516</v>
      </c>
      <c r="U4" s="18" t="s">
        <v>517</v>
      </c>
      <c r="V4" s="18" t="s">
        <v>518</v>
      </c>
      <c r="Y4" s="18"/>
    </row>
    <row r="5" spans="1:25" ht="16" x14ac:dyDescent="0.2">
      <c r="A5" s="51" t="s">
        <v>13</v>
      </c>
      <c r="B5" s="22" t="s">
        <v>519</v>
      </c>
      <c r="C5" s="22" t="s">
        <v>520</v>
      </c>
      <c r="D5" s="23">
        <v>46104</v>
      </c>
      <c r="E5" s="22">
        <v>30</v>
      </c>
      <c r="F5" s="22">
        <v>27.88</v>
      </c>
      <c r="G5" s="24">
        <v>0.92920000000000003</v>
      </c>
      <c r="H5" s="12">
        <v>38</v>
      </c>
      <c r="I5" s="12">
        <v>40.44</v>
      </c>
      <c r="J5" s="24">
        <v>1.0641</v>
      </c>
      <c r="K5" s="11">
        <v>0.21440000000000001</v>
      </c>
      <c r="L5" s="24">
        <v>1</v>
      </c>
      <c r="M5" s="24">
        <v>1</v>
      </c>
      <c r="N5" s="25" t="s">
        <v>540</v>
      </c>
      <c r="O5" s="11">
        <v>0.88888888899999996</v>
      </c>
      <c r="P5" s="12"/>
      <c r="Q5" s="12"/>
      <c r="R5" s="12"/>
      <c r="S5" s="12">
        <v>3</v>
      </c>
      <c r="T5" s="12">
        <v>12</v>
      </c>
      <c r="U5" s="12">
        <v>25</v>
      </c>
      <c r="V5" s="26"/>
    </row>
    <row r="6" spans="1:25" ht="16" x14ac:dyDescent="0.2">
      <c r="A6" s="21" t="s">
        <v>28</v>
      </c>
      <c r="B6" s="22" t="s">
        <v>519</v>
      </c>
      <c r="C6" s="22" t="s">
        <v>520</v>
      </c>
      <c r="D6" s="23">
        <v>45519</v>
      </c>
      <c r="E6" s="22">
        <v>30</v>
      </c>
      <c r="F6" s="22">
        <v>30</v>
      </c>
      <c r="G6" s="24">
        <v>1</v>
      </c>
      <c r="H6" s="12">
        <v>38</v>
      </c>
      <c r="I6" s="12">
        <v>38</v>
      </c>
      <c r="J6" s="24">
        <v>1</v>
      </c>
      <c r="K6" s="11">
        <v>0.1782</v>
      </c>
      <c r="L6" s="24">
        <v>0.97399999999999998</v>
      </c>
      <c r="M6" s="24">
        <v>1</v>
      </c>
      <c r="N6" s="25" t="s">
        <v>33</v>
      </c>
      <c r="O6" s="11">
        <v>0.96153846200000004</v>
      </c>
      <c r="P6" s="12"/>
      <c r="Q6" s="12"/>
      <c r="R6" s="12"/>
      <c r="S6" s="12"/>
      <c r="T6" s="12">
        <v>1</v>
      </c>
      <c r="U6" s="12">
        <v>32</v>
      </c>
      <c r="V6" s="26"/>
    </row>
    <row r="7" spans="1:25" ht="16" x14ac:dyDescent="0.2">
      <c r="A7" s="21" t="s">
        <v>42</v>
      </c>
      <c r="B7" s="22" t="s">
        <v>522</v>
      </c>
      <c r="C7" s="22" t="s">
        <v>523</v>
      </c>
      <c r="D7" s="23">
        <v>43907</v>
      </c>
      <c r="E7" s="22">
        <v>12</v>
      </c>
      <c r="F7" s="22">
        <v>15</v>
      </c>
      <c r="G7" s="24">
        <v>1.25</v>
      </c>
      <c r="H7" s="12">
        <v>16</v>
      </c>
      <c r="I7" s="12">
        <v>18.38</v>
      </c>
      <c r="J7" s="24">
        <v>1.1484000000000001</v>
      </c>
      <c r="K7" s="11">
        <v>0.13200000000000001</v>
      </c>
      <c r="L7" s="24">
        <v>1</v>
      </c>
      <c r="M7" s="24">
        <v>1</v>
      </c>
      <c r="N7" s="25" t="s">
        <v>18</v>
      </c>
      <c r="O7" s="11">
        <v>0.66666666699999999</v>
      </c>
      <c r="P7" s="12"/>
      <c r="Q7" s="12"/>
      <c r="R7" s="12"/>
      <c r="S7" s="12"/>
      <c r="T7" s="12">
        <v>0</v>
      </c>
      <c r="U7" s="12">
        <v>9</v>
      </c>
      <c r="V7" s="26"/>
    </row>
    <row r="8" spans="1:25" ht="16" x14ac:dyDescent="0.2">
      <c r="A8" s="21" t="s">
        <v>44</v>
      </c>
      <c r="B8" s="22" t="s">
        <v>522</v>
      </c>
      <c r="C8" s="22" t="s">
        <v>520</v>
      </c>
      <c r="D8" s="23">
        <v>43812</v>
      </c>
      <c r="E8" s="22">
        <v>30</v>
      </c>
      <c r="F8" s="22">
        <v>18.88</v>
      </c>
      <c r="G8" s="24">
        <v>0.62919999999999998</v>
      </c>
      <c r="H8" s="12">
        <v>30</v>
      </c>
      <c r="I8" s="12">
        <v>81.38</v>
      </c>
      <c r="J8" s="24">
        <v>2.7124999999999999</v>
      </c>
      <c r="K8" s="11">
        <v>5.5899999999999998E-2</v>
      </c>
      <c r="L8" s="24">
        <v>1</v>
      </c>
      <c r="M8" s="24">
        <v>1</v>
      </c>
      <c r="N8" s="25" t="s">
        <v>541</v>
      </c>
      <c r="O8" s="11">
        <v>0.8</v>
      </c>
      <c r="P8" s="12"/>
      <c r="Q8" s="12"/>
      <c r="R8" s="12"/>
      <c r="S8" s="12"/>
      <c r="T8" s="12">
        <v>5</v>
      </c>
      <c r="U8" s="12">
        <v>17</v>
      </c>
      <c r="V8" s="26"/>
    </row>
    <row r="9" spans="1:25" ht="16" x14ac:dyDescent="0.2">
      <c r="A9" s="21" t="s">
        <v>49</v>
      </c>
      <c r="B9" s="22" t="s">
        <v>519</v>
      </c>
      <c r="C9" s="22" t="s">
        <v>521</v>
      </c>
      <c r="D9" s="23">
        <v>45755</v>
      </c>
      <c r="E9" s="22">
        <v>12</v>
      </c>
      <c r="F9" s="22">
        <v>15.25</v>
      </c>
      <c r="G9" s="24">
        <v>1.2707999999999999</v>
      </c>
      <c r="H9" s="12">
        <v>16</v>
      </c>
      <c r="I9" s="12">
        <v>18.059999999999999</v>
      </c>
      <c r="J9" s="24">
        <v>1.1289</v>
      </c>
      <c r="K9" s="11">
        <v>0.23710000000000001</v>
      </c>
      <c r="L9" s="24">
        <v>0.97899999999999998</v>
      </c>
      <c r="M9" s="24">
        <v>1</v>
      </c>
      <c r="N9" s="25" t="s">
        <v>542</v>
      </c>
      <c r="O9" s="11">
        <v>1</v>
      </c>
      <c r="P9" s="12"/>
      <c r="Q9" s="12"/>
      <c r="R9" s="12"/>
      <c r="S9" s="12">
        <v>2</v>
      </c>
      <c r="T9" s="12">
        <v>9</v>
      </c>
      <c r="U9" s="12">
        <v>28</v>
      </c>
      <c r="V9" s="26"/>
    </row>
    <row r="10" spans="1:25" ht="16" x14ac:dyDescent="0.2">
      <c r="A10" s="21" t="s">
        <v>56</v>
      </c>
      <c r="B10" s="22" t="s">
        <v>519</v>
      </c>
      <c r="C10" s="22" t="s">
        <v>520</v>
      </c>
      <c r="D10" s="23">
        <v>43749</v>
      </c>
      <c r="E10" s="22">
        <v>30</v>
      </c>
      <c r="F10" s="22">
        <v>23.13</v>
      </c>
      <c r="G10" s="24">
        <v>0.77080000000000004</v>
      </c>
      <c r="H10" s="12">
        <v>38</v>
      </c>
      <c r="I10" s="12">
        <v>34.44</v>
      </c>
      <c r="J10" s="24">
        <v>0.90629999999999999</v>
      </c>
      <c r="K10" s="11">
        <v>0.28110000000000002</v>
      </c>
      <c r="L10" s="24">
        <v>0.88200000000000001</v>
      </c>
      <c r="M10" s="24">
        <v>0.97183098599999995</v>
      </c>
      <c r="N10" s="25" t="s">
        <v>543</v>
      </c>
      <c r="O10" s="11">
        <v>0.73684210500000002</v>
      </c>
      <c r="P10" s="12"/>
      <c r="Q10" s="12"/>
      <c r="R10" s="12"/>
      <c r="S10" s="12">
        <v>0</v>
      </c>
      <c r="T10" s="12">
        <v>6</v>
      </c>
      <c r="U10" s="12">
        <v>29</v>
      </c>
      <c r="V10" s="26"/>
    </row>
    <row r="11" spans="1:25" ht="16" x14ac:dyDescent="0.2">
      <c r="A11" s="21" t="s">
        <v>59</v>
      </c>
      <c r="B11" s="22" t="s">
        <v>522</v>
      </c>
      <c r="C11" s="22" t="s">
        <v>236</v>
      </c>
      <c r="D11" s="23">
        <v>39309</v>
      </c>
      <c r="E11" s="22">
        <v>12</v>
      </c>
      <c r="F11" s="22">
        <v>6.5</v>
      </c>
      <c r="G11" s="24">
        <v>0.54169999999999996</v>
      </c>
      <c r="H11" s="12">
        <v>16</v>
      </c>
      <c r="I11" s="12">
        <v>17.309999999999999</v>
      </c>
      <c r="J11" s="24">
        <v>1.0820000000000001</v>
      </c>
      <c r="K11" s="11">
        <v>0.38879999999999998</v>
      </c>
      <c r="L11" s="24">
        <v>0.69199999999999995</v>
      </c>
      <c r="M11" s="24">
        <v>0.95238095199999995</v>
      </c>
      <c r="N11" s="25" t="s">
        <v>18</v>
      </c>
      <c r="O11" s="11">
        <v>0.428571429</v>
      </c>
      <c r="P11" s="12"/>
      <c r="Q11" s="12"/>
      <c r="R11" s="12"/>
      <c r="S11" s="12">
        <v>1</v>
      </c>
      <c r="T11" s="12">
        <v>0</v>
      </c>
      <c r="U11" s="12">
        <v>7</v>
      </c>
      <c r="V11" s="26"/>
    </row>
    <row r="12" spans="1:25" ht="16" x14ac:dyDescent="0.2">
      <c r="A12" s="21" t="s">
        <v>62</v>
      </c>
      <c r="B12" s="22" t="s">
        <v>519</v>
      </c>
      <c r="C12" s="22" t="s">
        <v>521</v>
      </c>
      <c r="D12" s="23">
        <v>45223</v>
      </c>
      <c r="E12" s="22">
        <v>12</v>
      </c>
      <c r="F12" s="22">
        <v>6</v>
      </c>
      <c r="G12" s="24">
        <v>0.5</v>
      </c>
      <c r="H12" s="12">
        <v>16</v>
      </c>
      <c r="I12" s="12">
        <v>15.88</v>
      </c>
      <c r="J12" s="24">
        <v>0.99219999999999997</v>
      </c>
      <c r="K12" s="11">
        <v>0.41660000000000003</v>
      </c>
      <c r="L12" s="24">
        <v>0.94399999999999995</v>
      </c>
      <c r="M12" s="24">
        <v>1</v>
      </c>
      <c r="N12" s="25" t="s">
        <v>33</v>
      </c>
      <c r="O12" s="11">
        <v>1</v>
      </c>
      <c r="P12" s="12"/>
      <c r="Q12" s="12"/>
      <c r="R12" s="12"/>
      <c r="S12" s="12"/>
      <c r="T12" s="12">
        <v>1</v>
      </c>
      <c r="U12" s="12">
        <v>8</v>
      </c>
      <c r="V12" s="26"/>
      <c r="W12" s="6"/>
      <c r="X12" s="6"/>
      <c r="Y12" s="6"/>
    </row>
    <row r="13" spans="1:25" ht="16" x14ac:dyDescent="0.2">
      <c r="A13" s="21" t="s">
        <v>65</v>
      </c>
      <c r="B13" s="22" t="s">
        <v>519</v>
      </c>
      <c r="C13" s="22" t="s">
        <v>524</v>
      </c>
      <c r="D13" s="23">
        <v>45683</v>
      </c>
      <c r="E13" s="22">
        <v>30</v>
      </c>
      <c r="F13" s="22">
        <v>20.25</v>
      </c>
      <c r="G13" s="24">
        <v>0.67500000000000004</v>
      </c>
      <c r="H13" s="12">
        <v>38</v>
      </c>
      <c r="I13" s="12">
        <v>33.380000000000003</v>
      </c>
      <c r="J13" s="24">
        <v>0.87829999999999997</v>
      </c>
      <c r="K13" s="11">
        <v>0.55549999999999999</v>
      </c>
      <c r="L13" s="24">
        <v>0.875</v>
      </c>
      <c r="M13" s="24">
        <v>0.91803278700000002</v>
      </c>
      <c r="N13" s="25" t="s">
        <v>541</v>
      </c>
      <c r="O13" s="11">
        <v>0.85714285700000004</v>
      </c>
      <c r="P13" s="12">
        <v>1</v>
      </c>
      <c r="Q13" s="12">
        <v>10</v>
      </c>
      <c r="R13" s="12"/>
      <c r="S13" s="12">
        <v>3</v>
      </c>
      <c r="T13" s="12">
        <v>12</v>
      </c>
      <c r="U13" s="12">
        <v>32</v>
      </c>
      <c r="V13" s="26"/>
    </row>
    <row r="14" spans="1:25" ht="16" x14ac:dyDescent="0.2">
      <c r="A14" s="21" t="s">
        <v>70</v>
      </c>
      <c r="B14" s="22" t="s">
        <v>522</v>
      </c>
      <c r="C14" s="22" t="s">
        <v>236</v>
      </c>
      <c r="D14" s="23">
        <v>43479</v>
      </c>
      <c r="E14" s="22">
        <v>30</v>
      </c>
      <c r="F14" s="22">
        <v>8.1300000000000008</v>
      </c>
      <c r="G14" s="24">
        <v>0.27079999999999999</v>
      </c>
      <c r="H14" s="12">
        <v>38</v>
      </c>
      <c r="I14" s="12">
        <v>45.33</v>
      </c>
      <c r="J14" s="24">
        <v>1.1930000000000001</v>
      </c>
      <c r="K14" s="11">
        <v>0.21790000000000001</v>
      </c>
      <c r="L14" s="24">
        <v>0.95199999999999996</v>
      </c>
      <c r="M14" s="24">
        <v>1</v>
      </c>
      <c r="N14" s="25" t="s">
        <v>33</v>
      </c>
      <c r="O14" s="11">
        <v>0.3</v>
      </c>
      <c r="P14" s="12">
        <v>1</v>
      </c>
      <c r="Q14" s="12">
        <v>10</v>
      </c>
      <c r="R14" s="12"/>
      <c r="S14" s="12"/>
      <c r="T14" s="12">
        <v>1</v>
      </c>
      <c r="U14" s="12">
        <v>12</v>
      </c>
      <c r="V14" s="26"/>
    </row>
    <row r="15" spans="1:25" ht="16" x14ac:dyDescent="0.2">
      <c r="A15" s="21" t="s">
        <v>72</v>
      </c>
      <c r="B15" s="22" t="s">
        <v>519</v>
      </c>
      <c r="C15" s="22" t="s">
        <v>523</v>
      </c>
      <c r="D15" s="23">
        <v>46020</v>
      </c>
      <c r="E15" s="22">
        <v>30</v>
      </c>
      <c r="F15" s="22">
        <v>27.38</v>
      </c>
      <c r="G15" s="24">
        <v>0.91249999999999998</v>
      </c>
      <c r="H15" s="12">
        <v>38</v>
      </c>
      <c r="I15" s="12">
        <v>37</v>
      </c>
      <c r="J15" s="24">
        <v>0.97370000000000001</v>
      </c>
      <c r="K15" s="11">
        <v>8.9499999999999996E-2</v>
      </c>
      <c r="L15" s="24">
        <v>0.72399999999999998</v>
      </c>
      <c r="M15" s="24">
        <v>0.95370370400000004</v>
      </c>
      <c r="N15" s="25" t="s">
        <v>155</v>
      </c>
      <c r="O15" s="11">
        <v>0.5</v>
      </c>
      <c r="P15" s="12">
        <v>1</v>
      </c>
      <c r="Q15" s="12">
        <v>0</v>
      </c>
      <c r="R15" s="12"/>
      <c r="S15" s="12">
        <v>3</v>
      </c>
      <c r="T15" s="12">
        <v>13</v>
      </c>
      <c r="U15" s="12">
        <v>39</v>
      </c>
      <c r="V15" s="26"/>
    </row>
    <row r="16" spans="1:25" ht="16" x14ac:dyDescent="0.2">
      <c r="A16" s="21" t="s">
        <v>75</v>
      </c>
      <c r="B16" s="22" t="s">
        <v>519</v>
      </c>
      <c r="C16" s="22" t="s">
        <v>521</v>
      </c>
      <c r="D16" s="23">
        <v>45538</v>
      </c>
      <c r="E16" s="22">
        <v>30</v>
      </c>
      <c r="F16" s="22">
        <v>17</v>
      </c>
      <c r="G16" s="24">
        <v>0.56669999999999998</v>
      </c>
      <c r="H16" s="12">
        <v>30</v>
      </c>
      <c r="I16" s="12">
        <v>37.69</v>
      </c>
      <c r="J16" s="24">
        <v>1.2563</v>
      </c>
      <c r="K16" s="11">
        <v>9.6000000000000002E-2</v>
      </c>
      <c r="L16" s="24">
        <v>0.93300000000000005</v>
      </c>
      <c r="M16" s="24">
        <v>0.95238095199999995</v>
      </c>
      <c r="N16" s="25" t="s">
        <v>544</v>
      </c>
      <c r="O16" s="11">
        <v>1</v>
      </c>
      <c r="P16" s="12"/>
      <c r="Q16" s="12"/>
      <c r="R16" s="12"/>
      <c r="S16" s="12">
        <v>1</v>
      </c>
      <c r="T16" s="12">
        <v>9</v>
      </c>
      <c r="U16" s="12">
        <v>18</v>
      </c>
      <c r="V16" s="26"/>
    </row>
    <row r="17" spans="1:22" ht="16" x14ac:dyDescent="0.2">
      <c r="A17" s="21" t="s">
        <v>78</v>
      </c>
      <c r="B17" s="22" t="s">
        <v>519</v>
      </c>
      <c r="C17" s="22" t="s">
        <v>520</v>
      </c>
      <c r="D17" s="23">
        <v>45876</v>
      </c>
      <c r="E17" s="22">
        <v>30</v>
      </c>
      <c r="F17" s="22">
        <v>29.13</v>
      </c>
      <c r="G17" s="24">
        <v>0.9708</v>
      </c>
      <c r="H17" s="12">
        <v>38</v>
      </c>
      <c r="I17" s="12">
        <v>40.75</v>
      </c>
      <c r="J17" s="24">
        <v>1.0724</v>
      </c>
      <c r="K17" s="11">
        <v>0.22489999999999999</v>
      </c>
      <c r="L17" s="24">
        <v>0.92300000000000004</v>
      </c>
      <c r="M17" s="24">
        <v>1</v>
      </c>
      <c r="N17" s="25" t="s">
        <v>545</v>
      </c>
      <c r="O17" s="11">
        <v>0.45454545499999999</v>
      </c>
      <c r="P17" s="12"/>
      <c r="Q17" s="12"/>
      <c r="R17" s="12"/>
      <c r="S17" s="12"/>
      <c r="T17" s="12">
        <v>8</v>
      </c>
      <c r="U17" s="12">
        <v>31</v>
      </c>
      <c r="V17" s="26"/>
    </row>
    <row r="18" spans="1:22" ht="16" x14ac:dyDescent="0.2">
      <c r="A18" s="21" t="s">
        <v>82</v>
      </c>
      <c r="B18" s="22" t="s">
        <v>519</v>
      </c>
      <c r="C18" s="22" t="s">
        <v>520</v>
      </c>
      <c r="D18" s="23">
        <v>44218</v>
      </c>
      <c r="E18" s="22">
        <v>30</v>
      </c>
      <c r="F18" s="22">
        <v>35</v>
      </c>
      <c r="G18" s="24">
        <v>1.1667000000000001</v>
      </c>
      <c r="H18" s="12">
        <v>38</v>
      </c>
      <c r="I18" s="12">
        <v>46.81</v>
      </c>
      <c r="J18" s="24">
        <v>1.2319</v>
      </c>
      <c r="K18" s="11">
        <v>0.129</v>
      </c>
      <c r="L18" s="24">
        <v>0.96799999999999997</v>
      </c>
      <c r="M18" s="24">
        <v>0.98496240599999996</v>
      </c>
      <c r="N18" s="25" t="s">
        <v>546</v>
      </c>
      <c r="O18" s="11">
        <v>0.64</v>
      </c>
      <c r="P18" s="12">
        <v>1</v>
      </c>
      <c r="Q18" s="12">
        <v>10</v>
      </c>
      <c r="R18" s="12"/>
      <c r="S18" s="12"/>
      <c r="T18" s="12">
        <v>6</v>
      </c>
      <c r="U18" s="12">
        <v>36</v>
      </c>
      <c r="V18" s="26"/>
    </row>
    <row r="19" spans="1:22" ht="16" x14ac:dyDescent="0.2">
      <c r="A19" s="21" t="s">
        <v>84</v>
      </c>
      <c r="B19" s="22" t="s">
        <v>522</v>
      </c>
      <c r="C19" s="22" t="s">
        <v>523</v>
      </c>
      <c r="D19" s="23">
        <v>42825</v>
      </c>
      <c r="E19" s="22">
        <v>30</v>
      </c>
      <c r="F19" s="22">
        <v>21.13</v>
      </c>
      <c r="G19" s="24">
        <v>0.70420000000000005</v>
      </c>
      <c r="H19" s="12">
        <v>38</v>
      </c>
      <c r="I19" s="12">
        <v>39.31</v>
      </c>
      <c r="J19" s="24">
        <v>1.0345</v>
      </c>
      <c r="K19" s="11">
        <v>0.25180000000000002</v>
      </c>
      <c r="L19" s="24">
        <v>0.86399999999999999</v>
      </c>
      <c r="M19" s="24">
        <v>0.87012986999999997</v>
      </c>
      <c r="N19" s="25" t="s">
        <v>547</v>
      </c>
      <c r="O19" s="11">
        <v>0.875</v>
      </c>
      <c r="P19" s="12"/>
      <c r="Q19" s="12"/>
      <c r="R19" s="12"/>
      <c r="S19" s="12">
        <v>3</v>
      </c>
      <c r="T19" s="12">
        <v>3</v>
      </c>
      <c r="U19" s="12">
        <v>21</v>
      </c>
      <c r="V19" s="26"/>
    </row>
    <row r="20" spans="1:22" ht="16" x14ac:dyDescent="0.2">
      <c r="A20" s="21" t="s">
        <v>85</v>
      </c>
      <c r="B20" s="22" t="s">
        <v>519</v>
      </c>
      <c r="C20" s="22" t="s">
        <v>520</v>
      </c>
      <c r="D20" s="23">
        <v>46065</v>
      </c>
      <c r="E20" s="22">
        <v>30</v>
      </c>
      <c r="F20" s="22">
        <v>30.5</v>
      </c>
      <c r="G20" s="24">
        <v>1.0166999999999999</v>
      </c>
      <c r="H20" s="12">
        <v>38</v>
      </c>
      <c r="I20" s="12">
        <v>40.69</v>
      </c>
      <c r="J20" s="24">
        <v>1.0707</v>
      </c>
      <c r="K20" s="11">
        <v>0.21249999999999999</v>
      </c>
      <c r="L20" s="24">
        <v>0.96599999999999997</v>
      </c>
      <c r="M20" s="24">
        <v>1</v>
      </c>
      <c r="N20" s="25" t="s">
        <v>543</v>
      </c>
      <c r="O20" s="11">
        <v>0.70588235300000002</v>
      </c>
      <c r="P20" s="12"/>
      <c r="Q20" s="12"/>
      <c r="R20" s="12"/>
      <c r="S20" s="12"/>
      <c r="T20" s="12">
        <v>15</v>
      </c>
      <c r="U20" s="12">
        <v>40</v>
      </c>
      <c r="V20" s="26"/>
    </row>
    <row r="21" spans="1:22" ht="16" x14ac:dyDescent="0.2">
      <c r="A21" s="21" t="s">
        <v>90</v>
      </c>
      <c r="B21" s="22" t="s">
        <v>519</v>
      </c>
      <c r="C21" s="22" t="s">
        <v>521</v>
      </c>
      <c r="D21" s="23">
        <v>45294</v>
      </c>
      <c r="E21" s="22">
        <v>12</v>
      </c>
      <c r="F21" s="22">
        <v>7.25</v>
      </c>
      <c r="G21" s="24">
        <v>0.60419999999999996</v>
      </c>
      <c r="H21" s="12">
        <v>16</v>
      </c>
      <c r="I21" s="12">
        <v>14</v>
      </c>
      <c r="J21" s="24">
        <v>0.875</v>
      </c>
      <c r="K21" s="11">
        <v>3.5700000000000003E-2</v>
      </c>
      <c r="L21" s="24">
        <v>1</v>
      </c>
      <c r="M21" s="24">
        <v>1</v>
      </c>
      <c r="N21" s="25" t="s">
        <v>547</v>
      </c>
      <c r="O21" s="11">
        <v>0.85714285700000004</v>
      </c>
      <c r="P21" s="12"/>
      <c r="Q21" s="12"/>
      <c r="R21" s="12"/>
      <c r="S21" s="12"/>
      <c r="T21" s="12">
        <v>3</v>
      </c>
      <c r="U21" s="12">
        <v>11</v>
      </c>
      <c r="V21" s="26"/>
    </row>
    <row r="22" spans="1:22" ht="16" x14ac:dyDescent="0.2">
      <c r="A22" s="21" t="s">
        <v>91</v>
      </c>
      <c r="B22" s="22" t="s">
        <v>519</v>
      </c>
      <c r="C22" s="22" t="s">
        <v>523</v>
      </c>
      <c r="D22" s="23">
        <v>46090</v>
      </c>
      <c r="E22" s="22">
        <v>30</v>
      </c>
      <c r="F22" s="22">
        <v>30.5</v>
      </c>
      <c r="G22" s="24">
        <v>1.0166999999999999</v>
      </c>
      <c r="H22" s="12">
        <v>38</v>
      </c>
      <c r="I22" s="12">
        <v>43.44</v>
      </c>
      <c r="J22" s="24">
        <v>1.1431</v>
      </c>
      <c r="K22" s="11">
        <v>0.33029999999999998</v>
      </c>
      <c r="L22" s="24">
        <v>0.96499999999999997</v>
      </c>
      <c r="M22" s="24">
        <v>0.99152542399999999</v>
      </c>
      <c r="N22" s="25" t="s">
        <v>548</v>
      </c>
      <c r="O22" s="11">
        <v>0.46153846199999998</v>
      </c>
      <c r="P22" s="12"/>
      <c r="Q22" s="12"/>
      <c r="R22" s="12"/>
      <c r="S22" s="12"/>
      <c r="T22" s="12">
        <v>10</v>
      </c>
      <c r="U22" s="12">
        <v>36</v>
      </c>
      <c r="V22" s="26"/>
    </row>
    <row r="23" spans="1:22" ht="16" x14ac:dyDescent="0.2">
      <c r="A23" s="21" t="s">
        <v>93</v>
      </c>
      <c r="B23" s="22" t="s">
        <v>519</v>
      </c>
      <c r="C23" s="22" t="s">
        <v>523</v>
      </c>
      <c r="D23" s="23">
        <v>46052</v>
      </c>
      <c r="E23" s="22">
        <v>35</v>
      </c>
      <c r="F23" s="22">
        <v>33.880000000000003</v>
      </c>
      <c r="G23" s="24">
        <v>0.96789999999999998</v>
      </c>
      <c r="H23" s="12">
        <v>43</v>
      </c>
      <c r="I23" s="12">
        <v>40.44</v>
      </c>
      <c r="J23" s="24">
        <v>0.94040000000000001</v>
      </c>
      <c r="K23" s="11">
        <v>0.17249999999999999</v>
      </c>
      <c r="L23" s="24">
        <v>0.84499999999999997</v>
      </c>
      <c r="M23" s="24">
        <v>0.98473282399999995</v>
      </c>
      <c r="N23" s="25" t="s">
        <v>548</v>
      </c>
      <c r="O23" s="11">
        <v>0.66666666699999999</v>
      </c>
      <c r="P23" s="12">
        <v>2</v>
      </c>
      <c r="Q23" s="12">
        <v>5</v>
      </c>
      <c r="R23" s="12"/>
      <c r="S23" s="12"/>
      <c r="T23" s="12">
        <v>6</v>
      </c>
      <c r="U23" s="12">
        <v>37</v>
      </c>
      <c r="V23" s="26"/>
    </row>
    <row r="24" spans="1:22" ht="16" x14ac:dyDescent="0.2">
      <c r="A24" s="21" t="s">
        <v>96</v>
      </c>
      <c r="B24" s="22" t="s">
        <v>519</v>
      </c>
      <c r="C24" s="22" t="s">
        <v>520</v>
      </c>
      <c r="D24" s="23">
        <v>44015</v>
      </c>
      <c r="E24" s="22">
        <v>30</v>
      </c>
      <c r="F24" s="22">
        <v>34</v>
      </c>
      <c r="G24" s="24">
        <v>1.1333</v>
      </c>
      <c r="H24" s="12">
        <v>38</v>
      </c>
      <c r="I24" s="12">
        <v>58</v>
      </c>
      <c r="J24" s="24">
        <v>1.5263</v>
      </c>
      <c r="K24" s="11">
        <v>7.9500000000000001E-2</v>
      </c>
      <c r="L24" s="24">
        <v>1</v>
      </c>
      <c r="M24" s="24">
        <v>0.95081967199999995</v>
      </c>
      <c r="N24" s="25" t="s">
        <v>549</v>
      </c>
      <c r="O24" s="11">
        <v>1</v>
      </c>
      <c r="P24" s="12">
        <v>2</v>
      </c>
      <c r="Q24" s="12">
        <v>10</v>
      </c>
      <c r="R24" s="12"/>
      <c r="S24" s="12"/>
      <c r="T24" s="12">
        <v>12</v>
      </c>
      <c r="U24" s="12">
        <v>26</v>
      </c>
      <c r="V24" s="26"/>
    </row>
    <row r="25" spans="1:22" ht="16" x14ac:dyDescent="0.2">
      <c r="A25" s="21" t="s">
        <v>99</v>
      </c>
      <c r="B25" s="22" t="s">
        <v>522</v>
      </c>
      <c r="C25" s="22" t="s">
        <v>236</v>
      </c>
      <c r="D25" s="23">
        <v>42909</v>
      </c>
      <c r="E25" s="22">
        <v>35</v>
      </c>
      <c r="F25" s="22">
        <v>35.06</v>
      </c>
      <c r="G25" s="24">
        <v>1.0018</v>
      </c>
      <c r="H25" s="12">
        <v>43</v>
      </c>
      <c r="I25" s="12">
        <v>61.94</v>
      </c>
      <c r="J25" s="24">
        <v>1.4403999999999999</v>
      </c>
      <c r="K25" s="11">
        <v>0.1153</v>
      </c>
      <c r="L25" s="24">
        <v>0.96</v>
      </c>
      <c r="M25" s="24">
        <v>0.93984962400000005</v>
      </c>
      <c r="N25" s="25" t="s">
        <v>547</v>
      </c>
      <c r="O25" s="11">
        <v>0.92</v>
      </c>
      <c r="P25" s="12"/>
      <c r="Q25" s="12"/>
      <c r="R25" s="12"/>
      <c r="S25" s="12"/>
      <c r="T25" s="12">
        <v>4</v>
      </c>
      <c r="U25" s="12">
        <v>28</v>
      </c>
      <c r="V25" s="26"/>
    </row>
    <row r="26" spans="1:22" ht="16" x14ac:dyDescent="0.2">
      <c r="A26" s="21" t="s">
        <v>101</v>
      </c>
      <c r="B26" s="22" t="s">
        <v>525</v>
      </c>
      <c r="C26" s="22" t="s">
        <v>236</v>
      </c>
      <c r="D26" s="23">
        <v>46003</v>
      </c>
      <c r="E26" s="22">
        <v>20</v>
      </c>
      <c r="F26" s="22">
        <v>19</v>
      </c>
      <c r="G26" s="24">
        <v>0.95</v>
      </c>
      <c r="H26" s="12">
        <v>24</v>
      </c>
      <c r="I26" s="12">
        <v>32.380000000000003</v>
      </c>
      <c r="J26" s="24">
        <v>1.349</v>
      </c>
      <c r="K26" s="11">
        <v>0.13189999999999999</v>
      </c>
      <c r="L26" s="24">
        <v>0.79300000000000004</v>
      </c>
      <c r="M26" s="24">
        <v>0.98666666700000005</v>
      </c>
      <c r="N26" s="25" t="s">
        <v>18</v>
      </c>
      <c r="O26" s="11">
        <v>0.47058823500000002</v>
      </c>
      <c r="P26" s="12">
        <v>1</v>
      </c>
      <c r="Q26" s="12">
        <v>9</v>
      </c>
      <c r="R26" s="12"/>
      <c r="S26" s="12"/>
      <c r="T26" s="12">
        <v>1</v>
      </c>
      <c r="U26" s="12">
        <v>22</v>
      </c>
      <c r="V26" s="26"/>
    </row>
    <row r="27" spans="1:22" ht="16" x14ac:dyDescent="0.2">
      <c r="A27" s="21" t="s">
        <v>104</v>
      </c>
      <c r="B27" s="22" t="s">
        <v>519</v>
      </c>
      <c r="C27" s="22" t="s">
        <v>524</v>
      </c>
      <c r="D27" s="23">
        <v>45225</v>
      </c>
      <c r="E27" s="22">
        <v>12</v>
      </c>
      <c r="F27" s="22">
        <v>13.25</v>
      </c>
      <c r="G27" s="24">
        <v>1.1042000000000001</v>
      </c>
      <c r="H27" s="12">
        <v>16</v>
      </c>
      <c r="I27" s="12">
        <v>31.75</v>
      </c>
      <c r="J27" s="24">
        <v>1.9843999999999999</v>
      </c>
      <c r="K27" s="11">
        <v>0.36659999999999998</v>
      </c>
      <c r="L27" s="24">
        <v>1</v>
      </c>
      <c r="M27" s="24">
        <v>0.93877551000000004</v>
      </c>
      <c r="N27" s="25" t="s">
        <v>541</v>
      </c>
      <c r="O27" s="11">
        <v>0.77777777800000003</v>
      </c>
      <c r="P27" s="12"/>
      <c r="Q27" s="12"/>
      <c r="R27" s="12"/>
      <c r="S27" s="12"/>
      <c r="T27" s="12">
        <v>4</v>
      </c>
      <c r="U27" s="12">
        <v>14</v>
      </c>
      <c r="V27" s="26"/>
    </row>
    <row r="28" spans="1:22" ht="16" x14ac:dyDescent="0.2">
      <c r="A28" s="21" t="s">
        <v>107</v>
      </c>
      <c r="B28" s="22" t="s">
        <v>522</v>
      </c>
      <c r="C28" s="22" t="s">
        <v>521</v>
      </c>
      <c r="D28" s="23">
        <v>44281</v>
      </c>
      <c r="E28" s="22">
        <v>30</v>
      </c>
      <c r="F28" s="22">
        <v>14.5</v>
      </c>
      <c r="G28" s="24">
        <v>0.48330000000000001</v>
      </c>
      <c r="H28" s="12">
        <v>30</v>
      </c>
      <c r="I28" s="12">
        <v>42.63</v>
      </c>
      <c r="J28" s="24">
        <v>1.4208000000000001</v>
      </c>
      <c r="K28" s="11">
        <v>7.8700000000000006E-2</v>
      </c>
      <c r="L28" s="24">
        <v>1</v>
      </c>
      <c r="M28" s="24">
        <v>1</v>
      </c>
      <c r="N28" s="25" t="s">
        <v>547</v>
      </c>
      <c r="O28" s="11">
        <v>1</v>
      </c>
      <c r="P28" s="12"/>
      <c r="Q28" s="12"/>
      <c r="R28" s="12"/>
      <c r="S28" s="12"/>
      <c r="T28" s="12">
        <v>5</v>
      </c>
      <c r="U28" s="12">
        <v>15</v>
      </c>
      <c r="V28" s="26"/>
    </row>
    <row r="29" spans="1:22" ht="16" x14ac:dyDescent="0.2">
      <c r="A29" s="21" t="s">
        <v>109</v>
      </c>
      <c r="B29" s="22" t="s">
        <v>519</v>
      </c>
      <c r="C29" s="22" t="s">
        <v>524</v>
      </c>
      <c r="D29" s="23">
        <v>46042</v>
      </c>
      <c r="E29" s="22">
        <v>35</v>
      </c>
      <c r="F29" s="22">
        <v>36.630000000000003</v>
      </c>
      <c r="G29" s="24">
        <v>1.0464</v>
      </c>
      <c r="H29" s="12">
        <v>43</v>
      </c>
      <c r="I29" s="12">
        <v>40.56</v>
      </c>
      <c r="J29" s="24">
        <v>0.94330000000000003</v>
      </c>
      <c r="K29" s="11">
        <v>0.1767</v>
      </c>
      <c r="L29" s="24">
        <v>0.96799999999999997</v>
      </c>
      <c r="M29" s="24">
        <v>0.99300699299999995</v>
      </c>
      <c r="N29" s="25" t="s">
        <v>18</v>
      </c>
      <c r="O29" s="11">
        <v>0.89655172400000005</v>
      </c>
      <c r="P29" s="12"/>
      <c r="Q29" s="12"/>
      <c r="R29" s="12"/>
      <c r="S29" s="12"/>
      <c r="T29" s="12">
        <v>6</v>
      </c>
      <c r="U29" s="12">
        <v>46</v>
      </c>
      <c r="V29" s="26"/>
    </row>
    <row r="30" spans="1:22" ht="16" x14ac:dyDescent="0.2">
      <c r="A30" s="21" t="s">
        <v>112</v>
      </c>
      <c r="B30" s="22" t="s">
        <v>519</v>
      </c>
      <c r="C30" s="22" t="s">
        <v>524</v>
      </c>
      <c r="D30" s="23">
        <v>45853</v>
      </c>
      <c r="E30" s="22">
        <v>35</v>
      </c>
      <c r="F30" s="22">
        <v>36.380000000000003</v>
      </c>
      <c r="G30" s="24">
        <v>1.0392999999999999</v>
      </c>
      <c r="H30" s="12">
        <v>43</v>
      </c>
      <c r="I30" s="12">
        <v>45</v>
      </c>
      <c r="J30" s="24">
        <v>1.0465</v>
      </c>
      <c r="K30" s="11">
        <v>0.1714</v>
      </c>
      <c r="L30" s="24">
        <v>0.94699999999999995</v>
      </c>
      <c r="M30" s="24">
        <v>1</v>
      </c>
      <c r="N30" s="25" t="s">
        <v>548</v>
      </c>
      <c r="O30" s="11">
        <v>0.92</v>
      </c>
      <c r="P30" s="12">
        <v>1</v>
      </c>
      <c r="Q30" s="12">
        <v>10</v>
      </c>
      <c r="R30" s="12"/>
      <c r="S30" s="12"/>
      <c r="T30" s="12">
        <v>13</v>
      </c>
      <c r="U30" s="12">
        <v>40</v>
      </c>
      <c r="V30" s="26"/>
    </row>
    <row r="31" spans="1:22" ht="16" x14ac:dyDescent="0.2">
      <c r="A31" s="21" t="s">
        <v>118</v>
      </c>
      <c r="B31" s="22" t="s">
        <v>519</v>
      </c>
      <c r="C31" s="22" t="s">
        <v>526</v>
      </c>
      <c r="D31" s="23">
        <v>46127</v>
      </c>
      <c r="E31" s="22">
        <v>20</v>
      </c>
      <c r="F31" s="22">
        <v>0.75</v>
      </c>
      <c r="G31" s="24">
        <v>3.7499999999999999E-2</v>
      </c>
      <c r="H31" s="12">
        <v>24</v>
      </c>
      <c r="I31" s="12">
        <v>19.75</v>
      </c>
      <c r="J31" s="24">
        <v>0.82289999999999996</v>
      </c>
      <c r="K31" s="11">
        <v>0.1666</v>
      </c>
      <c r="L31" s="24">
        <v>1</v>
      </c>
      <c r="M31" s="24">
        <v>1</v>
      </c>
      <c r="N31" s="25" t="s">
        <v>547</v>
      </c>
      <c r="O31" s="11"/>
      <c r="P31" s="12"/>
      <c r="Q31" s="12"/>
      <c r="R31" s="12"/>
      <c r="S31" s="12"/>
      <c r="T31" s="12">
        <v>3</v>
      </c>
      <c r="U31" s="12">
        <v>3</v>
      </c>
      <c r="V31" s="26"/>
    </row>
    <row r="32" spans="1:22" ht="16" x14ac:dyDescent="0.2">
      <c r="A32" s="21" t="s">
        <v>119</v>
      </c>
      <c r="B32" s="22" t="s">
        <v>519</v>
      </c>
      <c r="C32" s="22" t="s">
        <v>524</v>
      </c>
      <c r="D32" s="23">
        <v>45194</v>
      </c>
      <c r="E32" s="22">
        <v>12</v>
      </c>
      <c r="F32" s="22">
        <v>11.38</v>
      </c>
      <c r="G32" s="24">
        <v>0.94789999999999996</v>
      </c>
      <c r="H32" s="12">
        <v>16</v>
      </c>
      <c r="I32" s="12">
        <v>18.38</v>
      </c>
      <c r="J32" s="24">
        <v>1.1484000000000001</v>
      </c>
      <c r="K32" s="11">
        <v>0.2263</v>
      </c>
      <c r="L32" s="24">
        <v>1</v>
      </c>
      <c r="M32" s="24">
        <v>1</v>
      </c>
      <c r="N32" s="25" t="s">
        <v>18</v>
      </c>
      <c r="O32" s="11">
        <v>0.86666666699999995</v>
      </c>
      <c r="P32" s="12"/>
      <c r="Q32" s="12"/>
      <c r="R32" s="12"/>
      <c r="S32" s="12"/>
      <c r="T32" s="12">
        <v>0</v>
      </c>
      <c r="U32" s="12">
        <v>16</v>
      </c>
      <c r="V32" s="26"/>
    </row>
    <row r="33" spans="1:22" ht="16" x14ac:dyDescent="0.2">
      <c r="A33" s="21" t="s">
        <v>120</v>
      </c>
      <c r="B33" s="22" t="s">
        <v>522</v>
      </c>
      <c r="C33" s="22" t="s">
        <v>524</v>
      </c>
      <c r="D33" s="23">
        <v>43536</v>
      </c>
      <c r="E33" s="22">
        <v>12</v>
      </c>
      <c r="F33" s="22">
        <v>11.63</v>
      </c>
      <c r="G33" s="24">
        <v>0.96879999999999999</v>
      </c>
      <c r="H33" s="12">
        <v>16</v>
      </c>
      <c r="I33" s="12">
        <v>15.13</v>
      </c>
      <c r="J33" s="24">
        <v>0.94530000000000003</v>
      </c>
      <c r="K33" s="11">
        <v>0.2349</v>
      </c>
      <c r="L33" s="24">
        <v>0.97499999999999998</v>
      </c>
      <c r="M33" s="24">
        <v>1</v>
      </c>
      <c r="N33" s="25" t="s">
        <v>547</v>
      </c>
      <c r="O33" s="11">
        <v>1</v>
      </c>
      <c r="P33" s="12"/>
      <c r="Q33" s="12"/>
      <c r="R33" s="12"/>
      <c r="S33" s="12"/>
      <c r="T33" s="12">
        <v>1</v>
      </c>
      <c r="U33" s="12">
        <v>15</v>
      </c>
      <c r="V33" s="26"/>
    </row>
    <row r="34" spans="1:22" ht="16" x14ac:dyDescent="0.2">
      <c r="A34" s="21" t="s">
        <v>121</v>
      </c>
      <c r="B34" s="22" t="s">
        <v>519</v>
      </c>
      <c r="C34" s="22" t="s">
        <v>524</v>
      </c>
      <c r="D34" s="23">
        <v>45264</v>
      </c>
      <c r="E34" s="22">
        <v>30</v>
      </c>
      <c r="F34" s="22">
        <v>39.380000000000003</v>
      </c>
      <c r="G34" s="24">
        <v>1.3125</v>
      </c>
      <c r="H34" s="12">
        <v>38</v>
      </c>
      <c r="I34" s="12">
        <v>44.63</v>
      </c>
      <c r="J34" s="24">
        <v>1.1742999999999999</v>
      </c>
      <c r="K34" s="11">
        <v>9.64E-2</v>
      </c>
      <c r="L34" s="24">
        <v>0.98899999999999999</v>
      </c>
      <c r="M34" s="24">
        <v>0.99319727899999999</v>
      </c>
      <c r="N34" s="25" t="s">
        <v>548</v>
      </c>
      <c r="O34" s="11">
        <v>0.821428571</v>
      </c>
      <c r="P34" s="12">
        <v>1</v>
      </c>
      <c r="Q34" s="12">
        <v>10</v>
      </c>
      <c r="R34" s="12"/>
      <c r="S34" s="12">
        <v>1</v>
      </c>
      <c r="T34" s="12">
        <v>7</v>
      </c>
      <c r="U34" s="12">
        <v>41</v>
      </c>
      <c r="V34" s="26"/>
    </row>
    <row r="35" spans="1:22" ht="16" x14ac:dyDescent="0.2">
      <c r="A35" s="21" t="s">
        <v>123</v>
      </c>
      <c r="B35" s="22" t="s">
        <v>519</v>
      </c>
      <c r="C35" s="22" t="s">
        <v>521</v>
      </c>
      <c r="D35" s="23">
        <v>46090</v>
      </c>
      <c r="E35" s="22">
        <v>30</v>
      </c>
      <c r="F35" s="22">
        <v>30.63</v>
      </c>
      <c r="G35" s="24">
        <v>1.0207999999999999</v>
      </c>
      <c r="H35" s="12">
        <v>38</v>
      </c>
      <c r="I35" s="12">
        <v>42.69</v>
      </c>
      <c r="J35" s="24">
        <v>1.1234</v>
      </c>
      <c r="K35" s="11">
        <v>0.39250000000000002</v>
      </c>
      <c r="L35" s="24">
        <v>1</v>
      </c>
      <c r="M35" s="24">
        <v>1</v>
      </c>
      <c r="N35" s="25" t="s">
        <v>550</v>
      </c>
      <c r="O35" s="11">
        <v>0.91666666699999999</v>
      </c>
      <c r="P35" s="12"/>
      <c r="Q35" s="12"/>
      <c r="R35" s="12"/>
      <c r="S35" s="12"/>
      <c r="T35" s="12">
        <v>14</v>
      </c>
      <c r="U35" s="12">
        <v>34</v>
      </c>
      <c r="V35" s="26"/>
    </row>
    <row r="36" spans="1:22" ht="16" x14ac:dyDescent="0.2">
      <c r="A36" s="21" t="s">
        <v>124</v>
      </c>
      <c r="B36" s="22" t="s">
        <v>519</v>
      </c>
      <c r="C36" s="22" t="s">
        <v>523</v>
      </c>
      <c r="D36" s="23">
        <v>46037</v>
      </c>
      <c r="E36" s="22">
        <v>30</v>
      </c>
      <c r="F36" s="22">
        <v>29.5</v>
      </c>
      <c r="G36" s="24">
        <v>0.98329999999999995</v>
      </c>
      <c r="H36" s="12">
        <v>38</v>
      </c>
      <c r="I36" s="12">
        <v>38.380000000000003</v>
      </c>
      <c r="J36" s="24">
        <v>1.0099</v>
      </c>
      <c r="K36" s="11">
        <v>0.35249999999999998</v>
      </c>
      <c r="L36" s="24">
        <v>1</v>
      </c>
      <c r="M36" s="24">
        <v>1</v>
      </c>
      <c r="N36" s="25" t="s">
        <v>551</v>
      </c>
      <c r="O36" s="11">
        <v>0.89473684200000003</v>
      </c>
      <c r="P36" s="12">
        <v>3</v>
      </c>
      <c r="Q36" s="12">
        <v>10</v>
      </c>
      <c r="R36" s="12"/>
      <c r="S36" s="12"/>
      <c r="T36" s="12">
        <v>12</v>
      </c>
      <c r="U36" s="12">
        <v>32</v>
      </c>
      <c r="V36" s="26"/>
    </row>
    <row r="37" spans="1:22" ht="16" x14ac:dyDescent="0.2">
      <c r="A37" s="21" t="s">
        <v>127</v>
      </c>
      <c r="B37" s="22" t="s">
        <v>519</v>
      </c>
      <c r="C37" s="22" t="s">
        <v>524</v>
      </c>
      <c r="D37" s="23">
        <v>45992</v>
      </c>
      <c r="E37" s="22">
        <v>35</v>
      </c>
      <c r="F37" s="22">
        <v>41.25</v>
      </c>
      <c r="G37" s="24">
        <v>1.1786000000000001</v>
      </c>
      <c r="H37" s="12">
        <v>43</v>
      </c>
      <c r="I37" s="12">
        <v>46.44</v>
      </c>
      <c r="J37" s="24">
        <v>1.0799000000000001</v>
      </c>
      <c r="K37" s="11">
        <v>0.17019999999999999</v>
      </c>
      <c r="L37" s="24">
        <v>0.97799999999999998</v>
      </c>
      <c r="M37" s="24">
        <v>1</v>
      </c>
      <c r="N37" s="25" t="s">
        <v>552</v>
      </c>
      <c r="O37" s="11">
        <v>0.78947368399999995</v>
      </c>
      <c r="P37" s="12">
        <v>2</v>
      </c>
      <c r="Q37" s="12">
        <v>7</v>
      </c>
      <c r="R37" s="12"/>
      <c r="S37" s="12"/>
      <c r="T37" s="12">
        <v>21</v>
      </c>
      <c r="U37" s="12">
        <v>55</v>
      </c>
      <c r="V37" s="26"/>
    </row>
    <row r="38" spans="1:22" ht="16" x14ac:dyDescent="0.2">
      <c r="A38" s="21" t="s">
        <v>129</v>
      </c>
      <c r="B38" s="22" t="s">
        <v>522</v>
      </c>
      <c r="C38" s="22" t="s">
        <v>236</v>
      </c>
      <c r="D38" s="23">
        <v>43363</v>
      </c>
      <c r="E38" s="22">
        <v>30</v>
      </c>
      <c r="F38" s="22">
        <v>31</v>
      </c>
      <c r="G38" s="24">
        <v>1.0333000000000001</v>
      </c>
      <c r="H38" s="12">
        <v>38</v>
      </c>
      <c r="I38" s="12">
        <v>41.94</v>
      </c>
      <c r="J38" s="24">
        <v>1.1035999999999999</v>
      </c>
      <c r="K38" s="11">
        <v>0.22539999999999999</v>
      </c>
      <c r="L38" s="24">
        <v>0.94</v>
      </c>
      <c r="M38" s="24">
        <v>0.93805309699999995</v>
      </c>
      <c r="N38" s="25" t="s">
        <v>546</v>
      </c>
      <c r="O38" s="11">
        <v>0.96</v>
      </c>
      <c r="P38" s="12">
        <v>1</v>
      </c>
      <c r="Q38" s="12">
        <v>7</v>
      </c>
      <c r="R38" s="12"/>
      <c r="S38" s="12">
        <v>1</v>
      </c>
      <c r="T38" s="12">
        <v>2</v>
      </c>
      <c r="U38" s="12">
        <v>33</v>
      </c>
      <c r="V38" s="26"/>
    </row>
    <row r="39" spans="1:22" ht="16" x14ac:dyDescent="0.2">
      <c r="A39" s="21" t="s">
        <v>132</v>
      </c>
      <c r="B39" s="22" t="s">
        <v>525</v>
      </c>
      <c r="C39" s="22" t="s">
        <v>236</v>
      </c>
      <c r="D39" s="23">
        <v>46097</v>
      </c>
      <c r="E39" s="22">
        <v>20</v>
      </c>
      <c r="F39" s="22">
        <v>16.5</v>
      </c>
      <c r="G39" s="24">
        <v>0.82499999999999996</v>
      </c>
      <c r="H39" s="12">
        <v>24</v>
      </c>
      <c r="I39" s="12">
        <v>26.38</v>
      </c>
      <c r="J39" s="24">
        <v>1.099</v>
      </c>
      <c r="K39" s="11">
        <v>0.20319999999999999</v>
      </c>
      <c r="L39" s="24">
        <v>0.83799999999999997</v>
      </c>
      <c r="M39" s="24">
        <v>0.98333333300000003</v>
      </c>
      <c r="N39" s="25" t="s">
        <v>544</v>
      </c>
      <c r="O39" s="11">
        <v>0.571428571</v>
      </c>
      <c r="P39" s="12">
        <v>3</v>
      </c>
      <c r="Q39" s="12">
        <v>10</v>
      </c>
      <c r="R39" s="12"/>
      <c r="S39" s="12">
        <v>4</v>
      </c>
      <c r="T39" s="12">
        <v>6</v>
      </c>
      <c r="U39" s="12">
        <v>15</v>
      </c>
      <c r="V39" s="26"/>
    </row>
    <row r="40" spans="1:22" ht="16" x14ac:dyDescent="0.2">
      <c r="A40" s="21" t="s">
        <v>134</v>
      </c>
      <c r="B40" s="22" t="s">
        <v>522</v>
      </c>
      <c r="C40" s="22" t="s">
        <v>523</v>
      </c>
      <c r="D40" s="23">
        <v>43903</v>
      </c>
      <c r="E40" s="22">
        <v>12</v>
      </c>
      <c r="F40" s="22">
        <v>7.56</v>
      </c>
      <c r="G40" s="24">
        <v>0.63019999999999998</v>
      </c>
      <c r="H40" s="12">
        <v>16</v>
      </c>
      <c r="I40" s="12">
        <v>16.13</v>
      </c>
      <c r="J40" s="24">
        <v>1.0078</v>
      </c>
      <c r="K40" s="11"/>
      <c r="L40" s="24">
        <v>1</v>
      </c>
      <c r="M40" s="24">
        <v>1</v>
      </c>
      <c r="N40" s="25" t="s">
        <v>18</v>
      </c>
      <c r="O40" s="11">
        <v>0.83333333300000001</v>
      </c>
      <c r="P40" s="12"/>
      <c r="Q40" s="12"/>
      <c r="R40" s="12"/>
      <c r="S40" s="12"/>
      <c r="T40" s="12">
        <v>0</v>
      </c>
      <c r="U40" s="12">
        <v>7</v>
      </c>
      <c r="V40" s="26"/>
    </row>
    <row r="41" spans="1:22" ht="16" x14ac:dyDescent="0.2">
      <c r="A41" s="21" t="s">
        <v>533</v>
      </c>
      <c r="B41" s="22" t="s">
        <v>519</v>
      </c>
      <c r="C41" s="22" t="s">
        <v>526</v>
      </c>
      <c r="D41" s="23">
        <v>46147</v>
      </c>
      <c r="E41" s="22">
        <v>20</v>
      </c>
      <c r="F41" s="22">
        <v>1.5</v>
      </c>
      <c r="G41" s="24">
        <v>7.4999999999999997E-2</v>
      </c>
      <c r="H41" s="12">
        <v>24</v>
      </c>
      <c r="I41" s="12">
        <v>19.5</v>
      </c>
      <c r="J41" s="24">
        <v>0.8125</v>
      </c>
      <c r="K41" s="11"/>
      <c r="L41" s="24">
        <v>1</v>
      </c>
      <c r="M41" s="24"/>
      <c r="N41" s="25" t="s">
        <v>18</v>
      </c>
      <c r="O41" s="11"/>
      <c r="P41" s="12"/>
      <c r="Q41" s="12"/>
      <c r="R41" s="12"/>
      <c r="S41" s="12"/>
      <c r="T41" s="12">
        <v>0</v>
      </c>
      <c r="U41" s="12">
        <v>0</v>
      </c>
      <c r="V41" s="26"/>
    </row>
    <row r="42" spans="1:22" ht="16" x14ac:dyDescent="0.2">
      <c r="A42" s="27" t="s">
        <v>135</v>
      </c>
      <c r="B42" s="28" t="s">
        <v>525</v>
      </c>
      <c r="C42" s="28" t="s">
        <v>236</v>
      </c>
      <c r="D42" s="29">
        <v>45958</v>
      </c>
      <c r="E42" s="28">
        <v>20</v>
      </c>
      <c r="F42" s="28">
        <v>14.25</v>
      </c>
      <c r="G42" s="15">
        <v>0.71250000000000002</v>
      </c>
      <c r="H42" s="6">
        <v>24</v>
      </c>
      <c r="I42" s="6">
        <v>28.88</v>
      </c>
      <c r="J42" s="15">
        <v>1.2031000000000001</v>
      </c>
      <c r="K42" s="9">
        <v>0.44729999999999998</v>
      </c>
      <c r="L42" s="15">
        <v>0.70699999999999996</v>
      </c>
      <c r="M42" s="15">
        <v>0.91489361700000005</v>
      </c>
      <c r="N42" s="30" t="s">
        <v>547</v>
      </c>
      <c r="O42" s="9">
        <v>0.61538461499999997</v>
      </c>
      <c r="P42" s="6">
        <v>1</v>
      </c>
      <c r="Q42" s="6">
        <v>10</v>
      </c>
      <c r="R42" s="6"/>
      <c r="S42" s="6"/>
      <c r="T42" s="6">
        <v>3</v>
      </c>
      <c r="U42" s="6">
        <v>18</v>
      </c>
      <c r="V42" s="26"/>
    </row>
    <row r="43" spans="1:22" ht="16" x14ac:dyDescent="0.2">
      <c r="A43" s="21" t="s">
        <v>139</v>
      </c>
      <c r="B43" s="22" t="s">
        <v>519</v>
      </c>
      <c r="C43" s="22" t="s">
        <v>521</v>
      </c>
      <c r="D43" s="23">
        <v>45261</v>
      </c>
      <c r="E43" s="22">
        <v>12</v>
      </c>
      <c r="F43" s="22">
        <v>8.6300000000000008</v>
      </c>
      <c r="G43" s="24">
        <v>0.71879999999999999</v>
      </c>
      <c r="H43" s="12">
        <v>16</v>
      </c>
      <c r="I43" s="12">
        <v>10.19</v>
      </c>
      <c r="J43" s="24">
        <v>0.63670000000000004</v>
      </c>
      <c r="K43" s="11">
        <v>8.4599999999999995E-2</v>
      </c>
      <c r="L43" s="24">
        <v>1</v>
      </c>
      <c r="M43" s="24">
        <v>1</v>
      </c>
      <c r="N43" s="25" t="s">
        <v>18</v>
      </c>
      <c r="O43" s="11">
        <v>0.4</v>
      </c>
      <c r="P43" s="12"/>
      <c r="Q43" s="12"/>
      <c r="R43" s="12"/>
      <c r="S43" s="12"/>
      <c r="T43" s="12">
        <v>0</v>
      </c>
      <c r="U43" s="12">
        <v>10</v>
      </c>
      <c r="V43" s="26"/>
    </row>
    <row r="44" spans="1:22" ht="16" x14ac:dyDescent="0.2">
      <c r="A44" s="21" t="s">
        <v>140</v>
      </c>
      <c r="B44" s="22" t="s">
        <v>519</v>
      </c>
      <c r="C44" s="22" t="s">
        <v>520</v>
      </c>
      <c r="D44" s="23">
        <v>45197</v>
      </c>
      <c r="E44" s="22">
        <v>30</v>
      </c>
      <c r="F44" s="22">
        <v>31.63</v>
      </c>
      <c r="G44" s="24">
        <v>1.0542</v>
      </c>
      <c r="H44" s="12">
        <v>38</v>
      </c>
      <c r="I44" s="12">
        <v>39.380000000000003</v>
      </c>
      <c r="J44" s="24">
        <v>1.0362</v>
      </c>
      <c r="K44" s="11">
        <v>0.26939999999999997</v>
      </c>
      <c r="L44" s="24">
        <v>0.93700000000000006</v>
      </c>
      <c r="M44" s="24">
        <v>0.93693693700000003</v>
      </c>
      <c r="N44" s="25" t="s">
        <v>18</v>
      </c>
      <c r="O44" s="11">
        <v>1</v>
      </c>
      <c r="P44" s="12">
        <v>1</v>
      </c>
      <c r="Q44" s="12">
        <v>7</v>
      </c>
      <c r="R44" s="12"/>
      <c r="S44" s="12">
        <v>0</v>
      </c>
      <c r="T44" s="12">
        <v>0</v>
      </c>
      <c r="U44" s="12">
        <v>38</v>
      </c>
      <c r="V44" s="26"/>
    </row>
    <row r="45" spans="1:22" ht="16" x14ac:dyDescent="0.2">
      <c r="A45" s="21" t="s">
        <v>142</v>
      </c>
      <c r="B45" s="22" t="s">
        <v>519</v>
      </c>
      <c r="C45" s="22" t="s">
        <v>521</v>
      </c>
      <c r="D45" s="23">
        <v>45757</v>
      </c>
      <c r="E45" s="22">
        <v>30</v>
      </c>
      <c r="F45" s="22">
        <v>29.88</v>
      </c>
      <c r="G45" s="24">
        <v>0.99580000000000002</v>
      </c>
      <c r="H45" s="12">
        <v>38</v>
      </c>
      <c r="I45" s="12">
        <v>34.56</v>
      </c>
      <c r="J45" s="24">
        <v>0.90949999999999998</v>
      </c>
      <c r="K45" s="11">
        <v>0.22839999999999999</v>
      </c>
      <c r="L45" s="24">
        <v>0.91800000000000004</v>
      </c>
      <c r="M45" s="24">
        <v>0.97321428600000004</v>
      </c>
      <c r="N45" s="25" t="s">
        <v>546</v>
      </c>
      <c r="O45" s="11">
        <v>0.62962963000000005</v>
      </c>
      <c r="P45" s="12">
        <v>1</v>
      </c>
      <c r="Q45" s="12">
        <v>10</v>
      </c>
      <c r="R45" s="12"/>
      <c r="S45" s="12"/>
      <c r="T45" s="12">
        <v>6</v>
      </c>
      <c r="U45" s="12">
        <v>42</v>
      </c>
      <c r="V45" s="26"/>
    </row>
    <row r="46" spans="1:22" ht="16" x14ac:dyDescent="0.2">
      <c r="A46" s="21" t="s">
        <v>145</v>
      </c>
      <c r="B46" s="22" t="s">
        <v>519</v>
      </c>
      <c r="C46" s="22" t="s">
        <v>523</v>
      </c>
      <c r="D46" s="23">
        <v>45786</v>
      </c>
      <c r="E46" s="22">
        <v>35</v>
      </c>
      <c r="F46" s="22">
        <v>33</v>
      </c>
      <c r="G46" s="24">
        <v>0.94289999999999996</v>
      </c>
      <c r="H46" s="12">
        <v>43</v>
      </c>
      <c r="I46" s="12">
        <v>43.44</v>
      </c>
      <c r="J46" s="24">
        <v>1.0102</v>
      </c>
      <c r="K46" s="11">
        <v>0.25069999999999998</v>
      </c>
      <c r="L46" s="24">
        <v>1</v>
      </c>
      <c r="M46" s="24">
        <v>0.9921875</v>
      </c>
      <c r="N46" s="25" t="s">
        <v>550</v>
      </c>
      <c r="O46" s="11">
        <v>0.83333333300000001</v>
      </c>
      <c r="P46" s="12">
        <v>1</v>
      </c>
      <c r="Q46" s="12">
        <v>10</v>
      </c>
      <c r="R46" s="12"/>
      <c r="S46" s="12"/>
      <c r="T46" s="12">
        <v>11</v>
      </c>
      <c r="U46" s="12">
        <v>37</v>
      </c>
      <c r="V46" s="26"/>
    </row>
    <row r="47" spans="1:22" ht="16" x14ac:dyDescent="0.2">
      <c r="A47" s="21" t="s">
        <v>150</v>
      </c>
      <c r="B47" s="22" t="s">
        <v>519</v>
      </c>
      <c r="C47" s="22" t="s">
        <v>524</v>
      </c>
      <c r="D47" s="23">
        <v>45684</v>
      </c>
      <c r="E47" s="22">
        <v>30</v>
      </c>
      <c r="F47" s="22">
        <v>33.5</v>
      </c>
      <c r="G47" s="24">
        <v>1.1167</v>
      </c>
      <c r="H47" s="12">
        <v>38</v>
      </c>
      <c r="I47" s="12">
        <v>38.75</v>
      </c>
      <c r="J47" s="24">
        <v>1.0197000000000001</v>
      </c>
      <c r="K47" s="11">
        <v>5.8799999999999998E-2</v>
      </c>
      <c r="L47" s="24">
        <v>0.97599999999999998</v>
      </c>
      <c r="M47" s="24">
        <v>1</v>
      </c>
      <c r="N47" s="25" t="s">
        <v>18</v>
      </c>
      <c r="O47" s="11">
        <v>0.51851851900000001</v>
      </c>
      <c r="P47" s="12"/>
      <c r="Q47" s="12"/>
      <c r="R47" s="12"/>
      <c r="S47" s="12"/>
      <c r="T47" s="12">
        <v>1</v>
      </c>
      <c r="U47" s="12">
        <v>30</v>
      </c>
      <c r="V47" s="26"/>
    </row>
    <row r="48" spans="1:22" ht="16" x14ac:dyDescent="0.2">
      <c r="A48" s="21" t="s">
        <v>152</v>
      </c>
      <c r="B48" s="22" t="s">
        <v>519</v>
      </c>
      <c r="C48" s="22" t="s">
        <v>520</v>
      </c>
      <c r="D48" s="23">
        <v>45666</v>
      </c>
      <c r="E48" s="22">
        <v>30</v>
      </c>
      <c r="F48" s="22">
        <v>26.38</v>
      </c>
      <c r="G48" s="24">
        <v>0.87919999999999998</v>
      </c>
      <c r="H48" s="12">
        <v>38</v>
      </c>
      <c r="I48" s="12">
        <v>37.25</v>
      </c>
      <c r="J48" s="24">
        <v>0.98029999999999995</v>
      </c>
      <c r="K48" s="11">
        <v>0.2422</v>
      </c>
      <c r="L48" s="24">
        <v>0.93799999999999994</v>
      </c>
      <c r="M48" s="24">
        <v>0.88461538500000003</v>
      </c>
      <c r="N48" s="25" t="s">
        <v>33</v>
      </c>
      <c r="O48" s="11">
        <v>0.678571429</v>
      </c>
      <c r="P48" s="12">
        <v>1</v>
      </c>
      <c r="Q48" s="12">
        <v>10</v>
      </c>
      <c r="R48" s="12"/>
      <c r="S48" s="12"/>
      <c r="T48" s="12">
        <v>3</v>
      </c>
      <c r="U48" s="12">
        <v>31</v>
      </c>
      <c r="V48" s="26"/>
    </row>
    <row r="49" spans="1:22" ht="16" x14ac:dyDescent="0.2">
      <c r="A49" s="21" t="s">
        <v>157</v>
      </c>
      <c r="B49" s="22" t="s">
        <v>519</v>
      </c>
      <c r="C49" s="22" t="s">
        <v>521</v>
      </c>
      <c r="D49" s="23">
        <v>46064</v>
      </c>
      <c r="E49" s="22">
        <v>30</v>
      </c>
      <c r="F49" s="22">
        <v>24.5</v>
      </c>
      <c r="G49" s="24">
        <v>0.81669999999999998</v>
      </c>
      <c r="H49" s="12">
        <v>38</v>
      </c>
      <c r="I49" s="12">
        <v>38.25</v>
      </c>
      <c r="J49" s="24">
        <v>1.0065999999999999</v>
      </c>
      <c r="K49" s="11">
        <v>0.50800000000000001</v>
      </c>
      <c r="L49" s="24">
        <v>0.96599999999999997</v>
      </c>
      <c r="M49" s="24">
        <v>0.92957746500000005</v>
      </c>
      <c r="N49" s="25" t="s">
        <v>83</v>
      </c>
      <c r="O49" s="11">
        <v>1</v>
      </c>
      <c r="P49" s="12"/>
      <c r="Q49" s="12"/>
      <c r="R49" s="12"/>
      <c r="S49" s="12">
        <v>13</v>
      </c>
      <c r="T49" s="12">
        <v>9</v>
      </c>
      <c r="U49" s="12">
        <v>32</v>
      </c>
      <c r="V49" s="26"/>
    </row>
    <row r="50" spans="1:22" ht="16" x14ac:dyDescent="0.2">
      <c r="A50" s="21" t="s">
        <v>161</v>
      </c>
      <c r="B50" s="22" t="s">
        <v>519</v>
      </c>
      <c r="C50" s="22" t="s">
        <v>521</v>
      </c>
      <c r="D50" s="23">
        <v>45999</v>
      </c>
      <c r="E50" s="22">
        <v>30</v>
      </c>
      <c r="F50" s="22">
        <v>32.630000000000003</v>
      </c>
      <c r="G50" s="24">
        <v>1.0874999999999999</v>
      </c>
      <c r="H50" s="12">
        <v>38</v>
      </c>
      <c r="I50" s="12">
        <v>38.880000000000003</v>
      </c>
      <c r="J50" s="24">
        <v>1.0229999999999999</v>
      </c>
      <c r="K50" s="11">
        <v>0.14580000000000001</v>
      </c>
      <c r="L50" s="24">
        <v>1</v>
      </c>
      <c r="M50" s="24">
        <v>1</v>
      </c>
      <c r="N50" s="25" t="s">
        <v>547</v>
      </c>
      <c r="O50" s="11">
        <v>0.92307692299999999</v>
      </c>
      <c r="P50" s="12">
        <v>2</v>
      </c>
      <c r="Q50" s="12">
        <v>8.5</v>
      </c>
      <c r="R50" s="12"/>
      <c r="S50" s="12"/>
      <c r="T50" s="12">
        <v>6</v>
      </c>
      <c r="U50" s="12">
        <v>42</v>
      </c>
      <c r="V50" s="26"/>
    </row>
    <row r="51" spans="1:22" ht="16" x14ac:dyDescent="0.2">
      <c r="A51" s="27" t="s">
        <v>163</v>
      </c>
      <c r="B51" s="28" t="s">
        <v>522</v>
      </c>
      <c r="C51" s="28" t="s">
        <v>524</v>
      </c>
      <c r="D51" s="29">
        <v>43903</v>
      </c>
      <c r="E51" s="28">
        <v>20</v>
      </c>
      <c r="F51" s="28">
        <v>19.75</v>
      </c>
      <c r="G51" s="15">
        <v>0.98750000000000004</v>
      </c>
      <c r="H51" s="6">
        <v>24</v>
      </c>
      <c r="I51" s="6">
        <v>27.5</v>
      </c>
      <c r="J51" s="15">
        <v>1.1457999999999999</v>
      </c>
      <c r="K51" s="9">
        <v>0.41660000000000003</v>
      </c>
      <c r="L51" s="15">
        <v>1</v>
      </c>
      <c r="M51" s="15">
        <v>0.98666666700000005</v>
      </c>
      <c r="N51" s="30" t="s">
        <v>547</v>
      </c>
      <c r="O51" s="9">
        <v>1</v>
      </c>
      <c r="P51" s="6"/>
      <c r="Q51" s="6"/>
      <c r="R51" s="6"/>
      <c r="S51" s="6">
        <v>1</v>
      </c>
      <c r="T51" s="6">
        <v>3</v>
      </c>
      <c r="U51" s="6">
        <v>22</v>
      </c>
      <c r="V51" s="26"/>
    </row>
    <row r="52" spans="1:22" ht="16" x14ac:dyDescent="0.2">
      <c r="A52" s="21" t="s">
        <v>164</v>
      </c>
      <c r="B52" s="22" t="s">
        <v>519</v>
      </c>
      <c r="C52" s="22" t="s">
        <v>520</v>
      </c>
      <c r="D52" s="23">
        <v>46069</v>
      </c>
      <c r="E52" s="22">
        <v>30</v>
      </c>
      <c r="F52" s="22">
        <v>26.5</v>
      </c>
      <c r="G52" s="24">
        <v>0.88329999999999997</v>
      </c>
      <c r="H52" s="12">
        <v>38</v>
      </c>
      <c r="I52" s="12">
        <v>40.25</v>
      </c>
      <c r="J52" s="24">
        <v>1.0591999999999999</v>
      </c>
      <c r="K52" s="11">
        <v>0.30120000000000002</v>
      </c>
      <c r="L52" s="24">
        <v>0.91</v>
      </c>
      <c r="M52" s="24">
        <v>0.98076923100000002</v>
      </c>
      <c r="N52" s="25" t="s">
        <v>71</v>
      </c>
      <c r="O52" s="11">
        <v>0</v>
      </c>
      <c r="P52" s="12">
        <v>2</v>
      </c>
      <c r="Q52" s="12">
        <v>10</v>
      </c>
      <c r="R52" s="12"/>
      <c r="S52" s="12">
        <v>2</v>
      </c>
      <c r="T52" s="12">
        <v>7</v>
      </c>
      <c r="U52" s="12">
        <v>31</v>
      </c>
      <c r="V52" s="26"/>
    </row>
    <row r="53" spans="1:22" ht="16" x14ac:dyDescent="0.2">
      <c r="A53" s="21" t="s">
        <v>166</v>
      </c>
      <c r="B53" s="22" t="s">
        <v>519</v>
      </c>
      <c r="C53" s="22" t="s">
        <v>524</v>
      </c>
      <c r="D53" s="23">
        <v>45978</v>
      </c>
      <c r="E53" s="22">
        <v>30</v>
      </c>
      <c r="F53" s="22">
        <v>30</v>
      </c>
      <c r="G53" s="24">
        <v>1</v>
      </c>
      <c r="H53" s="12">
        <v>35</v>
      </c>
      <c r="I53" s="12">
        <v>40</v>
      </c>
      <c r="J53" s="24">
        <v>1.1429</v>
      </c>
      <c r="K53" s="11">
        <v>0.28999999999999998</v>
      </c>
      <c r="L53" s="24">
        <v>0.95399999999999996</v>
      </c>
      <c r="M53" s="24">
        <v>1</v>
      </c>
      <c r="N53" s="25" t="s">
        <v>551</v>
      </c>
      <c r="O53" s="11">
        <v>0.590909091</v>
      </c>
      <c r="P53" s="12">
        <v>1</v>
      </c>
      <c r="Q53" s="12">
        <v>10</v>
      </c>
      <c r="R53" s="12"/>
      <c r="S53" s="12"/>
      <c r="T53" s="12">
        <v>18</v>
      </c>
      <c r="U53" s="12">
        <v>46</v>
      </c>
      <c r="V53" s="26"/>
    </row>
    <row r="54" spans="1:22" ht="16" x14ac:dyDescent="0.2">
      <c r="A54" s="21" t="s">
        <v>167</v>
      </c>
      <c r="B54" s="22" t="s">
        <v>522</v>
      </c>
      <c r="C54" s="22" t="s">
        <v>520</v>
      </c>
      <c r="D54" s="23">
        <v>43479</v>
      </c>
      <c r="E54" s="22">
        <v>30</v>
      </c>
      <c r="F54" s="22">
        <v>30</v>
      </c>
      <c r="G54" s="24">
        <v>1</v>
      </c>
      <c r="H54" s="12">
        <v>38</v>
      </c>
      <c r="I54" s="12">
        <v>45.69</v>
      </c>
      <c r="J54" s="24">
        <v>1.2022999999999999</v>
      </c>
      <c r="K54" s="11">
        <v>0.10539999999999999</v>
      </c>
      <c r="L54" s="24">
        <v>0.98699999999999999</v>
      </c>
      <c r="M54" s="24">
        <v>1</v>
      </c>
      <c r="N54" s="25" t="s">
        <v>549</v>
      </c>
      <c r="O54" s="11">
        <v>0.85</v>
      </c>
      <c r="P54" s="12"/>
      <c r="Q54" s="12"/>
      <c r="R54" s="12"/>
      <c r="S54" s="12"/>
      <c r="T54" s="12">
        <v>6</v>
      </c>
      <c r="U54" s="12">
        <v>29</v>
      </c>
      <c r="V54" s="26"/>
    </row>
    <row r="55" spans="1:22" ht="16" x14ac:dyDescent="0.2">
      <c r="A55" s="21" t="s">
        <v>168</v>
      </c>
      <c r="B55" s="22" t="s">
        <v>519</v>
      </c>
      <c r="C55" s="22" t="s">
        <v>521</v>
      </c>
      <c r="D55" s="23">
        <v>45282</v>
      </c>
      <c r="E55" s="22">
        <v>30</v>
      </c>
      <c r="F55" s="22">
        <v>32.25</v>
      </c>
      <c r="G55" s="24">
        <v>1.075</v>
      </c>
      <c r="H55" s="12">
        <v>38</v>
      </c>
      <c r="I55" s="12">
        <v>41.63</v>
      </c>
      <c r="J55" s="24">
        <v>1.0953999999999999</v>
      </c>
      <c r="K55" s="11">
        <v>0.23050000000000001</v>
      </c>
      <c r="L55" s="24">
        <v>0.97199999999999998</v>
      </c>
      <c r="M55" s="24">
        <v>0.93650793700000001</v>
      </c>
      <c r="N55" s="25" t="s">
        <v>547</v>
      </c>
      <c r="O55" s="11">
        <v>0.82608695700000001</v>
      </c>
      <c r="P55" s="12"/>
      <c r="Q55" s="12"/>
      <c r="R55" s="12"/>
      <c r="S55" s="12"/>
      <c r="T55" s="12">
        <v>8</v>
      </c>
      <c r="U55" s="12">
        <v>34</v>
      </c>
      <c r="V55" s="26"/>
    </row>
    <row r="56" spans="1:22" ht="16" x14ac:dyDescent="0.2">
      <c r="A56" s="21" t="s">
        <v>170</v>
      </c>
      <c r="B56" s="31" t="s">
        <v>522</v>
      </c>
      <c r="C56" s="22" t="s">
        <v>523</v>
      </c>
      <c r="D56" s="23">
        <v>43441</v>
      </c>
      <c r="E56" s="22">
        <v>12</v>
      </c>
      <c r="F56" s="22">
        <v>17.13</v>
      </c>
      <c r="G56" s="24">
        <v>1.4271</v>
      </c>
      <c r="H56" s="12">
        <v>16</v>
      </c>
      <c r="I56" s="12">
        <v>22</v>
      </c>
      <c r="J56" s="24">
        <v>1.375</v>
      </c>
      <c r="K56" s="11">
        <v>0.2394</v>
      </c>
      <c r="L56" s="24">
        <v>0.80600000000000005</v>
      </c>
      <c r="M56" s="24">
        <v>0.87719298199999995</v>
      </c>
      <c r="N56" s="25" t="s">
        <v>548</v>
      </c>
      <c r="O56" s="11">
        <v>1</v>
      </c>
      <c r="P56" s="12"/>
      <c r="Q56" s="12"/>
      <c r="R56" s="12"/>
      <c r="S56" s="12">
        <v>11</v>
      </c>
      <c r="T56" s="12">
        <v>3</v>
      </c>
      <c r="U56" s="12">
        <v>16</v>
      </c>
      <c r="V56" s="26"/>
    </row>
    <row r="57" spans="1:22" ht="16" x14ac:dyDescent="0.2">
      <c r="A57" s="21" t="s">
        <v>171</v>
      </c>
      <c r="B57" s="22" t="s">
        <v>519</v>
      </c>
      <c r="C57" s="22" t="s">
        <v>523</v>
      </c>
      <c r="D57" s="23">
        <v>45289</v>
      </c>
      <c r="E57" s="22">
        <v>30</v>
      </c>
      <c r="F57" s="22">
        <v>28.25</v>
      </c>
      <c r="G57" s="24">
        <v>0.94169999999999998</v>
      </c>
      <c r="H57" s="12">
        <v>38</v>
      </c>
      <c r="I57" s="12">
        <v>40</v>
      </c>
      <c r="J57" s="24">
        <v>1.0526</v>
      </c>
      <c r="K57" s="11">
        <v>0.1726</v>
      </c>
      <c r="L57" s="24">
        <v>0.93300000000000005</v>
      </c>
      <c r="M57" s="24">
        <v>0.909090909</v>
      </c>
      <c r="N57" s="25" t="s">
        <v>548</v>
      </c>
      <c r="O57" s="11">
        <v>0.8</v>
      </c>
      <c r="P57" s="12">
        <v>3</v>
      </c>
      <c r="Q57" s="12">
        <v>10</v>
      </c>
      <c r="R57" s="12"/>
      <c r="S57" s="12"/>
      <c r="T57" s="12">
        <v>6</v>
      </c>
      <c r="U57" s="12">
        <v>39</v>
      </c>
      <c r="V57" s="26"/>
    </row>
    <row r="58" spans="1:22" ht="16" x14ac:dyDescent="0.2">
      <c r="A58" s="21" t="s">
        <v>173</v>
      </c>
      <c r="B58" s="22" t="s">
        <v>519</v>
      </c>
      <c r="C58" s="22" t="s">
        <v>523</v>
      </c>
      <c r="D58" s="23">
        <v>45750</v>
      </c>
      <c r="E58" s="22">
        <v>30</v>
      </c>
      <c r="F58" s="22">
        <v>23.25</v>
      </c>
      <c r="G58" s="24">
        <v>0.77500000000000002</v>
      </c>
      <c r="H58" s="12">
        <v>40</v>
      </c>
      <c r="I58" s="12">
        <v>45.33</v>
      </c>
      <c r="J58" s="24">
        <v>1.1333</v>
      </c>
      <c r="K58" s="11">
        <v>0.1842</v>
      </c>
      <c r="L58" s="24">
        <v>1</v>
      </c>
      <c r="M58" s="24">
        <v>0.904255319</v>
      </c>
      <c r="N58" s="25" t="s">
        <v>18</v>
      </c>
      <c r="O58" s="11">
        <v>1</v>
      </c>
      <c r="P58" s="12"/>
      <c r="Q58" s="12"/>
      <c r="R58" s="12"/>
      <c r="S58" s="12"/>
      <c r="T58" s="12">
        <v>1</v>
      </c>
      <c r="U58" s="12">
        <v>28</v>
      </c>
      <c r="V58" s="26"/>
    </row>
    <row r="59" spans="1:22" ht="16" x14ac:dyDescent="0.2">
      <c r="A59" s="21" t="s">
        <v>534</v>
      </c>
      <c r="B59" s="22" t="s">
        <v>525</v>
      </c>
      <c r="C59" s="22" t="s">
        <v>527</v>
      </c>
      <c r="D59" s="23">
        <v>46168</v>
      </c>
      <c r="E59" s="22">
        <v>30</v>
      </c>
      <c r="F59" s="22"/>
      <c r="G59" s="24"/>
      <c r="H59" s="12">
        <v>38</v>
      </c>
      <c r="I59" s="12"/>
      <c r="J59" s="24"/>
      <c r="K59" s="11"/>
      <c r="L59" s="24"/>
      <c r="M59" s="24"/>
      <c r="N59" s="25" t="s">
        <v>18</v>
      </c>
      <c r="O59" s="11"/>
      <c r="P59" s="12"/>
      <c r="Q59" s="12"/>
      <c r="R59" s="12"/>
      <c r="S59" s="12"/>
      <c r="T59" s="12">
        <v>0</v>
      </c>
      <c r="U59" s="12">
        <v>0</v>
      </c>
      <c r="V59" s="26"/>
    </row>
    <row r="60" spans="1:22" ht="16" x14ac:dyDescent="0.2">
      <c r="A60" s="21" t="s">
        <v>176</v>
      </c>
      <c r="B60" s="22" t="s">
        <v>519</v>
      </c>
      <c r="C60" s="22" t="s">
        <v>524</v>
      </c>
      <c r="D60" s="23">
        <v>46079</v>
      </c>
      <c r="E60" s="22">
        <v>30</v>
      </c>
      <c r="F60" s="22">
        <v>24.75</v>
      </c>
      <c r="G60" s="24">
        <v>0.82499999999999996</v>
      </c>
      <c r="H60" s="12">
        <v>38</v>
      </c>
      <c r="I60" s="12">
        <v>42.5</v>
      </c>
      <c r="J60" s="24">
        <v>1.1184000000000001</v>
      </c>
      <c r="K60" s="11">
        <v>9.1499999999999998E-2</v>
      </c>
      <c r="L60" s="24">
        <v>6.3E-2</v>
      </c>
      <c r="M60" s="24">
        <v>0.86486486500000004</v>
      </c>
      <c r="N60" s="25" t="s">
        <v>71</v>
      </c>
      <c r="O60" s="11">
        <v>7.1428570999999996E-2</v>
      </c>
      <c r="P60" s="12">
        <v>1</v>
      </c>
      <c r="Q60" s="12">
        <v>10</v>
      </c>
      <c r="R60" s="12"/>
      <c r="S60" s="12">
        <v>17</v>
      </c>
      <c r="T60" s="12">
        <v>9</v>
      </c>
      <c r="U60" s="12">
        <v>30</v>
      </c>
      <c r="V60" s="26"/>
    </row>
    <row r="61" spans="1:22" ht="16" x14ac:dyDescent="0.2">
      <c r="A61" s="21" t="s">
        <v>178</v>
      </c>
      <c r="B61" s="22" t="s">
        <v>519</v>
      </c>
      <c r="C61" s="22" t="s">
        <v>520</v>
      </c>
      <c r="D61" s="23">
        <v>45702</v>
      </c>
      <c r="E61" s="22">
        <v>30</v>
      </c>
      <c r="F61" s="22">
        <v>29</v>
      </c>
      <c r="G61" s="24">
        <v>0.9667</v>
      </c>
      <c r="H61" s="12">
        <v>38</v>
      </c>
      <c r="I61" s="12">
        <v>41.44</v>
      </c>
      <c r="J61" s="24">
        <v>1.0905</v>
      </c>
      <c r="K61" s="11">
        <v>0.22589999999999999</v>
      </c>
      <c r="L61" s="24">
        <v>0.93899999999999995</v>
      </c>
      <c r="M61" s="24">
        <v>0.97368421100000002</v>
      </c>
      <c r="N61" s="25" t="s">
        <v>546</v>
      </c>
      <c r="O61" s="11">
        <v>0.82758620699999996</v>
      </c>
      <c r="P61" s="12"/>
      <c r="Q61" s="12"/>
      <c r="R61" s="12"/>
      <c r="S61" s="12"/>
      <c r="T61" s="12">
        <v>7</v>
      </c>
      <c r="U61" s="12">
        <v>38</v>
      </c>
      <c r="V61" s="26"/>
    </row>
    <row r="62" spans="1:22" ht="16" x14ac:dyDescent="0.2">
      <c r="A62" s="21" t="s">
        <v>183</v>
      </c>
      <c r="B62" s="22" t="s">
        <v>519</v>
      </c>
      <c r="C62" s="22" t="s">
        <v>524</v>
      </c>
      <c r="D62" s="23">
        <v>45756</v>
      </c>
      <c r="E62" s="22">
        <v>20</v>
      </c>
      <c r="F62" s="22">
        <v>21.25</v>
      </c>
      <c r="G62" s="24">
        <v>1.0625</v>
      </c>
      <c r="H62" s="12">
        <v>24</v>
      </c>
      <c r="I62" s="12">
        <v>27.63</v>
      </c>
      <c r="J62" s="24">
        <v>1.151</v>
      </c>
      <c r="K62" s="11">
        <v>0.22969999999999999</v>
      </c>
      <c r="L62" s="24">
        <v>0.98399999999999999</v>
      </c>
      <c r="M62" s="24">
        <v>1</v>
      </c>
      <c r="N62" s="25" t="s">
        <v>546</v>
      </c>
      <c r="O62" s="11">
        <v>0.5</v>
      </c>
      <c r="P62" s="12">
        <v>2</v>
      </c>
      <c r="Q62" s="12">
        <v>1.5</v>
      </c>
      <c r="R62" s="12"/>
      <c r="S62" s="12"/>
      <c r="T62" s="12">
        <v>3</v>
      </c>
      <c r="U62" s="12">
        <v>22</v>
      </c>
      <c r="V62" s="26"/>
    </row>
    <row r="63" spans="1:22" ht="16" x14ac:dyDescent="0.2">
      <c r="A63" s="21" t="s">
        <v>185</v>
      </c>
      <c r="B63" s="22" t="s">
        <v>519</v>
      </c>
      <c r="C63" s="22" t="s">
        <v>524</v>
      </c>
      <c r="D63" s="23">
        <v>45875</v>
      </c>
      <c r="E63" s="22">
        <v>30</v>
      </c>
      <c r="F63" s="22">
        <v>2</v>
      </c>
      <c r="G63" s="24">
        <v>6.6699999999999995E-2</v>
      </c>
      <c r="H63" s="12">
        <v>38</v>
      </c>
      <c r="I63" s="12">
        <v>24.25</v>
      </c>
      <c r="J63" s="24">
        <v>0.63819999999999999</v>
      </c>
      <c r="K63" s="11">
        <v>0.47220000000000001</v>
      </c>
      <c r="L63" s="24">
        <v>0</v>
      </c>
      <c r="M63" s="24">
        <v>1</v>
      </c>
      <c r="N63" s="25" t="s">
        <v>18</v>
      </c>
      <c r="O63" s="11">
        <v>0.375</v>
      </c>
      <c r="P63" s="12"/>
      <c r="Q63" s="12"/>
      <c r="R63" s="12"/>
      <c r="S63" s="12"/>
      <c r="T63" s="12">
        <v>0</v>
      </c>
      <c r="U63" s="12">
        <v>10</v>
      </c>
      <c r="V63" s="26"/>
    </row>
    <row r="64" spans="1:22" ht="16" x14ac:dyDescent="0.2">
      <c r="A64" s="21" t="s">
        <v>189</v>
      </c>
      <c r="B64" s="22" t="s">
        <v>522</v>
      </c>
      <c r="C64" s="22" t="s">
        <v>524</v>
      </c>
      <c r="D64" s="23">
        <v>43322</v>
      </c>
      <c r="E64" s="22">
        <v>35</v>
      </c>
      <c r="F64" s="22">
        <v>31.88</v>
      </c>
      <c r="G64" s="24">
        <v>0.91069999999999995</v>
      </c>
      <c r="H64" s="12">
        <v>43</v>
      </c>
      <c r="I64" s="12">
        <v>52.31</v>
      </c>
      <c r="J64" s="24">
        <v>1.2165999999999999</v>
      </c>
      <c r="K64" s="11">
        <v>0.1681</v>
      </c>
      <c r="L64" s="24">
        <v>0.98399999999999999</v>
      </c>
      <c r="M64" s="24">
        <v>1</v>
      </c>
      <c r="N64" s="25" t="s">
        <v>18</v>
      </c>
      <c r="O64" s="11">
        <v>0.82352941199999996</v>
      </c>
      <c r="P64" s="12"/>
      <c r="Q64" s="12"/>
      <c r="R64" s="12"/>
      <c r="S64" s="12"/>
      <c r="T64" s="12">
        <v>3</v>
      </c>
      <c r="U64" s="12">
        <v>21</v>
      </c>
      <c r="V64" s="26"/>
    </row>
    <row r="65" spans="1:25" ht="16" x14ac:dyDescent="0.2">
      <c r="A65" s="21" t="s">
        <v>190</v>
      </c>
      <c r="B65" s="22" t="s">
        <v>519</v>
      </c>
      <c r="C65" s="22" t="s">
        <v>523</v>
      </c>
      <c r="D65" s="23">
        <v>45191</v>
      </c>
      <c r="E65" s="22">
        <v>30</v>
      </c>
      <c r="F65" s="22">
        <v>29</v>
      </c>
      <c r="G65" s="24">
        <v>0.9667</v>
      </c>
      <c r="H65" s="12">
        <v>38</v>
      </c>
      <c r="I65" s="12">
        <v>37.06</v>
      </c>
      <c r="J65" s="24">
        <v>0.97529999999999994</v>
      </c>
      <c r="K65" s="11">
        <v>0.1142</v>
      </c>
      <c r="L65" s="24">
        <v>0.97199999999999998</v>
      </c>
      <c r="M65" s="24">
        <v>1</v>
      </c>
      <c r="N65" s="25" t="s">
        <v>544</v>
      </c>
      <c r="O65" s="11">
        <v>0.73684210500000002</v>
      </c>
      <c r="P65" s="12"/>
      <c r="Q65" s="12"/>
      <c r="R65" s="12"/>
      <c r="S65" s="12"/>
      <c r="T65" s="12">
        <v>10</v>
      </c>
      <c r="U65" s="12">
        <v>30</v>
      </c>
      <c r="V65" s="26"/>
    </row>
    <row r="66" spans="1:25" ht="16" x14ac:dyDescent="0.2">
      <c r="A66" s="21" t="s">
        <v>193</v>
      </c>
      <c r="B66" s="22" t="s">
        <v>519</v>
      </c>
      <c r="C66" s="22" t="s">
        <v>523</v>
      </c>
      <c r="D66" s="23">
        <v>45196</v>
      </c>
      <c r="E66" s="22">
        <v>12</v>
      </c>
      <c r="F66" s="22">
        <v>8.3800000000000008</v>
      </c>
      <c r="G66" s="24">
        <v>0.69789999999999996</v>
      </c>
      <c r="H66" s="12">
        <v>16</v>
      </c>
      <c r="I66" s="12">
        <v>19.25</v>
      </c>
      <c r="J66" s="24">
        <v>1.2031000000000001</v>
      </c>
      <c r="K66" s="11">
        <v>0.1052</v>
      </c>
      <c r="L66" s="24">
        <v>0.57099999999999995</v>
      </c>
      <c r="M66" s="24">
        <v>0.93333333299999999</v>
      </c>
      <c r="N66" s="25" t="s">
        <v>18</v>
      </c>
      <c r="O66" s="11">
        <v>0.875</v>
      </c>
      <c r="P66" s="12"/>
      <c r="Q66" s="12"/>
      <c r="R66" s="12"/>
      <c r="S66" s="12">
        <v>13</v>
      </c>
      <c r="T66" s="12">
        <v>0</v>
      </c>
      <c r="U66" s="12">
        <v>8</v>
      </c>
      <c r="V66" s="26"/>
    </row>
    <row r="67" spans="1:25" ht="16" x14ac:dyDescent="0.2">
      <c r="A67" s="21" t="s">
        <v>195</v>
      </c>
      <c r="B67" s="22" t="s">
        <v>525</v>
      </c>
      <c r="C67" s="22" t="s">
        <v>526</v>
      </c>
      <c r="D67" s="23">
        <v>46118</v>
      </c>
      <c r="E67" s="22">
        <v>12</v>
      </c>
      <c r="F67" s="22">
        <v>0.75</v>
      </c>
      <c r="G67" s="24">
        <v>6.25E-2</v>
      </c>
      <c r="H67" s="12">
        <v>16</v>
      </c>
      <c r="I67" s="12">
        <v>15.25</v>
      </c>
      <c r="J67" s="24">
        <v>0.95309999999999995</v>
      </c>
      <c r="K67" s="11">
        <v>0.91659999999999997</v>
      </c>
      <c r="L67" s="24">
        <v>0.66700000000000004</v>
      </c>
      <c r="M67" s="24">
        <v>1</v>
      </c>
      <c r="N67" s="25" t="s">
        <v>547</v>
      </c>
      <c r="O67" s="11"/>
      <c r="P67" s="12"/>
      <c r="Q67" s="12"/>
      <c r="R67" s="12"/>
      <c r="S67" s="12"/>
      <c r="T67" s="12">
        <v>1</v>
      </c>
      <c r="U67" s="12">
        <v>1</v>
      </c>
      <c r="V67" s="26"/>
    </row>
    <row r="68" spans="1:25" ht="16" x14ac:dyDescent="0.2">
      <c r="A68" s="21" t="s">
        <v>196</v>
      </c>
      <c r="B68" s="22" t="s">
        <v>525</v>
      </c>
      <c r="C68" s="22" t="s">
        <v>236</v>
      </c>
      <c r="D68" s="23">
        <v>45999</v>
      </c>
      <c r="E68" s="22">
        <v>12</v>
      </c>
      <c r="F68" s="22">
        <v>11.75</v>
      </c>
      <c r="G68" s="24">
        <v>0.97919999999999996</v>
      </c>
      <c r="H68" s="12">
        <v>16</v>
      </c>
      <c r="I68" s="12">
        <v>14.19</v>
      </c>
      <c r="J68" s="24">
        <v>0.88670000000000004</v>
      </c>
      <c r="K68" s="11">
        <v>0.28839999999999999</v>
      </c>
      <c r="L68" s="24">
        <v>0.74099999999999999</v>
      </c>
      <c r="M68" s="24">
        <v>0.97619047599999997</v>
      </c>
      <c r="N68" s="25" t="s">
        <v>18</v>
      </c>
      <c r="O68" s="11">
        <v>0.45454545499999999</v>
      </c>
      <c r="P68" s="12"/>
      <c r="Q68" s="12"/>
      <c r="R68" s="12"/>
      <c r="S68" s="12"/>
      <c r="T68" s="12">
        <v>1</v>
      </c>
      <c r="U68" s="12">
        <v>13</v>
      </c>
      <c r="V68" s="26"/>
    </row>
    <row r="69" spans="1:25" ht="16" x14ac:dyDescent="0.2">
      <c r="A69" s="21" t="s">
        <v>200</v>
      </c>
      <c r="B69" s="22" t="s">
        <v>519</v>
      </c>
      <c r="C69" s="22" t="s">
        <v>521</v>
      </c>
      <c r="D69" s="23">
        <v>44015</v>
      </c>
      <c r="E69" s="22">
        <v>12</v>
      </c>
      <c r="F69" s="22">
        <v>10</v>
      </c>
      <c r="G69" s="24">
        <v>0.83330000000000004</v>
      </c>
      <c r="H69" s="12">
        <v>16</v>
      </c>
      <c r="I69" s="12">
        <v>13.81</v>
      </c>
      <c r="J69" s="24">
        <v>0.86329999999999996</v>
      </c>
      <c r="K69" s="11">
        <v>0.41220000000000001</v>
      </c>
      <c r="L69" s="24">
        <v>0.92300000000000004</v>
      </c>
      <c r="M69" s="24">
        <v>0.97560975599999999</v>
      </c>
      <c r="N69" s="25" t="s">
        <v>551</v>
      </c>
      <c r="O69" s="11">
        <v>0.88888888899999996</v>
      </c>
      <c r="P69" s="12"/>
      <c r="Q69" s="12"/>
      <c r="R69" s="12"/>
      <c r="S69" s="12"/>
      <c r="T69" s="12">
        <v>3</v>
      </c>
      <c r="U69" s="12">
        <v>15</v>
      </c>
      <c r="V69" s="26"/>
    </row>
    <row r="70" spans="1:25" ht="16" x14ac:dyDescent="0.2">
      <c r="A70" s="21" t="s">
        <v>201</v>
      </c>
      <c r="B70" s="22" t="s">
        <v>519</v>
      </c>
      <c r="C70" s="22" t="s">
        <v>520</v>
      </c>
      <c r="D70" s="23">
        <v>44281</v>
      </c>
      <c r="E70" s="22">
        <v>35</v>
      </c>
      <c r="F70" s="22">
        <v>27.25</v>
      </c>
      <c r="G70" s="24">
        <v>0.77859999999999996</v>
      </c>
      <c r="H70" s="12">
        <v>43</v>
      </c>
      <c r="I70" s="12">
        <v>48.56</v>
      </c>
      <c r="J70" s="24">
        <v>1.1294</v>
      </c>
      <c r="K70" s="11">
        <v>0.20569999999999999</v>
      </c>
      <c r="L70" s="24">
        <v>1</v>
      </c>
      <c r="M70" s="24">
        <v>0.98</v>
      </c>
      <c r="N70" s="25" t="s">
        <v>548</v>
      </c>
      <c r="O70" s="11">
        <v>1</v>
      </c>
      <c r="P70" s="12">
        <v>1</v>
      </c>
      <c r="Q70" s="12">
        <v>10</v>
      </c>
      <c r="R70" s="12"/>
      <c r="S70" s="12">
        <v>0</v>
      </c>
      <c r="T70" s="12">
        <v>9</v>
      </c>
      <c r="U70" s="12">
        <v>31</v>
      </c>
      <c r="V70" s="26"/>
    </row>
    <row r="71" spans="1:25" ht="16" x14ac:dyDescent="0.2">
      <c r="A71" s="21" t="s">
        <v>203</v>
      </c>
      <c r="B71" s="22" t="s">
        <v>522</v>
      </c>
      <c r="C71" s="22" t="s">
        <v>520</v>
      </c>
      <c r="D71" s="23">
        <v>44613</v>
      </c>
      <c r="E71" s="22">
        <v>30</v>
      </c>
      <c r="F71" s="22">
        <v>11.25</v>
      </c>
      <c r="G71" s="24">
        <v>0.375</v>
      </c>
      <c r="H71" s="12">
        <v>30</v>
      </c>
      <c r="I71" s="12">
        <v>36.33</v>
      </c>
      <c r="J71" s="24">
        <v>1.2111000000000001</v>
      </c>
      <c r="K71" s="11">
        <v>0.2195</v>
      </c>
      <c r="L71" s="24">
        <v>0.93100000000000005</v>
      </c>
      <c r="M71" s="24">
        <v>1</v>
      </c>
      <c r="N71" s="25" t="s">
        <v>33</v>
      </c>
      <c r="O71" s="11">
        <v>0.54545454500000001</v>
      </c>
      <c r="P71" s="12"/>
      <c r="Q71" s="12"/>
      <c r="R71" s="12"/>
      <c r="S71" s="12"/>
      <c r="T71" s="12">
        <v>0</v>
      </c>
      <c r="U71" s="12">
        <v>12</v>
      </c>
      <c r="V71" s="26"/>
    </row>
    <row r="72" spans="1:25" ht="16" x14ac:dyDescent="0.2">
      <c r="A72" s="21" t="s">
        <v>204</v>
      </c>
      <c r="B72" s="22" t="s">
        <v>519</v>
      </c>
      <c r="C72" s="22" t="s">
        <v>524</v>
      </c>
      <c r="D72" s="23">
        <v>45717</v>
      </c>
      <c r="E72" s="22">
        <v>35</v>
      </c>
      <c r="F72" s="22">
        <v>32.380000000000003</v>
      </c>
      <c r="G72" s="24">
        <v>0.92500000000000004</v>
      </c>
      <c r="H72" s="12">
        <v>43</v>
      </c>
      <c r="I72" s="12">
        <v>39.75</v>
      </c>
      <c r="J72" s="24">
        <v>0.9244</v>
      </c>
      <c r="K72" s="11">
        <v>8.8400000000000006E-2</v>
      </c>
      <c r="L72" s="24">
        <v>0.88900000000000001</v>
      </c>
      <c r="M72" s="24">
        <v>0.94444444400000005</v>
      </c>
      <c r="N72" s="25" t="s">
        <v>553</v>
      </c>
      <c r="O72" s="11">
        <v>0.72</v>
      </c>
      <c r="P72" s="12"/>
      <c r="Q72" s="12"/>
      <c r="R72" s="12"/>
      <c r="S72" s="12"/>
      <c r="T72" s="12">
        <v>9</v>
      </c>
      <c r="U72" s="12">
        <v>37</v>
      </c>
      <c r="V72" s="26"/>
    </row>
    <row r="73" spans="1:25" ht="16" x14ac:dyDescent="0.2">
      <c r="A73" s="21" t="s">
        <v>206</v>
      </c>
      <c r="B73" s="22" t="s">
        <v>519</v>
      </c>
      <c r="C73" s="22" t="s">
        <v>520</v>
      </c>
      <c r="D73" s="23">
        <v>45206</v>
      </c>
      <c r="E73" s="22">
        <v>30</v>
      </c>
      <c r="F73" s="22">
        <v>28.46</v>
      </c>
      <c r="G73" s="24">
        <v>0.9486</v>
      </c>
      <c r="H73" s="12">
        <v>38</v>
      </c>
      <c r="I73" s="12">
        <v>37.19</v>
      </c>
      <c r="J73" s="24">
        <v>0.97860000000000003</v>
      </c>
      <c r="K73" s="11">
        <v>0.1739</v>
      </c>
      <c r="L73" s="24">
        <v>0.98699999999999999</v>
      </c>
      <c r="M73" s="24">
        <v>1</v>
      </c>
      <c r="N73" s="25" t="s">
        <v>547</v>
      </c>
      <c r="O73" s="11">
        <v>0.66666666699999999</v>
      </c>
      <c r="P73" s="12">
        <v>2</v>
      </c>
      <c r="Q73" s="12">
        <v>10</v>
      </c>
      <c r="R73" s="12"/>
      <c r="S73" s="12"/>
      <c r="T73" s="12">
        <v>3</v>
      </c>
      <c r="U73" s="12">
        <v>30</v>
      </c>
      <c r="V73" s="26"/>
    </row>
    <row r="74" spans="1:25" ht="16" x14ac:dyDescent="0.2">
      <c r="A74" s="21" t="s">
        <v>207</v>
      </c>
      <c r="B74" s="22" t="s">
        <v>519</v>
      </c>
      <c r="C74" s="22" t="s">
        <v>520</v>
      </c>
      <c r="D74" s="23">
        <v>44330</v>
      </c>
      <c r="E74" s="22">
        <v>30</v>
      </c>
      <c r="F74" s="22">
        <v>26.75</v>
      </c>
      <c r="G74" s="24">
        <v>0.89170000000000005</v>
      </c>
      <c r="H74" s="12">
        <v>38</v>
      </c>
      <c r="I74" s="12">
        <v>38</v>
      </c>
      <c r="J74" s="24">
        <v>1</v>
      </c>
      <c r="K74" s="11">
        <v>0.14960000000000001</v>
      </c>
      <c r="L74" s="24">
        <v>0.98599999999999999</v>
      </c>
      <c r="M74" s="24">
        <v>0.92</v>
      </c>
      <c r="N74" s="25" t="s">
        <v>542</v>
      </c>
      <c r="O74" s="11">
        <v>0.55555555599999995</v>
      </c>
      <c r="P74" s="12">
        <v>1</v>
      </c>
      <c r="Q74" s="12">
        <v>10</v>
      </c>
      <c r="R74" s="12"/>
      <c r="S74" s="12"/>
      <c r="T74" s="12">
        <v>6</v>
      </c>
      <c r="U74" s="12">
        <v>29</v>
      </c>
      <c r="V74" s="26"/>
    </row>
    <row r="75" spans="1:25" ht="16" x14ac:dyDescent="0.2">
      <c r="A75" s="21" t="s">
        <v>211</v>
      </c>
      <c r="B75" s="22" t="s">
        <v>519</v>
      </c>
      <c r="C75" s="22" t="s">
        <v>523</v>
      </c>
      <c r="D75" s="23">
        <v>45264</v>
      </c>
      <c r="E75" s="22">
        <v>12</v>
      </c>
      <c r="F75" s="22">
        <v>7.5</v>
      </c>
      <c r="G75" s="24">
        <v>0.625</v>
      </c>
      <c r="H75" s="12">
        <v>16</v>
      </c>
      <c r="I75" s="12">
        <v>12.31</v>
      </c>
      <c r="J75" s="24">
        <v>0.76949999999999996</v>
      </c>
      <c r="K75" s="11">
        <v>9.2899999999999996E-2</v>
      </c>
      <c r="L75" s="24">
        <v>1</v>
      </c>
      <c r="M75" s="24">
        <v>1</v>
      </c>
      <c r="N75" s="25" t="s">
        <v>18</v>
      </c>
      <c r="O75" s="11">
        <v>1</v>
      </c>
      <c r="P75" s="12"/>
      <c r="Q75" s="12"/>
      <c r="R75" s="12"/>
      <c r="S75" s="12"/>
      <c r="T75" s="12">
        <v>2</v>
      </c>
      <c r="U75" s="12">
        <v>13</v>
      </c>
      <c r="V75" s="26"/>
    </row>
    <row r="76" spans="1:25" ht="16" x14ac:dyDescent="0.2">
      <c r="A76" s="21" t="s">
        <v>212</v>
      </c>
      <c r="B76" s="22" t="s">
        <v>519</v>
      </c>
      <c r="C76" s="22" t="s">
        <v>523</v>
      </c>
      <c r="D76" s="23">
        <v>45516</v>
      </c>
      <c r="E76" s="22">
        <v>20</v>
      </c>
      <c r="F76" s="22">
        <v>21.63</v>
      </c>
      <c r="G76" s="24">
        <v>1.0812999999999999</v>
      </c>
      <c r="H76" s="12">
        <v>24</v>
      </c>
      <c r="I76" s="12">
        <v>25.56</v>
      </c>
      <c r="J76" s="24">
        <v>1.0650999999999999</v>
      </c>
      <c r="K76" s="11">
        <v>0.154</v>
      </c>
      <c r="L76" s="24">
        <v>0.98399999999999999</v>
      </c>
      <c r="M76" s="24">
        <v>0.97560975599999999</v>
      </c>
      <c r="N76" s="25" t="s">
        <v>547</v>
      </c>
      <c r="O76" s="11">
        <v>0.46666666699999998</v>
      </c>
      <c r="P76" s="12"/>
      <c r="Q76" s="12"/>
      <c r="R76" s="12"/>
      <c r="S76" s="12"/>
      <c r="T76" s="12">
        <v>6</v>
      </c>
      <c r="U76" s="12">
        <v>21</v>
      </c>
      <c r="V76" s="26"/>
    </row>
    <row r="77" spans="1:25" ht="16" x14ac:dyDescent="0.2">
      <c r="A77" s="21" t="s">
        <v>213</v>
      </c>
      <c r="B77" s="22" t="s">
        <v>522</v>
      </c>
      <c r="C77" s="22" t="s">
        <v>520</v>
      </c>
      <c r="D77" s="23">
        <v>44240</v>
      </c>
      <c r="E77" s="22">
        <v>30</v>
      </c>
      <c r="F77" s="22">
        <v>24.63</v>
      </c>
      <c r="G77" s="24">
        <v>0.82079999999999997</v>
      </c>
      <c r="H77" s="12">
        <v>38</v>
      </c>
      <c r="I77" s="12">
        <v>44.44</v>
      </c>
      <c r="J77" s="24">
        <v>1.1694</v>
      </c>
      <c r="K77" s="11">
        <v>0.30990000000000001</v>
      </c>
      <c r="L77" s="24">
        <v>0.96399999999999997</v>
      </c>
      <c r="M77" s="24">
        <v>1</v>
      </c>
      <c r="N77" s="25" t="s">
        <v>551</v>
      </c>
      <c r="O77" s="11">
        <v>1</v>
      </c>
      <c r="P77" s="12"/>
      <c r="Q77" s="12"/>
      <c r="R77" s="12"/>
      <c r="S77" s="12"/>
      <c r="T77" s="12">
        <v>6</v>
      </c>
      <c r="U77" s="12">
        <v>22</v>
      </c>
      <c r="V77" s="26"/>
    </row>
    <row r="78" spans="1:25" ht="16" x14ac:dyDescent="0.2">
      <c r="A78" s="21" t="s">
        <v>214</v>
      </c>
      <c r="B78" s="22" t="s">
        <v>519</v>
      </c>
      <c r="C78" s="22" t="s">
        <v>521</v>
      </c>
      <c r="D78" s="23">
        <v>45741</v>
      </c>
      <c r="E78" s="22">
        <v>12</v>
      </c>
      <c r="F78" s="22">
        <v>13</v>
      </c>
      <c r="G78" s="24">
        <v>1.0832999999999999</v>
      </c>
      <c r="H78" s="12">
        <v>16</v>
      </c>
      <c r="I78" s="12">
        <v>17.559999999999999</v>
      </c>
      <c r="J78" s="24">
        <v>1.0976999999999999</v>
      </c>
      <c r="K78" s="11">
        <v>0.04</v>
      </c>
      <c r="L78" s="24">
        <v>1</v>
      </c>
      <c r="M78" s="24">
        <v>1</v>
      </c>
      <c r="N78" s="25" t="s">
        <v>547</v>
      </c>
      <c r="O78" s="11">
        <v>0.909090909</v>
      </c>
      <c r="P78" s="12">
        <v>1</v>
      </c>
      <c r="Q78" s="12">
        <v>10</v>
      </c>
      <c r="R78" s="12"/>
      <c r="S78" s="12"/>
      <c r="T78" s="12">
        <v>1</v>
      </c>
      <c r="U78" s="12">
        <v>15</v>
      </c>
      <c r="V78" s="26"/>
    </row>
    <row r="79" spans="1:25" ht="16" x14ac:dyDescent="0.2">
      <c r="A79" s="21" t="s">
        <v>215</v>
      </c>
      <c r="B79" s="22" t="s">
        <v>519</v>
      </c>
      <c r="C79" s="22" t="s">
        <v>524</v>
      </c>
      <c r="D79" s="23">
        <v>45859</v>
      </c>
      <c r="E79" s="22">
        <v>30</v>
      </c>
      <c r="F79" s="22">
        <v>26.75</v>
      </c>
      <c r="G79" s="24">
        <v>0.89170000000000005</v>
      </c>
      <c r="H79" s="12">
        <v>38</v>
      </c>
      <c r="I79" s="12">
        <v>34.880000000000003</v>
      </c>
      <c r="J79" s="24">
        <v>0.91779999999999995</v>
      </c>
      <c r="K79" s="11">
        <v>0.1555</v>
      </c>
      <c r="L79" s="24">
        <v>0.76500000000000001</v>
      </c>
      <c r="M79" s="24">
        <v>0.96666666700000003</v>
      </c>
      <c r="N79" s="25" t="s">
        <v>18</v>
      </c>
      <c r="O79" s="11">
        <v>0.91666666699999999</v>
      </c>
      <c r="P79" s="12">
        <v>2</v>
      </c>
      <c r="Q79" s="12">
        <v>2.5</v>
      </c>
      <c r="R79" s="12"/>
      <c r="S79" s="12">
        <v>4</v>
      </c>
      <c r="T79" s="12">
        <v>9</v>
      </c>
      <c r="U79" s="12">
        <v>35</v>
      </c>
      <c r="V79" s="26"/>
    </row>
    <row r="80" spans="1:25" ht="16" x14ac:dyDescent="0.2">
      <c r="A80" s="21" t="s">
        <v>220</v>
      </c>
      <c r="B80" s="22" t="s">
        <v>519</v>
      </c>
      <c r="C80" s="22" t="s">
        <v>524</v>
      </c>
      <c r="D80" s="23">
        <v>45768</v>
      </c>
      <c r="E80" s="22">
        <v>30</v>
      </c>
      <c r="F80" s="22">
        <v>28.25</v>
      </c>
      <c r="G80" s="24">
        <v>0.94169999999999998</v>
      </c>
      <c r="H80" s="12">
        <v>38</v>
      </c>
      <c r="I80" s="12">
        <v>36.94</v>
      </c>
      <c r="J80" s="24">
        <v>0.97199999999999998</v>
      </c>
      <c r="K80" s="11">
        <v>0.16839999999999999</v>
      </c>
      <c r="L80" s="24">
        <v>0.96299999999999997</v>
      </c>
      <c r="M80" s="24">
        <v>0.99056603799999998</v>
      </c>
      <c r="N80" s="25" t="s">
        <v>545</v>
      </c>
      <c r="O80" s="11">
        <v>0.80769230800000003</v>
      </c>
      <c r="P80" s="12"/>
      <c r="Q80" s="12"/>
      <c r="R80" s="12"/>
      <c r="S80" s="12"/>
      <c r="T80" s="12">
        <v>10</v>
      </c>
      <c r="U80" s="12">
        <v>43</v>
      </c>
      <c r="V80" s="26"/>
      <c r="Y80" s="6"/>
    </row>
    <row r="81" spans="1:25" ht="16" x14ac:dyDescent="0.2">
      <c r="A81" s="21" t="s">
        <v>221</v>
      </c>
      <c r="B81" s="22" t="s">
        <v>519</v>
      </c>
      <c r="C81" s="22" t="s">
        <v>523</v>
      </c>
      <c r="D81" s="23">
        <v>45225</v>
      </c>
      <c r="E81" s="22">
        <v>12</v>
      </c>
      <c r="F81" s="22">
        <v>11.5</v>
      </c>
      <c r="G81" s="24">
        <v>0.95830000000000004</v>
      </c>
      <c r="H81" s="12">
        <v>16</v>
      </c>
      <c r="I81" s="12">
        <v>16.13</v>
      </c>
      <c r="J81" s="24">
        <v>1.0078</v>
      </c>
      <c r="K81" s="11">
        <v>0.13150000000000001</v>
      </c>
      <c r="L81" s="24">
        <v>0.97</v>
      </c>
      <c r="M81" s="24">
        <v>1</v>
      </c>
      <c r="N81" s="25" t="s">
        <v>18</v>
      </c>
      <c r="O81" s="11">
        <v>0.63636363600000001</v>
      </c>
      <c r="P81" s="12">
        <v>1</v>
      </c>
      <c r="Q81" s="12">
        <v>10</v>
      </c>
      <c r="R81" s="12"/>
      <c r="S81" s="12"/>
      <c r="T81" s="12">
        <v>0</v>
      </c>
      <c r="U81" s="12">
        <v>13</v>
      </c>
      <c r="V81" s="26"/>
      <c r="Y81" s="6"/>
    </row>
    <row r="82" spans="1:25" ht="16" x14ac:dyDescent="0.2">
      <c r="A82" s="21" t="s">
        <v>223</v>
      </c>
      <c r="B82" s="22" t="s">
        <v>519</v>
      </c>
      <c r="C82" s="22" t="s">
        <v>236</v>
      </c>
      <c r="D82" s="23">
        <v>45695</v>
      </c>
      <c r="E82" s="22">
        <v>30</v>
      </c>
      <c r="F82" s="22">
        <v>39.130000000000003</v>
      </c>
      <c r="G82" s="24">
        <v>1.3042</v>
      </c>
      <c r="H82" s="12">
        <v>38</v>
      </c>
      <c r="I82" s="12">
        <v>43.38</v>
      </c>
      <c r="J82" s="24">
        <v>1.1414</v>
      </c>
      <c r="K82" s="11">
        <v>0.10979999999999999</v>
      </c>
      <c r="L82" s="24">
        <v>0.96299999999999997</v>
      </c>
      <c r="M82" s="24">
        <v>1</v>
      </c>
      <c r="N82" s="25" t="s">
        <v>554</v>
      </c>
      <c r="O82" s="11">
        <v>0.909090909</v>
      </c>
      <c r="P82" s="12"/>
      <c r="Q82" s="12"/>
      <c r="R82" s="12"/>
      <c r="S82" s="12">
        <v>2</v>
      </c>
      <c r="T82" s="12">
        <v>19</v>
      </c>
      <c r="U82" s="12">
        <v>48</v>
      </c>
      <c r="V82" s="26"/>
      <c r="Y82" s="6"/>
    </row>
    <row r="83" spans="1:25" ht="16" x14ac:dyDescent="0.2">
      <c r="A83" s="21" t="s">
        <v>230</v>
      </c>
      <c r="B83" s="22" t="s">
        <v>519</v>
      </c>
      <c r="C83" s="22" t="s">
        <v>520</v>
      </c>
      <c r="D83" s="23">
        <v>44330</v>
      </c>
      <c r="E83" s="22">
        <v>30</v>
      </c>
      <c r="F83" s="22">
        <v>25.13</v>
      </c>
      <c r="G83" s="24">
        <v>0.83750000000000002</v>
      </c>
      <c r="H83" s="12">
        <v>38</v>
      </c>
      <c r="I83" s="12">
        <v>38.630000000000003</v>
      </c>
      <c r="J83" s="24">
        <v>1.0164</v>
      </c>
      <c r="K83" s="11">
        <v>7.4800000000000005E-2</v>
      </c>
      <c r="L83" s="24">
        <v>0.98399999999999999</v>
      </c>
      <c r="M83" s="24">
        <v>0.96551724100000003</v>
      </c>
      <c r="N83" s="25" t="s">
        <v>548</v>
      </c>
      <c r="O83" s="11">
        <v>0.86666666699999995</v>
      </c>
      <c r="P83" s="12"/>
      <c r="Q83" s="12"/>
      <c r="R83" s="12"/>
      <c r="S83" s="12"/>
      <c r="T83" s="12">
        <v>10</v>
      </c>
      <c r="U83" s="12">
        <v>24</v>
      </c>
      <c r="V83" s="26"/>
      <c r="Y83" s="6"/>
    </row>
    <row r="84" spans="1:25" ht="16" x14ac:dyDescent="0.2">
      <c r="A84" s="21" t="s">
        <v>231</v>
      </c>
      <c r="B84" s="22" t="s">
        <v>519</v>
      </c>
      <c r="C84" s="22" t="s">
        <v>236</v>
      </c>
      <c r="D84" s="23">
        <v>43685</v>
      </c>
      <c r="E84" s="22">
        <v>12</v>
      </c>
      <c r="F84" s="22">
        <v>5.5</v>
      </c>
      <c r="G84" s="24">
        <v>0.45829999999999999</v>
      </c>
      <c r="H84" s="12">
        <v>16</v>
      </c>
      <c r="I84" s="12">
        <v>18.25</v>
      </c>
      <c r="J84" s="24">
        <v>1.1406000000000001</v>
      </c>
      <c r="K84" s="11">
        <v>0.78839999999999999</v>
      </c>
      <c r="L84" s="24">
        <v>1</v>
      </c>
      <c r="M84" s="24">
        <v>1</v>
      </c>
      <c r="N84" s="25" t="s">
        <v>546</v>
      </c>
      <c r="O84" s="11">
        <v>1</v>
      </c>
      <c r="P84" s="12"/>
      <c r="Q84" s="12"/>
      <c r="R84" s="12"/>
      <c r="S84" s="12"/>
      <c r="T84" s="12">
        <v>4</v>
      </c>
      <c r="U84" s="12">
        <v>12</v>
      </c>
      <c r="V84" s="26"/>
      <c r="Y84" s="6"/>
    </row>
    <row r="85" spans="1:25" ht="16" x14ac:dyDescent="0.2">
      <c r="A85" s="21" t="s">
        <v>232</v>
      </c>
      <c r="B85" s="22" t="s">
        <v>522</v>
      </c>
      <c r="C85" s="22" t="s">
        <v>520</v>
      </c>
      <c r="D85" s="23">
        <v>44246</v>
      </c>
      <c r="E85" s="22">
        <v>30</v>
      </c>
      <c r="F85" s="22">
        <v>22.06</v>
      </c>
      <c r="G85" s="24">
        <v>0.73540000000000005</v>
      </c>
      <c r="H85" s="12">
        <v>30</v>
      </c>
      <c r="I85" s="12">
        <v>43.25</v>
      </c>
      <c r="J85" s="24">
        <v>1.4417</v>
      </c>
      <c r="K85" s="11">
        <v>0.16400000000000001</v>
      </c>
      <c r="L85" s="24">
        <v>0.80900000000000005</v>
      </c>
      <c r="M85" s="24">
        <v>1</v>
      </c>
      <c r="N85" s="25" t="s">
        <v>33</v>
      </c>
      <c r="O85" s="11">
        <v>0.8</v>
      </c>
      <c r="P85" s="12"/>
      <c r="Q85" s="12"/>
      <c r="R85" s="12"/>
      <c r="S85" s="12">
        <v>7</v>
      </c>
      <c r="T85" s="12">
        <v>2</v>
      </c>
      <c r="U85" s="12">
        <v>17</v>
      </c>
      <c r="V85" s="26"/>
      <c r="Y85" s="6"/>
    </row>
    <row r="86" spans="1:25" ht="16" x14ac:dyDescent="0.2">
      <c r="A86" s="21" t="s">
        <v>235</v>
      </c>
      <c r="B86" s="22" t="s">
        <v>519</v>
      </c>
      <c r="C86" s="22" t="s">
        <v>526</v>
      </c>
      <c r="D86" s="23">
        <v>46112</v>
      </c>
      <c r="E86" s="22">
        <v>30</v>
      </c>
      <c r="F86" s="22">
        <v>26.25</v>
      </c>
      <c r="G86" s="24">
        <v>0.875</v>
      </c>
      <c r="H86" s="12">
        <v>38</v>
      </c>
      <c r="I86" s="12">
        <v>46.13</v>
      </c>
      <c r="J86" s="24">
        <v>1.2138</v>
      </c>
      <c r="K86" s="11">
        <v>0.18579999999999999</v>
      </c>
      <c r="L86" s="24">
        <v>0.97</v>
      </c>
      <c r="M86" s="24">
        <v>1</v>
      </c>
      <c r="N86" s="25" t="s">
        <v>555</v>
      </c>
      <c r="O86" s="11">
        <v>0.14285714299999999</v>
      </c>
      <c r="P86" s="12">
        <v>1</v>
      </c>
      <c r="Q86" s="12">
        <v>10</v>
      </c>
      <c r="R86" s="12"/>
      <c r="S86" s="12"/>
      <c r="T86" s="12">
        <v>21</v>
      </c>
      <c r="U86" s="12">
        <v>30</v>
      </c>
      <c r="V86" s="26"/>
      <c r="Y86" s="6"/>
    </row>
    <row r="87" spans="1:25" ht="16" x14ac:dyDescent="0.2">
      <c r="A87" s="21" t="s">
        <v>237</v>
      </c>
      <c r="B87" s="22" t="s">
        <v>519</v>
      </c>
      <c r="C87" s="22" t="s">
        <v>520</v>
      </c>
      <c r="D87" s="23">
        <v>43903</v>
      </c>
      <c r="E87" s="22">
        <v>30</v>
      </c>
      <c r="F87" s="22">
        <v>20.25</v>
      </c>
      <c r="G87" s="24">
        <v>0.67500000000000004</v>
      </c>
      <c r="H87" s="12">
        <v>38</v>
      </c>
      <c r="I87" s="12">
        <v>45.5</v>
      </c>
      <c r="J87" s="24">
        <v>1.1974</v>
      </c>
      <c r="K87" s="11">
        <v>0.1371</v>
      </c>
      <c r="L87" s="24">
        <v>1</v>
      </c>
      <c r="M87" s="24">
        <v>0.97260274000000002</v>
      </c>
      <c r="N87" s="25" t="s">
        <v>541</v>
      </c>
      <c r="O87" s="11">
        <v>0.7</v>
      </c>
      <c r="P87" s="12"/>
      <c r="Q87" s="12"/>
      <c r="R87" s="12"/>
      <c r="S87" s="12"/>
      <c r="T87" s="12">
        <v>6</v>
      </c>
      <c r="U87" s="12">
        <v>18</v>
      </c>
      <c r="V87" s="26"/>
      <c r="Y87" s="6"/>
    </row>
    <row r="88" spans="1:25" ht="16" x14ac:dyDescent="0.2">
      <c r="A88" s="21" t="s">
        <v>243</v>
      </c>
      <c r="B88" s="22" t="s">
        <v>525</v>
      </c>
      <c r="C88" s="22" t="s">
        <v>524</v>
      </c>
      <c r="D88" s="23">
        <v>46085</v>
      </c>
      <c r="E88" s="22">
        <v>12</v>
      </c>
      <c r="F88" s="22">
        <v>9.5</v>
      </c>
      <c r="G88" s="24">
        <v>0.79169999999999996</v>
      </c>
      <c r="H88" s="12">
        <v>16</v>
      </c>
      <c r="I88" s="12">
        <v>19.059999999999999</v>
      </c>
      <c r="J88" s="24">
        <v>1.1914</v>
      </c>
      <c r="K88" s="11">
        <v>0.22700000000000001</v>
      </c>
      <c r="L88" s="24">
        <v>0.73099999999999998</v>
      </c>
      <c r="M88" s="24">
        <v>0.94117647100000001</v>
      </c>
      <c r="N88" s="25" t="s">
        <v>546</v>
      </c>
      <c r="O88" s="11">
        <v>0</v>
      </c>
      <c r="P88" s="12">
        <v>1</v>
      </c>
      <c r="Q88" s="12">
        <v>10</v>
      </c>
      <c r="R88" s="12"/>
      <c r="S88" s="12">
        <v>1</v>
      </c>
      <c r="T88" s="12">
        <v>3</v>
      </c>
      <c r="U88" s="12">
        <v>15</v>
      </c>
      <c r="V88" s="26"/>
      <c r="Y88" s="6"/>
    </row>
    <row r="89" spans="1:25" ht="16" x14ac:dyDescent="0.2">
      <c r="A89" s="21" t="s">
        <v>245</v>
      </c>
      <c r="B89" s="22" t="s">
        <v>522</v>
      </c>
      <c r="C89" s="22" t="s">
        <v>523</v>
      </c>
      <c r="D89" s="23">
        <v>44218</v>
      </c>
      <c r="E89" s="22">
        <v>30</v>
      </c>
      <c r="F89" s="22">
        <v>32.630000000000003</v>
      </c>
      <c r="G89" s="24">
        <v>1.0874999999999999</v>
      </c>
      <c r="H89" s="12">
        <v>30</v>
      </c>
      <c r="I89" s="12">
        <v>47.81</v>
      </c>
      <c r="J89" s="24">
        <v>1.5938000000000001</v>
      </c>
      <c r="K89" s="11">
        <v>0.1628</v>
      </c>
      <c r="L89" s="24">
        <v>0.98499999999999999</v>
      </c>
      <c r="M89" s="24">
        <v>1</v>
      </c>
      <c r="N89" s="25" t="s">
        <v>18</v>
      </c>
      <c r="O89" s="11">
        <v>0.95454545499999999</v>
      </c>
      <c r="P89" s="12"/>
      <c r="Q89" s="12"/>
      <c r="R89" s="12"/>
      <c r="S89" s="12">
        <v>4</v>
      </c>
      <c r="T89" s="12">
        <v>4</v>
      </c>
      <c r="U89" s="12">
        <v>26</v>
      </c>
      <c r="V89" s="26"/>
      <c r="Y89" s="6"/>
    </row>
    <row r="90" spans="1:25" ht="16" x14ac:dyDescent="0.2">
      <c r="A90" s="21" t="s">
        <v>246</v>
      </c>
      <c r="B90" s="22" t="s">
        <v>519</v>
      </c>
      <c r="C90" s="22" t="s">
        <v>521</v>
      </c>
      <c r="D90" s="23">
        <v>45670</v>
      </c>
      <c r="E90" s="22">
        <v>20</v>
      </c>
      <c r="F90" s="22">
        <v>24.5</v>
      </c>
      <c r="G90" s="24">
        <v>1.2250000000000001</v>
      </c>
      <c r="H90" s="12">
        <v>24</v>
      </c>
      <c r="I90" s="12">
        <v>27.38</v>
      </c>
      <c r="J90" s="24">
        <v>1.1406000000000001</v>
      </c>
      <c r="K90" s="11">
        <v>0.14630000000000001</v>
      </c>
      <c r="L90" s="24">
        <v>0.95499999999999996</v>
      </c>
      <c r="M90" s="24">
        <v>1</v>
      </c>
      <c r="N90" s="25" t="s">
        <v>18</v>
      </c>
      <c r="O90" s="11">
        <v>0.95652173900000004</v>
      </c>
      <c r="P90" s="12">
        <v>1</v>
      </c>
      <c r="Q90" s="12">
        <v>9</v>
      </c>
      <c r="R90" s="12"/>
      <c r="S90" s="12"/>
      <c r="T90" s="12">
        <v>3</v>
      </c>
      <c r="U90" s="12">
        <v>32</v>
      </c>
      <c r="V90" s="26"/>
      <c r="Y90" s="6"/>
    </row>
    <row r="91" spans="1:25" ht="16" x14ac:dyDescent="0.2">
      <c r="A91" s="21" t="s">
        <v>247</v>
      </c>
      <c r="B91" s="22" t="s">
        <v>522</v>
      </c>
      <c r="C91" s="22" t="s">
        <v>520</v>
      </c>
      <c r="D91" s="23">
        <v>43922</v>
      </c>
      <c r="E91" s="22">
        <v>30</v>
      </c>
      <c r="F91" s="22">
        <v>31.88</v>
      </c>
      <c r="G91" s="24">
        <v>1.0625</v>
      </c>
      <c r="H91" s="12">
        <v>38</v>
      </c>
      <c r="I91" s="12">
        <v>53.19</v>
      </c>
      <c r="J91" s="24">
        <v>1.3996999999999999</v>
      </c>
      <c r="K91" s="11">
        <v>6.6900000000000001E-2</v>
      </c>
      <c r="L91" s="24">
        <v>0.91100000000000003</v>
      </c>
      <c r="M91" s="24">
        <v>0.98245614000000003</v>
      </c>
      <c r="N91" s="25" t="s">
        <v>551</v>
      </c>
      <c r="O91" s="11">
        <v>0.94736842099999996</v>
      </c>
      <c r="P91" s="12">
        <v>3</v>
      </c>
      <c r="Q91" s="12">
        <v>9.6666000000000007</v>
      </c>
      <c r="R91" s="12"/>
      <c r="S91" s="12"/>
      <c r="T91" s="12">
        <v>10</v>
      </c>
      <c r="U91" s="12">
        <v>28</v>
      </c>
      <c r="V91" s="26"/>
      <c r="Y91" s="6"/>
    </row>
    <row r="92" spans="1:25" ht="16" x14ac:dyDescent="0.2">
      <c r="A92" s="21" t="s">
        <v>253</v>
      </c>
      <c r="B92" s="22" t="s">
        <v>519</v>
      </c>
      <c r="C92" s="22" t="s">
        <v>523</v>
      </c>
      <c r="D92" s="23">
        <v>45201</v>
      </c>
      <c r="E92" s="22">
        <v>12</v>
      </c>
      <c r="F92" s="22">
        <v>11.75</v>
      </c>
      <c r="G92" s="24">
        <v>0.97919999999999996</v>
      </c>
      <c r="H92" s="12">
        <v>16</v>
      </c>
      <c r="I92" s="12">
        <v>12.5</v>
      </c>
      <c r="J92" s="24">
        <v>0.78129999999999999</v>
      </c>
      <c r="K92" s="11">
        <v>0.1111</v>
      </c>
      <c r="L92" s="24">
        <v>1</v>
      </c>
      <c r="M92" s="24">
        <v>1</v>
      </c>
      <c r="N92" s="25" t="s">
        <v>33</v>
      </c>
      <c r="O92" s="11">
        <v>0.6</v>
      </c>
      <c r="P92" s="12"/>
      <c r="Q92" s="12"/>
      <c r="R92" s="12"/>
      <c r="S92" s="12">
        <v>1</v>
      </c>
      <c r="T92" s="12">
        <v>1</v>
      </c>
      <c r="U92" s="12">
        <v>15</v>
      </c>
      <c r="V92" s="26"/>
      <c r="Y92" s="6"/>
    </row>
    <row r="93" spans="1:25" ht="16" x14ac:dyDescent="0.2">
      <c r="A93" s="21" t="s">
        <v>256</v>
      </c>
      <c r="B93" s="22" t="s">
        <v>519</v>
      </c>
      <c r="C93" s="22" t="s">
        <v>236</v>
      </c>
      <c r="D93" s="23">
        <v>46069</v>
      </c>
      <c r="E93" s="22">
        <v>12</v>
      </c>
      <c r="F93" s="22">
        <v>11.25</v>
      </c>
      <c r="G93" s="24">
        <v>0.9375</v>
      </c>
      <c r="H93" s="12">
        <v>16</v>
      </c>
      <c r="I93" s="12">
        <v>20.13</v>
      </c>
      <c r="J93" s="24">
        <v>1.2578</v>
      </c>
      <c r="K93" s="11">
        <v>0.54049999999999998</v>
      </c>
      <c r="L93" s="24">
        <v>0.96799999999999997</v>
      </c>
      <c r="M93" s="24">
        <v>0.92307692299999999</v>
      </c>
      <c r="N93" s="25" t="s">
        <v>33</v>
      </c>
      <c r="O93" s="11">
        <v>0.5</v>
      </c>
      <c r="P93" s="12"/>
      <c r="Q93" s="12"/>
      <c r="R93" s="12"/>
      <c r="S93" s="12"/>
      <c r="T93" s="12">
        <v>4</v>
      </c>
      <c r="U93" s="12">
        <v>14</v>
      </c>
      <c r="V93" s="26"/>
      <c r="Y93" s="6"/>
    </row>
    <row r="94" spans="1:25" ht="16" x14ac:dyDescent="0.2">
      <c r="A94" s="21" t="s">
        <v>257</v>
      </c>
      <c r="B94" s="22" t="s">
        <v>519</v>
      </c>
      <c r="C94" s="22" t="s">
        <v>520</v>
      </c>
      <c r="D94" s="23">
        <v>45719</v>
      </c>
      <c r="E94" s="22">
        <v>30</v>
      </c>
      <c r="F94" s="22">
        <v>20.5</v>
      </c>
      <c r="G94" s="24">
        <v>0.68330000000000002</v>
      </c>
      <c r="H94" s="12">
        <v>38</v>
      </c>
      <c r="I94" s="12">
        <v>32</v>
      </c>
      <c r="J94" s="24">
        <v>0.84209999999999996</v>
      </c>
      <c r="K94" s="11">
        <v>0.34210000000000002</v>
      </c>
      <c r="L94" s="24">
        <v>0.90600000000000003</v>
      </c>
      <c r="M94" s="24">
        <v>0.93589743599999997</v>
      </c>
      <c r="N94" s="25" t="s">
        <v>553</v>
      </c>
      <c r="O94" s="11">
        <v>0.86363636399999999</v>
      </c>
      <c r="P94" s="12">
        <v>1</v>
      </c>
      <c r="Q94" s="12">
        <v>8</v>
      </c>
      <c r="R94" s="12"/>
      <c r="S94" s="12"/>
      <c r="T94" s="12">
        <v>9</v>
      </c>
      <c r="U94" s="12">
        <v>32</v>
      </c>
      <c r="V94" s="26"/>
      <c r="Y94" s="6"/>
    </row>
    <row r="95" spans="1:25" ht="16" x14ac:dyDescent="0.2">
      <c r="A95" s="21" t="s">
        <v>259</v>
      </c>
      <c r="B95" s="22" t="s">
        <v>519</v>
      </c>
      <c r="C95" s="22" t="s">
        <v>523</v>
      </c>
      <c r="D95" s="23">
        <v>45212</v>
      </c>
      <c r="E95" s="22">
        <v>12</v>
      </c>
      <c r="F95" s="22">
        <v>4</v>
      </c>
      <c r="G95" s="24">
        <v>0.33329999999999999</v>
      </c>
      <c r="H95" s="12">
        <v>16</v>
      </c>
      <c r="I95" s="12">
        <v>17.13</v>
      </c>
      <c r="J95" s="24">
        <v>1.0703</v>
      </c>
      <c r="K95" s="11">
        <v>0.1487</v>
      </c>
      <c r="L95" s="24">
        <v>0.6</v>
      </c>
      <c r="M95" s="24">
        <v>1</v>
      </c>
      <c r="N95" s="25" t="s">
        <v>33</v>
      </c>
      <c r="O95" s="11">
        <v>0</v>
      </c>
      <c r="P95" s="12"/>
      <c r="Q95" s="12"/>
      <c r="R95" s="12"/>
      <c r="S95" s="12"/>
      <c r="T95" s="12">
        <v>1</v>
      </c>
      <c r="U95" s="12">
        <v>4</v>
      </c>
      <c r="V95" s="26"/>
      <c r="Y95" s="6"/>
    </row>
    <row r="96" spans="1:25" ht="16" x14ac:dyDescent="0.2">
      <c r="A96" s="21" t="s">
        <v>260</v>
      </c>
      <c r="B96" s="22" t="s">
        <v>522</v>
      </c>
      <c r="C96" s="22" t="s">
        <v>520</v>
      </c>
      <c r="D96" s="23">
        <v>44036</v>
      </c>
      <c r="E96" s="22">
        <v>30</v>
      </c>
      <c r="F96" s="22">
        <v>23</v>
      </c>
      <c r="G96" s="24">
        <v>0.76670000000000005</v>
      </c>
      <c r="H96" s="12">
        <v>38</v>
      </c>
      <c r="I96" s="12">
        <v>37.06</v>
      </c>
      <c r="J96" s="24">
        <v>0.97529999999999994</v>
      </c>
      <c r="K96" s="11">
        <v>0.1081</v>
      </c>
      <c r="L96" s="24">
        <v>0.95199999999999996</v>
      </c>
      <c r="M96" s="24">
        <v>1</v>
      </c>
      <c r="N96" s="25" t="s">
        <v>546</v>
      </c>
      <c r="O96" s="11">
        <v>0.9375</v>
      </c>
      <c r="P96" s="12"/>
      <c r="Q96" s="12"/>
      <c r="R96" s="12"/>
      <c r="S96" s="12">
        <v>4</v>
      </c>
      <c r="T96" s="12">
        <v>5</v>
      </c>
      <c r="U96" s="12">
        <v>25</v>
      </c>
      <c r="V96" s="26"/>
      <c r="Y96" s="6"/>
    </row>
    <row r="97" spans="1:25" ht="16" x14ac:dyDescent="0.2">
      <c r="A97" s="21" t="s">
        <v>261</v>
      </c>
      <c r="B97" s="22" t="s">
        <v>519</v>
      </c>
      <c r="C97" s="22" t="s">
        <v>520</v>
      </c>
      <c r="D97" s="23">
        <v>45513</v>
      </c>
      <c r="E97" s="22">
        <v>35</v>
      </c>
      <c r="F97" s="22">
        <v>34.380000000000003</v>
      </c>
      <c r="G97" s="24">
        <v>0.98209999999999997</v>
      </c>
      <c r="H97" s="12">
        <v>43</v>
      </c>
      <c r="I97" s="12">
        <v>47.69</v>
      </c>
      <c r="J97" s="24">
        <v>1.109</v>
      </c>
      <c r="K97" s="11">
        <v>0.14080000000000001</v>
      </c>
      <c r="L97" s="24">
        <v>0.97899999999999998</v>
      </c>
      <c r="M97" s="24">
        <v>0.99270073000000003</v>
      </c>
      <c r="N97" s="25" t="s">
        <v>18</v>
      </c>
      <c r="O97" s="11">
        <v>1</v>
      </c>
      <c r="P97" s="12">
        <v>3</v>
      </c>
      <c r="Q97" s="12">
        <v>10</v>
      </c>
      <c r="R97" s="12"/>
      <c r="S97" s="12"/>
      <c r="T97" s="12">
        <v>6</v>
      </c>
      <c r="U97" s="12">
        <v>45</v>
      </c>
      <c r="V97" s="26"/>
      <c r="Y97" s="6"/>
    </row>
    <row r="98" spans="1:25" ht="16" x14ac:dyDescent="0.2">
      <c r="A98" s="21" t="s">
        <v>535</v>
      </c>
      <c r="B98" s="22" t="s">
        <v>519</v>
      </c>
      <c r="C98" s="22" t="s">
        <v>526</v>
      </c>
      <c r="D98" s="23">
        <v>46139</v>
      </c>
      <c r="E98" s="22">
        <v>30</v>
      </c>
      <c r="F98" s="22">
        <v>0.67</v>
      </c>
      <c r="G98" s="24">
        <v>2.2200000000000001E-2</v>
      </c>
      <c r="H98" s="12">
        <v>38</v>
      </c>
      <c r="I98" s="12">
        <v>22.42</v>
      </c>
      <c r="J98" s="24">
        <v>0.58989999999999998</v>
      </c>
      <c r="K98" s="11"/>
      <c r="L98" s="24">
        <v>0</v>
      </c>
      <c r="M98" s="24">
        <v>1</v>
      </c>
      <c r="N98" s="25" t="s">
        <v>18</v>
      </c>
      <c r="O98" s="11"/>
      <c r="P98" s="12"/>
      <c r="Q98" s="12"/>
      <c r="R98" s="12"/>
      <c r="S98" s="12"/>
      <c r="T98" s="12">
        <v>2</v>
      </c>
      <c r="U98" s="12">
        <v>2</v>
      </c>
      <c r="V98" s="26"/>
      <c r="Y98" s="6"/>
    </row>
    <row r="99" spans="1:25" ht="16" x14ac:dyDescent="0.2">
      <c r="A99" s="21" t="s">
        <v>262</v>
      </c>
      <c r="B99" s="22" t="s">
        <v>522</v>
      </c>
      <c r="C99" s="22" t="s">
        <v>521</v>
      </c>
      <c r="D99" s="23">
        <v>39923</v>
      </c>
      <c r="E99" s="22">
        <v>30</v>
      </c>
      <c r="F99" s="22">
        <v>28.25</v>
      </c>
      <c r="G99" s="24">
        <v>0.94169999999999998</v>
      </c>
      <c r="H99" s="12">
        <v>38</v>
      </c>
      <c r="I99" s="12">
        <v>42.5</v>
      </c>
      <c r="J99" s="24">
        <v>1.1184000000000001</v>
      </c>
      <c r="K99" s="11">
        <v>5.6000000000000001E-2</v>
      </c>
      <c r="L99" s="24">
        <v>0.95799999999999996</v>
      </c>
      <c r="M99" s="24">
        <v>0.97979797999999996</v>
      </c>
      <c r="N99" s="25" t="s">
        <v>548</v>
      </c>
      <c r="O99" s="11">
        <v>0.85714285700000004</v>
      </c>
      <c r="P99" s="12"/>
      <c r="Q99" s="12"/>
      <c r="R99" s="12"/>
      <c r="S99" s="12"/>
      <c r="T99" s="12">
        <v>3</v>
      </c>
      <c r="U99" s="12">
        <v>29</v>
      </c>
      <c r="V99" s="26"/>
      <c r="Y99" s="6"/>
    </row>
    <row r="100" spans="1:25" ht="16" x14ac:dyDescent="0.2">
      <c r="A100" s="21" t="s">
        <v>263</v>
      </c>
      <c r="B100" s="22" t="s">
        <v>519</v>
      </c>
      <c r="C100" s="22" t="s">
        <v>521</v>
      </c>
      <c r="D100" s="23">
        <v>45510</v>
      </c>
      <c r="E100" s="22">
        <v>30</v>
      </c>
      <c r="F100" s="22">
        <v>25.5</v>
      </c>
      <c r="G100" s="24">
        <v>0.85</v>
      </c>
      <c r="H100" s="12">
        <v>38</v>
      </c>
      <c r="I100" s="12">
        <v>38.380000000000003</v>
      </c>
      <c r="J100" s="24">
        <v>1.0099</v>
      </c>
      <c r="K100" s="11">
        <v>0.21679999999999999</v>
      </c>
      <c r="L100" s="24">
        <v>0.77900000000000003</v>
      </c>
      <c r="M100" s="24">
        <v>0.87878787899999999</v>
      </c>
      <c r="N100" s="25" t="s">
        <v>60</v>
      </c>
      <c r="O100" s="11">
        <v>1</v>
      </c>
      <c r="P100" s="12"/>
      <c r="Q100" s="12"/>
      <c r="R100" s="12"/>
      <c r="S100" s="12"/>
      <c r="T100" s="12">
        <v>4</v>
      </c>
      <c r="U100" s="12">
        <v>29</v>
      </c>
      <c r="V100" s="26"/>
      <c r="Y100" s="6"/>
    </row>
    <row r="101" spans="1:25" ht="16" x14ac:dyDescent="0.2">
      <c r="A101" s="21" t="s">
        <v>266</v>
      </c>
      <c r="B101" s="22" t="s">
        <v>525</v>
      </c>
      <c r="C101" s="22" t="s">
        <v>523</v>
      </c>
      <c r="D101" s="23">
        <v>45881</v>
      </c>
      <c r="E101" s="22">
        <v>12</v>
      </c>
      <c r="F101" s="22">
        <v>11.25</v>
      </c>
      <c r="G101" s="24">
        <v>0.9375</v>
      </c>
      <c r="H101" s="12">
        <v>16</v>
      </c>
      <c r="I101" s="12">
        <v>22.5</v>
      </c>
      <c r="J101" s="24">
        <v>1.4063000000000001</v>
      </c>
      <c r="K101" s="11">
        <v>0.34</v>
      </c>
      <c r="L101" s="24">
        <v>0.88900000000000001</v>
      </c>
      <c r="M101" s="24">
        <v>0.95454545499999999</v>
      </c>
      <c r="N101" s="25" t="s">
        <v>546</v>
      </c>
      <c r="O101" s="11">
        <v>0.71428571399999996</v>
      </c>
      <c r="P101" s="12"/>
      <c r="Q101" s="12"/>
      <c r="R101" s="12"/>
      <c r="S101" s="12"/>
      <c r="T101" s="12">
        <v>4</v>
      </c>
      <c r="U101" s="12">
        <v>14</v>
      </c>
      <c r="V101" s="26"/>
      <c r="Y101" s="6"/>
    </row>
    <row r="102" spans="1:25" ht="16" x14ac:dyDescent="0.2">
      <c r="A102" s="21" t="s">
        <v>536</v>
      </c>
      <c r="B102" s="22" t="s">
        <v>525</v>
      </c>
      <c r="C102" s="22" t="s">
        <v>527</v>
      </c>
      <c r="D102" s="23">
        <v>46163</v>
      </c>
      <c r="E102" s="22">
        <v>12</v>
      </c>
      <c r="F102" s="22"/>
      <c r="G102" s="24"/>
      <c r="H102" s="12">
        <v>16</v>
      </c>
      <c r="I102" s="12"/>
      <c r="J102" s="24"/>
      <c r="K102" s="11"/>
      <c r="L102" s="24"/>
      <c r="M102" s="24"/>
      <c r="N102" s="25" t="s">
        <v>18</v>
      </c>
      <c r="O102" s="11"/>
      <c r="P102" s="12"/>
      <c r="Q102" s="12"/>
      <c r="R102" s="12"/>
      <c r="S102" s="12"/>
      <c r="T102" s="12">
        <v>0</v>
      </c>
      <c r="U102" s="12">
        <v>0</v>
      </c>
      <c r="V102" s="26"/>
      <c r="Y102" s="6"/>
    </row>
    <row r="103" spans="1:25" ht="16" x14ac:dyDescent="0.2">
      <c r="A103" s="21" t="s">
        <v>267</v>
      </c>
      <c r="B103" s="22" t="s">
        <v>519</v>
      </c>
      <c r="C103" s="22" t="s">
        <v>521</v>
      </c>
      <c r="D103" s="23">
        <v>45267</v>
      </c>
      <c r="E103" s="22">
        <v>20</v>
      </c>
      <c r="F103" s="22">
        <v>17</v>
      </c>
      <c r="G103" s="24">
        <v>0.85</v>
      </c>
      <c r="H103" s="12">
        <v>24</v>
      </c>
      <c r="I103" s="12">
        <v>26.44</v>
      </c>
      <c r="J103" s="24">
        <v>1.1015999999999999</v>
      </c>
      <c r="K103" s="11">
        <v>0.31690000000000002</v>
      </c>
      <c r="L103" s="24">
        <v>0.97399999999999998</v>
      </c>
      <c r="M103" s="24">
        <v>1</v>
      </c>
      <c r="N103" s="25" t="s">
        <v>556</v>
      </c>
      <c r="O103" s="11">
        <v>1</v>
      </c>
      <c r="P103" s="12">
        <v>1</v>
      </c>
      <c r="Q103" s="12">
        <v>10</v>
      </c>
      <c r="R103" s="12"/>
      <c r="S103" s="12"/>
      <c r="T103" s="12">
        <v>5</v>
      </c>
      <c r="U103" s="12">
        <v>18</v>
      </c>
      <c r="V103" s="26"/>
      <c r="Y103" s="6"/>
    </row>
    <row r="104" spans="1:25" ht="16" x14ac:dyDescent="0.2">
      <c r="A104" s="27" t="s">
        <v>268</v>
      </c>
      <c r="B104" s="28" t="s">
        <v>519</v>
      </c>
      <c r="C104" s="28" t="s">
        <v>521</v>
      </c>
      <c r="D104" s="29">
        <v>45702</v>
      </c>
      <c r="E104" s="28">
        <v>30</v>
      </c>
      <c r="F104" s="28">
        <v>26.88</v>
      </c>
      <c r="G104" s="15">
        <v>0.89580000000000004</v>
      </c>
      <c r="H104" s="6">
        <v>38</v>
      </c>
      <c r="I104" s="6">
        <v>40.25</v>
      </c>
      <c r="J104" s="15">
        <v>1.0591999999999999</v>
      </c>
      <c r="K104" s="9">
        <v>0.10780000000000001</v>
      </c>
      <c r="L104" s="15">
        <v>0.98699999999999999</v>
      </c>
      <c r="M104" s="15">
        <v>1</v>
      </c>
      <c r="N104" s="30" t="s">
        <v>546</v>
      </c>
      <c r="O104" s="9">
        <v>0.8</v>
      </c>
      <c r="P104" s="6">
        <v>3</v>
      </c>
      <c r="Q104" s="6">
        <v>10</v>
      </c>
      <c r="R104" s="6"/>
      <c r="S104" s="6">
        <v>2</v>
      </c>
      <c r="T104" s="6">
        <v>9</v>
      </c>
      <c r="U104" s="6">
        <v>37</v>
      </c>
      <c r="V104" s="26"/>
      <c r="Y104" s="6"/>
    </row>
    <row r="105" spans="1:25" ht="16" x14ac:dyDescent="0.2">
      <c r="A105" s="21" t="s">
        <v>271</v>
      </c>
      <c r="B105" s="22" t="s">
        <v>522</v>
      </c>
      <c r="C105" s="22" t="s">
        <v>523</v>
      </c>
      <c r="D105" s="23">
        <v>43917</v>
      </c>
      <c r="E105" s="22">
        <v>12</v>
      </c>
      <c r="F105" s="22">
        <v>10.88</v>
      </c>
      <c r="G105" s="24">
        <v>0.90629999999999999</v>
      </c>
      <c r="H105" s="12">
        <v>16</v>
      </c>
      <c r="I105" s="12">
        <v>22.56</v>
      </c>
      <c r="J105" s="24">
        <v>1.4101999999999999</v>
      </c>
      <c r="K105" s="11">
        <v>0.2117</v>
      </c>
      <c r="L105" s="24">
        <v>0.96899999999999997</v>
      </c>
      <c r="M105" s="24">
        <v>1</v>
      </c>
      <c r="N105" s="25" t="s">
        <v>547</v>
      </c>
      <c r="O105" s="11">
        <v>0.75</v>
      </c>
      <c r="P105" s="12"/>
      <c r="Q105" s="12"/>
      <c r="R105" s="12"/>
      <c r="S105" s="12">
        <v>1</v>
      </c>
      <c r="T105" s="12">
        <v>2</v>
      </c>
      <c r="U105" s="12">
        <v>10</v>
      </c>
      <c r="V105" s="26"/>
      <c r="Y105" s="6"/>
    </row>
    <row r="106" spans="1:25" ht="16" x14ac:dyDescent="0.2">
      <c r="A106" s="21" t="s">
        <v>273</v>
      </c>
      <c r="B106" s="22" t="s">
        <v>522</v>
      </c>
      <c r="C106" s="22" t="s">
        <v>524</v>
      </c>
      <c r="D106" s="23">
        <v>43812</v>
      </c>
      <c r="E106" s="22">
        <v>12</v>
      </c>
      <c r="F106" s="22">
        <v>11.63</v>
      </c>
      <c r="G106" s="24">
        <v>0.96879999999999999</v>
      </c>
      <c r="H106" s="12">
        <v>16</v>
      </c>
      <c r="I106" s="12">
        <v>15.56</v>
      </c>
      <c r="J106" s="24">
        <v>0.97270000000000001</v>
      </c>
      <c r="K106" s="11">
        <v>0.16880000000000001</v>
      </c>
      <c r="L106" s="24">
        <v>1</v>
      </c>
      <c r="M106" s="24">
        <v>0.95</v>
      </c>
      <c r="N106" s="25" t="s">
        <v>547</v>
      </c>
      <c r="O106" s="11">
        <v>1</v>
      </c>
      <c r="P106" s="12"/>
      <c r="Q106" s="12"/>
      <c r="R106" s="12"/>
      <c r="S106" s="12">
        <v>1</v>
      </c>
      <c r="T106" s="12">
        <v>2</v>
      </c>
      <c r="U106" s="12">
        <v>12</v>
      </c>
      <c r="V106" s="26"/>
      <c r="Y106" s="6"/>
    </row>
    <row r="107" spans="1:25" ht="16" x14ac:dyDescent="0.2">
      <c r="A107" s="21" t="s">
        <v>274</v>
      </c>
      <c r="B107" s="22" t="s">
        <v>519</v>
      </c>
      <c r="C107" s="22" t="s">
        <v>521</v>
      </c>
      <c r="D107" s="23">
        <v>45307</v>
      </c>
      <c r="E107" s="22">
        <v>30</v>
      </c>
      <c r="F107" s="22">
        <v>30.75</v>
      </c>
      <c r="G107" s="24">
        <v>1.0249999999999999</v>
      </c>
      <c r="H107" s="12">
        <v>38</v>
      </c>
      <c r="I107" s="12">
        <v>37.75</v>
      </c>
      <c r="J107" s="24">
        <v>0.99339999999999995</v>
      </c>
      <c r="K107" s="11">
        <v>0.18690000000000001</v>
      </c>
      <c r="L107" s="24">
        <v>1</v>
      </c>
      <c r="M107" s="24">
        <v>0.98305084700000001</v>
      </c>
      <c r="N107" s="25" t="s">
        <v>551</v>
      </c>
      <c r="O107" s="11">
        <v>1</v>
      </c>
      <c r="P107" s="12"/>
      <c r="Q107" s="12"/>
      <c r="R107" s="12"/>
      <c r="S107" s="12"/>
      <c r="T107" s="12">
        <v>16</v>
      </c>
      <c r="U107" s="12">
        <v>38</v>
      </c>
      <c r="V107" s="26"/>
      <c r="Y107" s="6"/>
    </row>
    <row r="108" spans="1:25" ht="16" x14ac:dyDescent="0.2">
      <c r="A108" s="21" t="s">
        <v>276</v>
      </c>
      <c r="B108" s="22" t="s">
        <v>519</v>
      </c>
      <c r="C108" s="22" t="s">
        <v>520</v>
      </c>
      <c r="D108" s="23">
        <v>45968</v>
      </c>
      <c r="E108" s="22">
        <v>35</v>
      </c>
      <c r="F108" s="22">
        <v>37.75</v>
      </c>
      <c r="G108" s="24">
        <v>1.0786</v>
      </c>
      <c r="H108" s="12">
        <v>43</v>
      </c>
      <c r="I108" s="12">
        <v>48.19</v>
      </c>
      <c r="J108" s="24">
        <v>1.1206</v>
      </c>
      <c r="K108" s="11">
        <v>0.14069999999999999</v>
      </c>
      <c r="L108" s="24">
        <v>0.96</v>
      </c>
      <c r="M108" s="24">
        <v>1</v>
      </c>
      <c r="N108" s="25" t="s">
        <v>557</v>
      </c>
      <c r="O108" s="11">
        <v>0.89473684200000003</v>
      </c>
      <c r="P108" s="12">
        <v>1</v>
      </c>
      <c r="Q108" s="12">
        <v>10</v>
      </c>
      <c r="R108" s="12"/>
      <c r="S108" s="12"/>
      <c r="T108" s="12">
        <v>16</v>
      </c>
      <c r="U108" s="12">
        <v>44</v>
      </c>
      <c r="V108" s="26"/>
      <c r="Y108" s="6"/>
    </row>
    <row r="109" spans="1:25" ht="16" x14ac:dyDescent="0.2">
      <c r="A109" s="21" t="s">
        <v>277</v>
      </c>
      <c r="B109" s="22" t="s">
        <v>519</v>
      </c>
      <c r="C109" s="22" t="s">
        <v>521</v>
      </c>
      <c r="D109" s="23">
        <v>45217</v>
      </c>
      <c r="E109" s="22">
        <v>12</v>
      </c>
      <c r="F109" s="22">
        <v>9.75</v>
      </c>
      <c r="G109" s="24">
        <v>0.8125</v>
      </c>
      <c r="H109" s="12">
        <v>16</v>
      </c>
      <c r="I109" s="12">
        <v>19.829999999999998</v>
      </c>
      <c r="J109" s="24">
        <v>1.2396</v>
      </c>
      <c r="K109" s="11">
        <v>0.34320000000000001</v>
      </c>
      <c r="L109" s="24">
        <v>1</v>
      </c>
      <c r="M109" s="24">
        <v>0.918918919</v>
      </c>
      <c r="N109" s="25" t="s">
        <v>18</v>
      </c>
      <c r="O109" s="11">
        <v>1</v>
      </c>
      <c r="P109" s="12"/>
      <c r="Q109" s="12"/>
      <c r="R109" s="12"/>
      <c r="S109" s="12"/>
      <c r="T109" s="12">
        <v>1</v>
      </c>
      <c r="U109" s="12">
        <v>14</v>
      </c>
      <c r="V109" s="26"/>
      <c r="Y109" s="6"/>
    </row>
    <row r="110" spans="1:25" ht="16" x14ac:dyDescent="0.2">
      <c r="A110" s="21" t="s">
        <v>280</v>
      </c>
      <c r="B110" s="22" t="s">
        <v>525</v>
      </c>
      <c r="C110" s="22" t="s">
        <v>523</v>
      </c>
      <c r="D110" s="23">
        <v>46050</v>
      </c>
      <c r="E110" s="22">
        <v>20</v>
      </c>
      <c r="F110" s="22">
        <v>15.75</v>
      </c>
      <c r="G110" s="24">
        <v>0.78749999999999998</v>
      </c>
      <c r="H110" s="12">
        <v>24</v>
      </c>
      <c r="I110" s="12">
        <v>22.75</v>
      </c>
      <c r="J110" s="24">
        <v>0.94789999999999996</v>
      </c>
      <c r="K110" s="11">
        <v>0.29160000000000003</v>
      </c>
      <c r="L110" s="24">
        <v>0.64500000000000002</v>
      </c>
      <c r="M110" s="24">
        <v>0.93103448300000002</v>
      </c>
      <c r="N110" s="25" t="s">
        <v>83</v>
      </c>
      <c r="O110" s="11">
        <v>0</v>
      </c>
      <c r="P110" s="12"/>
      <c r="Q110" s="12"/>
      <c r="R110" s="12"/>
      <c r="S110" s="12">
        <v>1</v>
      </c>
      <c r="T110" s="12">
        <v>5</v>
      </c>
      <c r="U110" s="12">
        <v>16</v>
      </c>
      <c r="V110" s="26"/>
      <c r="Y110" s="6"/>
    </row>
    <row r="111" spans="1:25" ht="16" x14ac:dyDescent="0.2">
      <c r="A111" s="21" t="s">
        <v>282</v>
      </c>
      <c r="B111" s="22" t="s">
        <v>519</v>
      </c>
      <c r="C111" s="22" t="s">
        <v>236</v>
      </c>
      <c r="D111" s="23">
        <v>45775</v>
      </c>
      <c r="E111" s="22">
        <v>20</v>
      </c>
      <c r="F111" s="22">
        <v>17.88</v>
      </c>
      <c r="G111" s="24">
        <v>0.89380000000000004</v>
      </c>
      <c r="H111" s="12">
        <v>24</v>
      </c>
      <c r="I111" s="12">
        <v>25.56</v>
      </c>
      <c r="J111" s="24">
        <v>1.0650999999999999</v>
      </c>
      <c r="K111" s="11">
        <v>0.1353</v>
      </c>
      <c r="L111" s="24">
        <v>0.98099999999999998</v>
      </c>
      <c r="M111" s="24">
        <v>1</v>
      </c>
      <c r="N111" s="25" t="s">
        <v>18</v>
      </c>
      <c r="O111" s="11">
        <v>0.63157894699999995</v>
      </c>
      <c r="P111" s="12"/>
      <c r="Q111" s="12"/>
      <c r="R111" s="12"/>
      <c r="S111" s="12"/>
      <c r="T111" s="12">
        <v>3</v>
      </c>
      <c r="U111" s="12">
        <v>24</v>
      </c>
      <c r="V111" s="26"/>
      <c r="Y111" s="6"/>
    </row>
    <row r="112" spans="1:25" ht="16" x14ac:dyDescent="0.2">
      <c r="A112" s="21" t="s">
        <v>283</v>
      </c>
      <c r="B112" s="22" t="s">
        <v>519</v>
      </c>
      <c r="C112" s="22" t="s">
        <v>236</v>
      </c>
      <c r="D112" s="23">
        <v>45875</v>
      </c>
      <c r="E112" s="22">
        <v>30</v>
      </c>
      <c r="F112" s="22">
        <v>26.25</v>
      </c>
      <c r="G112" s="24">
        <v>0.875</v>
      </c>
      <c r="H112" s="12">
        <v>38</v>
      </c>
      <c r="I112" s="12">
        <v>40.130000000000003</v>
      </c>
      <c r="J112" s="24">
        <v>1.0559000000000001</v>
      </c>
      <c r="K112" s="11">
        <v>0.17469999999999999</v>
      </c>
      <c r="L112" s="24">
        <v>0.85499999999999998</v>
      </c>
      <c r="M112" s="24">
        <v>0.99038461499999997</v>
      </c>
      <c r="N112" s="25" t="s">
        <v>558</v>
      </c>
      <c r="O112" s="11">
        <v>0.95833333300000001</v>
      </c>
      <c r="P112" s="12">
        <v>2</v>
      </c>
      <c r="Q112" s="12">
        <v>7</v>
      </c>
      <c r="R112" s="12"/>
      <c r="S112" s="12">
        <v>8</v>
      </c>
      <c r="T112" s="12">
        <v>8</v>
      </c>
      <c r="U112" s="12">
        <v>31</v>
      </c>
      <c r="V112" s="26"/>
      <c r="Y112" s="6"/>
    </row>
    <row r="113" spans="1:25" ht="16" x14ac:dyDescent="0.2">
      <c r="A113" s="27" t="s">
        <v>285</v>
      </c>
      <c r="B113" s="28" t="s">
        <v>519</v>
      </c>
      <c r="C113" s="28" t="s">
        <v>520</v>
      </c>
      <c r="D113" s="29">
        <v>44273</v>
      </c>
      <c r="E113" s="28">
        <v>30</v>
      </c>
      <c r="F113" s="28">
        <v>26.5</v>
      </c>
      <c r="G113" s="15">
        <v>0.88329999999999997</v>
      </c>
      <c r="H113" s="6">
        <v>38</v>
      </c>
      <c r="I113" s="6">
        <v>55.06</v>
      </c>
      <c r="J113" s="15">
        <v>1.4490000000000001</v>
      </c>
      <c r="K113" s="9">
        <v>0.2288</v>
      </c>
      <c r="L113" s="15">
        <v>0.88200000000000001</v>
      </c>
      <c r="M113" s="15">
        <v>0.98969072199999997</v>
      </c>
      <c r="N113" s="30" t="s">
        <v>559</v>
      </c>
      <c r="O113" s="9">
        <v>0.92307692299999999</v>
      </c>
      <c r="P113" s="6"/>
      <c r="Q113" s="6"/>
      <c r="R113" s="6"/>
      <c r="S113" s="6">
        <v>11</v>
      </c>
      <c r="T113" s="6">
        <v>9</v>
      </c>
      <c r="U113" s="6">
        <v>24</v>
      </c>
      <c r="V113" s="26"/>
      <c r="Y113" s="6"/>
    </row>
    <row r="114" spans="1:25" ht="16" x14ac:dyDescent="0.2">
      <c r="A114" s="21" t="s">
        <v>286</v>
      </c>
      <c r="B114" s="22" t="s">
        <v>519</v>
      </c>
      <c r="C114" s="22" t="s">
        <v>523</v>
      </c>
      <c r="D114" s="23">
        <v>46083</v>
      </c>
      <c r="E114" s="22">
        <v>35</v>
      </c>
      <c r="F114" s="22">
        <v>38.880000000000003</v>
      </c>
      <c r="G114" s="24">
        <v>1.1107</v>
      </c>
      <c r="H114" s="12">
        <v>43</v>
      </c>
      <c r="I114" s="12">
        <v>45.63</v>
      </c>
      <c r="J114" s="24">
        <v>1.0609999999999999</v>
      </c>
      <c r="K114" s="11">
        <v>9.5000000000000001E-2</v>
      </c>
      <c r="L114" s="24">
        <v>0.92</v>
      </c>
      <c r="M114" s="24">
        <v>0.97916666699999999</v>
      </c>
      <c r="N114" s="25" t="s">
        <v>71</v>
      </c>
      <c r="O114" s="11">
        <v>0</v>
      </c>
      <c r="P114" s="12">
        <v>2</v>
      </c>
      <c r="Q114" s="12">
        <v>10</v>
      </c>
      <c r="R114" s="12"/>
      <c r="S114" s="12"/>
      <c r="T114" s="12">
        <v>11</v>
      </c>
      <c r="U114" s="12">
        <v>44</v>
      </c>
      <c r="V114" s="26"/>
      <c r="Y114" s="6"/>
    </row>
    <row r="115" spans="1:25" ht="16" x14ac:dyDescent="0.2">
      <c r="A115" s="21" t="s">
        <v>288</v>
      </c>
      <c r="B115" s="22" t="s">
        <v>525</v>
      </c>
      <c r="C115" s="22" t="s">
        <v>520</v>
      </c>
      <c r="D115" s="23">
        <v>46065</v>
      </c>
      <c r="E115" s="22">
        <v>12</v>
      </c>
      <c r="F115" s="22">
        <v>9.1300000000000008</v>
      </c>
      <c r="G115" s="24">
        <v>0.76039999999999996</v>
      </c>
      <c r="H115" s="12">
        <v>16</v>
      </c>
      <c r="I115" s="12">
        <v>14.56</v>
      </c>
      <c r="J115" s="24">
        <v>0.91020000000000001</v>
      </c>
      <c r="K115" s="11">
        <v>0.1825</v>
      </c>
      <c r="L115" s="24">
        <v>1</v>
      </c>
      <c r="M115" s="24">
        <v>1</v>
      </c>
      <c r="N115" s="25" t="s">
        <v>547</v>
      </c>
      <c r="O115" s="11">
        <v>0.33333333300000001</v>
      </c>
      <c r="P115" s="12">
        <v>2</v>
      </c>
      <c r="Q115" s="12">
        <v>10</v>
      </c>
      <c r="R115" s="12"/>
      <c r="S115" s="12">
        <v>1</v>
      </c>
      <c r="T115" s="12">
        <v>2</v>
      </c>
      <c r="U115" s="12">
        <v>14</v>
      </c>
      <c r="V115" s="26"/>
      <c r="Y115" s="6"/>
    </row>
    <row r="116" spans="1:25" ht="16" x14ac:dyDescent="0.2">
      <c r="A116" s="21" t="s">
        <v>289</v>
      </c>
      <c r="B116" s="22" t="s">
        <v>519</v>
      </c>
      <c r="C116" s="22" t="s">
        <v>236</v>
      </c>
      <c r="D116" s="23">
        <v>45491</v>
      </c>
      <c r="E116" s="22">
        <v>35</v>
      </c>
      <c r="F116" s="22">
        <v>23.75</v>
      </c>
      <c r="G116" s="24">
        <v>0.67859999999999998</v>
      </c>
      <c r="H116" s="12">
        <v>43</v>
      </c>
      <c r="I116" s="12">
        <v>40.19</v>
      </c>
      <c r="J116" s="24">
        <v>0.93459999999999999</v>
      </c>
      <c r="K116" s="11">
        <v>0.24049999999999999</v>
      </c>
      <c r="L116" s="24">
        <v>0.93799999999999994</v>
      </c>
      <c r="M116" s="24">
        <v>0.95505618000000003</v>
      </c>
      <c r="N116" s="25" t="s">
        <v>541</v>
      </c>
      <c r="O116" s="11">
        <v>0.73684210500000002</v>
      </c>
      <c r="P116" s="12"/>
      <c r="Q116" s="12"/>
      <c r="R116" s="12"/>
      <c r="S116" s="12"/>
      <c r="T116" s="12">
        <v>6</v>
      </c>
      <c r="U116" s="12">
        <v>28</v>
      </c>
      <c r="V116" s="26"/>
      <c r="Y116" s="6"/>
    </row>
    <row r="117" spans="1:25" ht="16" x14ac:dyDescent="0.2">
      <c r="A117" s="21" t="s">
        <v>293</v>
      </c>
      <c r="B117" s="22" t="s">
        <v>522</v>
      </c>
      <c r="C117" s="22" t="s">
        <v>521</v>
      </c>
      <c r="D117" s="23">
        <v>43777</v>
      </c>
      <c r="E117" s="22">
        <v>12</v>
      </c>
      <c r="F117" s="22">
        <v>7.75</v>
      </c>
      <c r="G117" s="24">
        <v>0.64580000000000004</v>
      </c>
      <c r="H117" s="12">
        <v>16</v>
      </c>
      <c r="I117" s="12">
        <v>17</v>
      </c>
      <c r="J117" s="24">
        <v>1.0625</v>
      </c>
      <c r="K117" s="11">
        <v>0.3301</v>
      </c>
      <c r="L117" s="24">
        <v>1</v>
      </c>
      <c r="M117" s="24">
        <v>0.96666666700000003</v>
      </c>
      <c r="N117" s="25" t="s">
        <v>18</v>
      </c>
      <c r="O117" s="11">
        <v>1</v>
      </c>
      <c r="P117" s="12"/>
      <c r="Q117" s="12"/>
      <c r="R117" s="12"/>
      <c r="S117" s="12"/>
      <c r="T117" s="12">
        <v>0</v>
      </c>
      <c r="U117" s="12">
        <v>9</v>
      </c>
      <c r="V117" s="26"/>
      <c r="Y117" s="6"/>
    </row>
    <row r="118" spans="1:25" ht="16" x14ac:dyDescent="0.2">
      <c r="A118" s="21" t="s">
        <v>294</v>
      </c>
      <c r="B118" s="22" t="s">
        <v>519</v>
      </c>
      <c r="C118" s="22" t="s">
        <v>524</v>
      </c>
      <c r="D118" s="23">
        <v>45741</v>
      </c>
      <c r="E118" s="22">
        <v>35</v>
      </c>
      <c r="F118" s="22">
        <v>31.63</v>
      </c>
      <c r="G118" s="24">
        <v>0.90359999999999996</v>
      </c>
      <c r="H118" s="12">
        <v>43</v>
      </c>
      <c r="I118" s="12">
        <v>41.56</v>
      </c>
      <c r="J118" s="24">
        <v>0.96660000000000001</v>
      </c>
      <c r="K118" s="11">
        <v>0.2122</v>
      </c>
      <c r="L118" s="24">
        <v>0.627</v>
      </c>
      <c r="M118" s="24">
        <v>0.99166666699999995</v>
      </c>
      <c r="N118" s="25" t="s">
        <v>560</v>
      </c>
      <c r="O118" s="11">
        <v>0.77777777800000003</v>
      </c>
      <c r="P118" s="12"/>
      <c r="Q118" s="12"/>
      <c r="R118" s="12"/>
      <c r="S118" s="12">
        <v>37</v>
      </c>
      <c r="T118" s="12">
        <v>11</v>
      </c>
      <c r="U118" s="12">
        <v>42</v>
      </c>
      <c r="V118" s="26"/>
      <c r="Y118" s="6"/>
    </row>
    <row r="119" spans="1:25" ht="16" x14ac:dyDescent="0.2">
      <c r="A119" s="21" t="s">
        <v>297</v>
      </c>
      <c r="B119" s="22" t="s">
        <v>519</v>
      </c>
      <c r="C119" s="22" t="s">
        <v>521</v>
      </c>
      <c r="D119" s="23">
        <v>44575</v>
      </c>
      <c r="E119" s="22">
        <v>12</v>
      </c>
      <c r="F119" s="22">
        <v>19.059999999999999</v>
      </c>
      <c r="G119" s="24">
        <v>1.5885</v>
      </c>
      <c r="H119" s="12">
        <v>16</v>
      </c>
      <c r="I119" s="12">
        <v>22.56</v>
      </c>
      <c r="J119" s="24">
        <v>1.4101999999999999</v>
      </c>
      <c r="K119" s="11">
        <v>0.1157</v>
      </c>
      <c r="L119" s="24">
        <v>1</v>
      </c>
      <c r="M119" s="24">
        <v>0.985294118</v>
      </c>
      <c r="N119" s="25" t="s">
        <v>18</v>
      </c>
      <c r="O119" s="11">
        <v>1</v>
      </c>
      <c r="P119" s="12"/>
      <c r="Q119" s="12"/>
      <c r="R119" s="12"/>
      <c r="S119" s="12">
        <v>1</v>
      </c>
      <c r="T119" s="12">
        <v>0</v>
      </c>
      <c r="U119" s="12">
        <v>16</v>
      </c>
      <c r="V119" s="26"/>
      <c r="Y119" s="6"/>
    </row>
    <row r="120" spans="1:25" ht="16" x14ac:dyDescent="0.2">
      <c r="A120" s="21" t="s">
        <v>298</v>
      </c>
      <c r="B120" s="22" t="s">
        <v>519</v>
      </c>
      <c r="C120" s="22" t="s">
        <v>521</v>
      </c>
      <c r="D120" s="23">
        <v>46028</v>
      </c>
      <c r="E120" s="22">
        <v>30</v>
      </c>
      <c r="F120" s="22">
        <v>28.5</v>
      </c>
      <c r="G120" s="24">
        <v>0.95</v>
      </c>
      <c r="H120" s="12">
        <v>38</v>
      </c>
      <c r="I120" s="12">
        <v>38.31</v>
      </c>
      <c r="J120" s="24">
        <v>1.0082</v>
      </c>
      <c r="K120" s="11">
        <v>0.15920000000000001</v>
      </c>
      <c r="L120" s="24">
        <v>1</v>
      </c>
      <c r="M120" s="24">
        <v>1</v>
      </c>
      <c r="N120" s="25" t="s">
        <v>549</v>
      </c>
      <c r="O120" s="11">
        <v>0.73684210500000002</v>
      </c>
      <c r="P120" s="12"/>
      <c r="Q120" s="12"/>
      <c r="R120" s="12"/>
      <c r="S120" s="12"/>
      <c r="T120" s="12">
        <v>6</v>
      </c>
      <c r="U120" s="12">
        <v>33</v>
      </c>
      <c r="V120" s="26"/>
      <c r="Y120" s="6"/>
    </row>
    <row r="121" spans="1:25" ht="16" x14ac:dyDescent="0.2">
      <c r="A121" s="21" t="s">
        <v>300</v>
      </c>
      <c r="B121" s="22" t="s">
        <v>525</v>
      </c>
      <c r="C121" s="22" t="s">
        <v>236</v>
      </c>
      <c r="D121" s="23">
        <v>45904</v>
      </c>
      <c r="E121" s="22">
        <v>20</v>
      </c>
      <c r="F121" s="22">
        <v>37</v>
      </c>
      <c r="G121" s="24">
        <v>1.85</v>
      </c>
      <c r="H121" s="12">
        <v>24</v>
      </c>
      <c r="I121" s="12">
        <v>40.5</v>
      </c>
      <c r="J121" s="24">
        <v>1.6875</v>
      </c>
      <c r="K121" s="11">
        <v>0.38829999999999998</v>
      </c>
      <c r="L121" s="24">
        <v>0.96399999999999997</v>
      </c>
      <c r="M121" s="24">
        <v>0.99295774599999997</v>
      </c>
      <c r="N121" s="25" t="s">
        <v>548</v>
      </c>
      <c r="O121" s="11">
        <v>0.375</v>
      </c>
      <c r="P121" s="12"/>
      <c r="Q121" s="12"/>
      <c r="R121" s="12"/>
      <c r="S121" s="12"/>
      <c r="T121" s="12">
        <v>2</v>
      </c>
      <c r="U121" s="12">
        <v>49</v>
      </c>
      <c r="V121" s="26"/>
      <c r="Y121" s="6"/>
    </row>
    <row r="122" spans="1:25" ht="16" x14ac:dyDescent="0.2">
      <c r="A122" s="21" t="s">
        <v>301</v>
      </c>
      <c r="B122" s="22" t="s">
        <v>519</v>
      </c>
      <c r="C122" s="22" t="s">
        <v>523</v>
      </c>
      <c r="D122" s="23">
        <v>45874</v>
      </c>
      <c r="E122" s="22">
        <v>30</v>
      </c>
      <c r="F122" s="22">
        <v>26.13</v>
      </c>
      <c r="G122" s="24">
        <v>0.87080000000000002</v>
      </c>
      <c r="H122" s="12">
        <v>38</v>
      </c>
      <c r="I122" s="12">
        <v>38.25</v>
      </c>
      <c r="J122" s="24">
        <v>1.0065999999999999</v>
      </c>
      <c r="K122" s="11">
        <v>0.16109999999999999</v>
      </c>
      <c r="L122" s="24">
        <v>0.94299999999999995</v>
      </c>
      <c r="M122" s="24">
        <v>0.98989899000000003</v>
      </c>
      <c r="N122" s="25" t="s">
        <v>561</v>
      </c>
      <c r="O122" s="11">
        <v>0.4</v>
      </c>
      <c r="P122" s="12">
        <v>2</v>
      </c>
      <c r="Q122" s="12">
        <v>9.5</v>
      </c>
      <c r="R122" s="12"/>
      <c r="S122" s="12">
        <v>2</v>
      </c>
      <c r="T122" s="12">
        <v>10</v>
      </c>
      <c r="U122" s="12">
        <v>37</v>
      </c>
      <c r="V122" s="26"/>
      <c r="Y122" s="6"/>
    </row>
    <row r="123" spans="1:25" ht="16" x14ac:dyDescent="0.2">
      <c r="A123" s="21" t="s">
        <v>303</v>
      </c>
      <c r="B123" s="22" t="s">
        <v>522</v>
      </c>
      <c r="C123" s="22" t="s">
        <v>523</v>
      </c>
      <c r="D123" s="23">
        <v>42373</v>
      </c>
      <c r="E123" s="22">
        <v>30</v>
      </c>
      <c r="F123" s="22">
        <v>30.25</v>
      </c>
      <c r="G123" s="24">
        <v>1.0083</v>
      </c>
      <c r="H123" s="12">
        <v>38</v>
      </c>
      <c r="I123" s="12">
        <v>40.25</v>
      </c>
      <c r="J123" s="24">
        <v>1.0591999999999999</v>
      </c>
      <c r="K123" s="11">
        <v>0.13070000000000001</v>
      </c>
      <c r="L123" s="24">
        <v>1</v>
      </c>
      <c r="M123" s="24">
        <v>1</v>
      </c>
      <c r="N123" s="25" t="s">
        <v>18</v>
      </c>
      <c r="O123" s="11">
        <v>0.95833333300000001</v>
      </c>
      <c r="P123" s="12"/>
      <c r="Q123" s="12"/>
      <c r="R123" s="12"/>
      <c r="S123" s="12"/>
      <c r="T123" s="12">
        <v>0</v>
      </c>
      <c r="U123" s="12">
        <v>26</v>
      </c>
      <c r="V123" s="26"/>
      <c r="Y123" s="6"/>
    </row>
    <row r="124" spans="1:25" ht="16" x14ac:dyDescent="0.2">
      <c r="A124" s="21" t="s">
        <v>304</v>
      </c>
      <c r="B124" s="22" t="s">
        <v>519</v>
      </c>
      <c r="C124" s="22" t="s">
        <v>521</v>
      </c>
      <c r="D124" s="23">
        <v>46100</v>
      </c>
      <c r="E124" s="22">
        <v>30</v>
      </c>
      <c r="F124" s="22">
        <v>27</v>
      </c>
      <c r="G124" s="24">
        <v>0.9</v>
      </c>
      <c r="H124" s="12">
        <v>38</v>
      </c>
      <c r="I124" s="12">
        <v>36.880000000000003</v>
      </c>
      <c r="J124" s="24">
        <v>0.97040000000000004</v>
      </c>
      <c r="K124" s="11">
        <v>0.31019999999999998</v>
      </c>
      <c r="L124" s="24">
        <v>0.97099999999999997</v>
      </c>
      <c r="M124" s="24">
        <v>1</v>
      </c>
      <c r="N124" s="25" t="s">
        <v>547</v>
      </c>
      <c r="O124" s="11">
        <v>1</v>
      </c>
      <c r="P124" s="12">
        <v>3</v>
      </c>
      <c r="Q124" s="12">
        <v>9.6666000000000007</v>
      </c>
      <c r="R124" s="12"/>
      <c r="S124" s="12"/>
      <c r="T124" s="12">
        <v>5</v>
      </c>
      <c r="U124" s="12">
        <v>30</v>
      </c>
      <c r="V124" s="26"/>
      <c r="Y124" s="6"/>
    </row>
    <row r="125" spans="1:25" ht="16" x14ac:dyDescent="0.2">
      <c r="A125" s="21" t="s">
        <v>305</v>
      </c>
      <c r="B125" s="22" t="s">
        <v>525</v>
      </c>
      <c r="C125" s="22" t="s">
        <v>521</v>
      </c>
      <c r="D125" s="23">
        <v>46069</v>
      </c>
      <c r="E125" s="22">
        <v>12</v>
      </c>
      <c r="F125" s="22">
        <v>8.25</v>
      </c>
      <c r="G125" s="24">
        <v>0.6875</v>
      </c>
      <c r="H125" s="12">
        <v>16</v>
      </c>
      <c r="I125" s="12">
        <v>11.94</v>
      </c>
      <c r="J125" s="24">
        <v>0.74609999999999999</v>
      </c>
      <c r="K125" s="11">
        <v>0.43049999999999999</v>
      </c>
      <c r="L125" s="24">
        <v>0.95499999999999996</v>
      </c>
      <c r="M125" s="24">
        <v>1</v>
      </c>
      <c r="N125" s="25" t="s">
        <v>33</v>
      </c>
      <c r="O125" s="11">
        <v>0.75</v>
      </c>
      <c r="P125" s="12"/>
      <c r="Q125" s="12"/>
      <c r="R125" s="12"/>
      <c r="S125" s="12">
        <v>3</v>
      </c>
      <c r="T125" s="12">
        <v>1</v>
      </c>
      <c r="U125" s="12">
        <v>15</v>
      </c>
      <c r="V125" s="26"/>
      <c r="Y125" s="6"/>
    </row>
    <row r="126" spans="1:25" ht="16" x14ac:dyDescent="0.2">
      <c r="A126" s="21" t="s">
        <v>306</v>
      </c>
      <c r="B126" s="22" t="s">
        <v>519</v>
      </c>
      <c r="C126" s="22" t="s">
        <v>521</v>
      </c>
      <c r="D126" s="23">
        <v>45483</v>
      </c>
      <c r="E126" s="22">
        <v>35</v>
      </c>
      <c r="F126" s="22">
        <v>33.630000000000003</v>
      </c>
      <c r="G126" s="24">
        <v>0.9607</v>
      </c>
      <c r="H126" s="12">
        <v>43</v>
      </c>
      <c r="I126" s="12">
        <v>43.75</v>
      </c>
      <c r="J126" s="24">
        <v>1.0174000000000001</v>
      </c>
      <c r="K126" s="11">
        <v>0.31850000000000001</v>
      </c>
      <c r="L126" s="24">
        <v>0.96699999999999997</v>
      </c>
      <c r="M126" s="24">
        <v>0.98496240599999996</v>
      </c>
      <c r="N126" s="25" t="s">
        <v>547</v>
      </c>
      <c r="O126" s="11">
        <v>0.875</v>
      </c>
      <c r="P126" s="12">
        <v>4</v>
      </c>
      <c r="Q126" s="12">
        <v>7</v>
      </c>
      <c r="R126" s="12"/>
      <c r="S126" s="12"/>
      <c r="T126" s="12">
        <v>6</v>
      </c>
      <c r="U126" s="12">
        <v>43</v>
      </c>
      <c r="V126" s="26"/>
      <c r="Y126" s="6"/>
    </row>
    <row r="127" spans="1:25" ht="16" x14ac:dyDescent="0.2">
      <c r="A127" s="21" t="s">
        <v>310</v>
      </c>
      <c r="B127" s="22" t="s">
        <v>519</v>
      </c>
      <c r="C127" s="22" t="s">
        <v>524</v>
      </c>
      <c r="D127" s="23">
        <v>46020</v>
      </c>
      <c r="E127" s="22">
        <v>30</v>
      </c>
      <c r="F127" s="22">
        <v>32.75</v>
      </c>
      <c r="G127" s="24">
        <v>1.0916999999999999</v>
      </c>
      <c r="H127" s="12">
        <v>38</v>
      </c>
      <c r="I127" s="12">
        <v>35.25</v>
      </c>
      <c r="J127" s="24">
        <v>0.92759999999999998</v>
      </c>
      <c r="K127" s="11">
        <v>0.12820000000000001</v>
      </c>
      <c r="L127" s="24">
        <v>0.98799999999999999</v>
      </c>
      <c r="M127" s="24">
        <v>1</v>
      </c>
      <c r="N127" s="25" t="s">
        <v>541</v>
      </c>
      <c r="O127" s="11">
        <v>0.92</v>
      </c>
      <c r="P127" s="12"/>
      <c r="Q127" s="12"/>
      <c r="R127" s="12"/>
      <c r="S127" s="12"/>
      <c r="T127" s="12">
        <v>10</v>
      </c>
      <c r="U127" s="12">
        <v>41</v>
      </c>
      <c r="V127" s="26"/>
      <c r="Y127" s="6"/>
    </row>
    <row r="128" spans="1:25" ht="16" x14ac:dyDescent="0.2">
      <c r="A128" s="21" t="s">
        <v>312</v>
      </c>
      <c r="B128" s="22" t="s">
        <v>525</v>
      </c>
      <c r="C128" s="22" t="s">
        <v>236</v>
      </c>
      <c r="D128" s="23">
        <v>46097</v>
      </c>
      <c r="E128" s="22">
        <v>35</v>
      </c>
      <c r="F128" s="22">
        <v>27.63</v>
      </c>
      <c r="G128" s="24">
        <v>0.7893</v>
      </c>
      <c r="H128" s="12">
        <v>43</v>
      </c>
      <c r="I128" s="12">
        <v>41.25</v>
      </c>
      <c r="J128" s="24">
        <v>0.95930000000000004</v>
      </c>
      <c r="K128" s="11">
        <v>0.38500000000000001</v>
      </c>
      <c r="L128" s="24">
        <v>0.97</v>
      </c>
      <c r="M128" s="24">
        <v>0.98245614000000003</v>
      </c>
      <c r="N128" s="25" t="s">
        <v>60</v>
      </c>
      <c r="O128" s="11">
        <v>0.15384615400000001</v>
      </c>
      <c r="P128" s="12">
        <v>1</v>
      </c>
      <c r="Q128" s="12">
        <v>10</v>
      </c>
      <c r="R128" s="12"/>
      <c r="S128" s="12">
        <v>7</v>
      </c>
      <c r="T128" s="12">
        <v>10</v>
      </c>
      <c r="U128" s="12">
        <v>33</v>
      </c>
      <c r="V128" s="26"/>
      <c r="Y128" s="6"/>
    </row>
    <row r="129" spans="1:25" ht="16" x14ac:dyDescent="0.2">
      <c r="A129" s="21" t="s">
        <v>313</v>
      </c>
      <c r="B129" s="22" t="s">
        <v>519</v>
      </c>
      <c r="C129" s="22" t="s">
        <v>521</v>
      </c>
      <c r="D129" s="23">
        <v>45210</v>
      </c>
      <c r="E129" s="22">
        <v>30</v>
      </c>
      <c r="F129" s="22">
        <v>19.38</v>
      </c>
      <c r="G129" s="24">
        <v>0.64580000000000004</v>
      </c>
      <c r="H129" s="12">
        <v>38</v>
      </c>
      <c r="I129" s="12">
        <v>28.63</v>
      </c>
      <c r="J129" s="24">
        <v>0.75329999999999997</v>
      </c>
      <c r="K129" s="11">
        <v>0.20069999999999999</v>
      </c>
      <c r="L129" s="24">
        <v>0.90200000000000002</v>
      </c>
      <c r="M129" s="24">
        <v>1</v>
      </c>
      <c r="N129" s="25" t="s">
        <v>546</v>
      </c>
      <c r="O129" s="11">
        <v>0.869565217</v>
      </c>
      <c r="P129" s="12">
        <v>1</v>
      </c>
      <c r="Q129" s="12">
        <v>10</v>
      </c>
      <c r="R129" s="12"/>
      <c r="S129" s="12"/>
      <c r="T129" s="12">
        <v>5</v>
      </c>
      <c r="U129" s="12">
        <v>29</v>
      </c>
      <c r="V129" s="26"/>
      <c r="Y129" s="6"/>
    </row>
    <row r="130" spans="1:25" ht="16" x14ac:dyDescent="0.2">
      <c r="A130" s="21" t="s">
        <v>314</v>
      </c>
      <c r="B130" s="22" t="s">
        <v>522</v>
      </c>
      <c r="C130" s="22" t="s">
        <v>236</v>
      </c>
      <c r="D130" s="23">
        <v>43922</v>
      </c>
      <c r="E130" s="22">
        <v>35</v>
      </c>
      <c r="F130" s="22">
        <v>26.25</v>
      </c>
      <c r="G130" s="24">
        <v>0.75</v>
      </c>
      <c r="H130" s="12">
        <v>43</v>
      </c>
      <c r="I130" s="12">
        <v>56.94</v>
      </c>
      <c r="J130" s="24">
        <v>1.3241000000000001</v>
      </c>
      <c r="K130" s="11">
        <v>0.11219999999999999</v>
      </c>
      <c r="L130" s="24">
        <v>0.92200000000000004</v>
      </c>
      <c r="M130" s="24">
        <v>1</v>
      </c>
      <c r="N130" s="25" t="s">
        <v>546</v>
      </c>
      <c r="O130" s="11">
        <v>0.6</v>
      </c>
      <c r="P130" s="12"/>
      <c r="Q130" s="12"/>
      <c r="R130" s="12"/>
      <c r="S130" s="12"/>
      <c r="T130" s="12">
        <v>4</v>
      </c>
      <c r="U130" s="12">
        <v>26</v>
      </c>
      <c r="V130" s="26"/>
      <c r="Y130" s="6"/>
    </row>
    <row r="131" spans="1:25" ht="16" x14ac:dyDescent="0.2">
      <c r="A131" s="21" t="s">
        <v>317</v>
      </c>
      <c r="B131" s="22" t="s">
        <v>519</v>
      </c>
      <c r="C131" s="22" t="s">
        <v>526</v>
      </c>
      <c r="D131" s="23">
        <v>46126</v>
      </c>
      <c r="E131" s="22">
        <v>12</v>
      </c>
      <c r="F131" s="22">
        <v>1.75</v>
      </c>
      <c r="G131" s="24">
        <v>0.14580000000000001</v>
      </c>
      <c r="H131" s="12">
        <v>16</v>
      </c>
      <c r="I131" s="12">
        <v>15.44</v>
      </c>
      <c r="J131" s="24">
        <v>0.96479999999999999</v>
      </c>
      <c r="K131" s="11">
        <v>0.47220000000000001</v>
      </c>
      <c r="L131" s="24">
        <v>1</v>
      </c>
      <c r="M131" s="24">
        <v>1</v>
      </c>
      <c r="N131" s="25" t="s">
        <v>548</v>
      </c>
      <c r="O131" s="11"/>
      <c r="P131" s="12"/>
      <c r="Q131" s="12"/>
      <c r="R131" s="12"/>
      <c r="S131" s="12">
        <v>2</v>
      </c>
      <c r="T131" s="12">
        <v>4</v>
      </c>
      <c r="U131" s="12">
        <v>4</v>
      </c>
      <c r="V131" s="26"/>
      <c r="Y131" s="6"/>
    </row>
    <row r="132" spans="1:25" ht="16" x14ac:dyDescent="0.2">
      <c r="A132" s="21" t="s">
        <v>318</v>
      </c>
      <c r="B132" s="22" t="s">
        <v>522</v>
      </c>
      <c r="C132" s="22" t="s">
        <v>523</v>
      </c>
      <c r="D132" s="23">
        <v>44330</v>
      </c>
      <c r="E132" s="22">
        <v>30</v>
      </c>
      <c r="F132" s="22">
        <v>13.5</v>
      </c>
      <c r="G132" s="24">
        <v>0.45</v>
      </c>
      <c r="H132" s="12">
        <v>30</v>
      </c>
      <c r="I132" s="12">
        <v>27.25</v>
      </c>
      <c r="J132" s="24">
        <v>0.9083</v>
      </c>
      <c r="K132" s="11">
        <v>3.7699999999999997E-2</v>
      </c>
      <c r="L132" s="24">
        <v>0.94299999999999995</v>
      </c>
      <c r="M132" s="24">
        <v>1</v>
      </c>
      <c r="N132" s="25" t="s">
        <v>18</v>
      </c>
      <c r="O132" s="11">
        <v>1</v>
      </c>
      <c r="P132" s="12"/>
      <c r="Q132" s="12"/>
      <c r="R132" s="12"/>
      <c r="S132" s="12">
        <v>2</v>
      </c>
      <c r="T132" s="12">
        <v>0</v>
      </c>
      <c r="U132" s="12">
        <v>17</v>
      </c>
      <c r="V132" s="26"/>
      <c r="Y132" s="6"/>
    </row>
    <row r="133" spans="1:25" ht="16" x14ac:dyDescent="0.2">
      <c r="A133" s="21" t="s">
        <v>321</v>
      </c>
      <c r="B133" s="22" t="s">
        <v>525</v>
      </c>
      <c r="C133" s="22" t="s">
        <v>520</v>
      </c>
      <c r="D133" s="23">
        <v>46036</v>
      </c>
      <c r="E133" s="22">
        <v>12</v>
      </c>
      <c r="F133" s="22">
        <v>13.25</v>
      </c>
      <c r="G133" s="24">
        <v>1.1042000000000001</v>
      </c>
      <c r="H133" s="12">
        <v>16</v>
      </c>
      <c r="I133" s="12">
        <v>18.38</v>
      </c>
      <c r="J133" s="24">
        <v>1.1484000000000001</v>
      </c>
      <c r="K133" s="11">
        <v>0.23799999999999999</v>
      </c>
      <c r="L133" s="24">
        <v>1</v>
      </c>
      <c r="M133" s="24">
        <v>0.93478260899999999</v>
      </c>
      <c r="N133" s="25" t="s">
        <v>18</v>
      </c>
      <c r="O133" s="11">
        <v>0.33333333300000001</v>
      </c>
      <c r="P133" s="12">
        <v>1</v>
      </c>
      <c r="Q133" s="12">
        <v>10</v>
      </c>
      <c r="R133" s="12"/>
      <c r="S133" s="12"/>
      <c r="T133" s="12">
        <v>0</v>
      </c>
      <c r="U133" s="12">
        <v>11</v>
      </c>
      <c r="V133" s="26"/>
      <c r="Y133" s="6"/>
    </row>
    <row r="134" spans="1:25" ht="16" x14ac:dyDescent="0.2">
      <c r="A134" s="21" t="s">
        <v>323</v>
      </c>
      <c r="B134" s="22" t="s">
        <v>519</v>
      </c>
      <c r="C134" s="22" t="s">
        <v>521</v>
      </c>
      <c r="D134" s="23">
        <v>45271</v>
      </c>
      <c r="E134" s="22">
        <v>30</v>
      </c>
      <c r="F134" s="22">
        <v>27.25</v>
      </c>
      <c r="G134" s="24">
        <v>0.9083</v>
      </c>
      <c r="H134" s="12">
        <v>38</v>
      </c>
      <c r="I134" s="12">
        <v>32.56</v>
      </c>
      <c r="J134" s="24">
        <v>0.8569</v>
      </c>
      <c r="K134" s="11">
        <v>0.39700000000000002</v>
      </c>
      <c r="L134" s="24">
        <v>0.90700000000000003</v>
      </c>
      <c r="M134" s="24">
        <v>0.97169811299999997</v>
      </c>
      <c r="N134" s="25" t="s">
        <v>543</v>
      </c>
      <c r="O134" s="11">
        <v>0.94736842099999996</v>
      </c>
      <c r="P134" s="12">
        <v>1</v>
      </c>
      <c r="Q134" s="12">
        <v>10</v>
      </c>
      <c r="R134" s="12"/>
      <c r="S134" s="12">
        <v>3</v>
      </c>
      <c r="T134" s="12">
        <v>10</v>
      </c>
      <c r="U134" s="12">
        <v>41</v>
      </c>
      <c r="V134" s="26"/>
      <c r="Y134" s="6"/>
    </row>
    <row r="135" spans="1:25" ht="16" x14ac:dyDescent="0.2">
      <c r="A135" s="21" t="s">
        <v>325</v>
      </c>
      <c r="B135" s="22" t="s">
        <v>519</v>
      </c>
      <c r="C135" s="22" t="s">
        <v>520</v>
      </c>
      <c r="D135" s="23">
        <v>44239</v>
      </c>
      <c r="E135" s="22">
        <v>30</v>
      </c>
      <c r="F135" s="22">
        <v>21.13</v>
      </c>
      <c r="G135" s="24">
        <v>0.70420000000000005</v>
      </c>
      <c r="H135" s="12">
        <v>38</v>
      </c>
      <c r="I135" s="12">
        <v>43.63</v>
      </c>
      <c r="J135" s="24">
        <v>1.1479999999999999</v>
      </c>
      <c r="K135" s="11">
        <v>0.2099</v>
      </c>
      <c r="L135" s="24">
        <v>0.93</v>
      </c>
      <c r="M135" s="24">
        <v>0.74242424200000001</v>
      </c>
      <c r="N135" s="25" t="s">
        <v>551</v>
      </c>
      <c r="O135" s="11">
        <v>0.88888888899999996</v>
      </c>
      <c r="P135" s="12"/>
      <c r="Q135" s="12"/>
      <c r="R135" s="12"/>
      <c r="S135" s="12">
        <v>5</v>
      </c>
      <c r="T135" s="12">
        <v>9</v>
      </c>
      <c r="U135" s="12">
        <v>19</v>
      </c>
      <c r="V135" s="26"/>
      <c r="Y135" s="6"/>
    </row>
    <row r="136" spans="1:25" ht="16" x14ac:dyDescent="0.2">
      <c r="A136" s="21" t="s">
        <v>326</v>
      </c>
      <c r="B136" s="22" t="s">
        <v>525</v>
      </c>
      <c r="C136" s="22" t="s">
        <v>236</v>
      </c>
      <c r="D136" s="23">
        <v>45953</v>
      </c>
      <c r="E136" s="22">
        <v>20</v>
      </c>
      <c r="F136" s="22">
        <v>19.75</v>
      </c>
      <c r="G136" s="24">
        <v>0.98750000000000004</v>
      </c>
      <c r="H136" s="12">
        <v>24</v>
      </c>
      <c r="I136" s="12">
        <v>23.5</v>
      </c>
      <c r="J136" s="24">
        <v>0.97919999999999996</v>
      </c>
      <c r="K136" s="11">
        <v>0.1133</v>
      </c>
      <c r="L136" s="24">
        <v>0.96199999999999997</v>
      </c>
      <c r="M136" s="24">
        <v>0.97402597400000002</v>
      </c>
      <c r="N136" s="25" t="s">
        <v>18</v>
      </c>
      <c r="O136" s="11">
        <v>1</v>
      </c>
      <c r="P136" s="12"/>
      <c r="Q136" s="12"/>
      <c r="R136" s="12"/>
      <c r="S136" s="12"/>
      <c r="T136" s="12">
        <v>5</v>
      </c>
      <c r="U136" s="12">
        <v>25</v>
      </c>
      <c r="V136" s="26"/>
      <c r="Y136" s="6"/>
    </row>
    <row r="137" spans="1:25" ht="16" x14ac:dyDescent="0.2">
      <c r="A137" s="21" t="s">
        <v>330</v>
      </c>
      <c r="B137" s="22" t="s">
        <v>522</v>
      </c>
      <c r="C137" s="22" t="s">
        <v>236</v>
      </c>
      <c r="D137" s="23">
        <v>44222</v>
      </c>
      <c r="E137" s="22">
        <v>30</v>
      </c>
      <c r="F137" s="22">
        <v>25.75</v>
      </c>
      <c r="G137" s="24">
        <v>0.85829999999999995</v>
      </c>
      <c r="H137" s="12">
        <v>38</v>
      </c>
      <c r="I137" s="12">
        <v>41.69</v>
      </c>
      <c r="J137" s="24">
        <v>1.097</v>
      </c>
      <c r="K137" s="11">
        <v>0.16139999999999999</v>
      </c>
      <c r="L137" s="24">
        <v>0.97499999999999998</v>
      </c>
      <c r="M137" s="24">
        <v>0.96969696999999999</v>
      </c>
      <c r="N137" s="25" t="s">
        <v>546</v>
      </c>
      <c r="O137" s="11">
        <v>0.76190476200000001</v>
      </c>
      <c r="P137" s="12"/>
      <c r="Q137" s="12"/>
      <c r="R137" s="12"/>
      <c r="S137" s="12"/>
      <c r="T137" s="12">
        <v>4</v>
      </c>
      <c r="U137" s="12">
        <v>31</v>
      </c>
      <c r="V137" s="26"/>
      <c r="Y137" s="6"/>
    </row>
    <row r="138" spans="1:25" ht="16" x14ac:dyDescent="0.2">
      <c r="A138" s="21" t="s">
        <v>333</v>
      </c>
      <c r="B138" s="22" t="s">
        <v>522</v>
      </c>
      <c r="C138" s="22" t="s">
        <v>524</v>
      </c>
      <c r="D138" s="23">
        <v>43812</v>
      </c>
      <c r="E138" s="22">
        <v>12</v>
      </c>
      <c r="F138" s="22">
        <v>16.75</v>
      </c>
      <c r="G138" s="24">
        <v>1.3957999999999999</v>
      </c>
      <c r="H138" s="12">
        <v>16</v>
      </c>
      <c r="I138" s="12">
        <v>24.06</v>
      </c>
      <c r="J138" s="24">
        <v>1.5039</v>
      </c>
      <c r="K138" s="11">
        <v>0.15509999999999999</v>
      </c>
      <c r="L138" s="24">
        <v>0.74399999999999999</v>
      </c>
      <c r="M138" s="24">
        <v>0.94915254199999999</v>
      </c>
      <c r="N138" s="25" t="s">
        <v>547</v>
      </c>
      <c r="O138" s="11">
        <v>0.84615384599999999</v>
      </c>
      <c r="P138" s="12"/>
      <c r="Q138" s="12"/>
      <c r="R138" s="12"/>
      <c r="S138" s="12"/>
      <c r="T138" s="12">
        <v>1</v>
      </c>
      <c r="U138" s="12">
        <v>14</v>
      </c>
      <c r="V138" s="26"/>
      <c r="Y138" s="6"/>
    </row>
    <row r="139" spans="1:25" ht="16" x14ac:dyDescent="0.2">
      <c r="A139" s="21" t="s">
        <v>335</v>
      </c>
      <c r="B139" s="22" t="s">
        <v>519</v>
      </c>
      <c r="C139" s="22" t="s">
        <v>520</v>
      </c>
      <c r="D139" s="23">
        <v>44615</v>
      </c>
      <c r="E139" s="22">
        <v>30</v>
      </c>
      <c r="F139" s="22">
        <v>27.25</v>
      </c>
      <c r="G139" s="24">
        <v>0.9083</v>
      </c>
      <c r="H139" s="12">
        <v>38</v>
      </c>
      <c r="I139" s="12">
        <v>44.63</v>
      </c>
      <c r="J139" s="24">
        <v>1.1742999999999999</v>
      </c>
      <c r="K139" s="11">
        <v>0.25280000000000002</v>
      </c>
      <c r="L139" s="24">
        <v>0.98599999999999999</v>
      </c>
      <c r="M139" s="24">
        <v>0.99029126199999995</v>
      </c>
      <c r="N139" s="25" t="s">
        <v>18</v>
      </c>
      <c r="O139" s="11">
        <v>0.91666666699999999</v>
      </c>
      <c r="P139" s="12"/>
      <c r="Q139" s="12"/>
      <c r="R139" s="12"/>
      <c r="S139" s="12"/>
      <c r="T139" s="12">
        <v>1</v>
      </c>
      <c r="U139" s="12">
        <v>32</v>
      </c>
      <c r="V139" s="26"/>
      <c r="Y139" s="6"/>
    </row>
    <row r="140" spans="1:25" ht="16" x14ac:dyDescent="0.2">
      <c r="A140" s="21" t="s">
        <v>336</v>
      </c>
      <c r="B140" s="22" t="s">
        <v>519</v>
      </c>
      <c r="C140" s="22" t="s">
        <v>521</v>
      </c>
      <c r="D140" s="23">
        <v>45265</v>
      </c>
      <c r="E140" s="22">
        <v>30</v>
      </c>
      <c r="F140" s="22">
        <v>28</v>
      </c>
      <c r="G140" s="24">
        <v>0.93330000000000002</v>
      </c>
      <c r="H140" s="12">
        <v>38</v>
      </c>
      <c r="I140" s="12">
        <v>38.880000000000003</v>
      </c>
      <c r="J140" s="24">
        <v>1.0229999999999999</v>
      </c>
      <c r="K140" s="11">
        <v>6.6600000000000006E-2</v>
      </c>
      <c r="L140" s="24">
        <v>0.83799999999999997</v>
      </c>
      <c r="M140" s="24">
        <v>1</v>
      </c>
      <c r="N140" s="25" t="s">
        <v>549</v>
      </c>
      <c r="O140" s="11">
        <v>0.86666666699999995</v>
      </c>
      <c r="P140" s="12">
        <v>1</v>
      </c>
      <c r="Q140" s="12">
        <v>5</v>
      </c>
      <c r="R140" s="12"/>
      <c r="S140" s="12">
        <v>1</v>
      </c>
      <c r="T140" s="12">
        <v>13</v>
      </c>
      <c r="U140" s="12">
        <v>27</v>
      </c>
      <c r="V140" s="26"/>
      <c r="Y140" s="6"/>
    </row>
    <row r="141" spans="1:25" ht="16" x14ac:dyDescent="0.2">
      <c r="A141" s="21" t="s">
        <v>338</v>
      </c>
      <c r="B141" s="22" t="s">
        <v>525</v>
      </c>
      <c r="C141" s="22" t="s">
        <v>524</v>
      </c>
      <c r="D141" s="23">
        <v>46073</v>
      </c>
      <c r="E141" s="22">
        <v>12</v>
      </c>
      <c r="F141" s="22">
        <v>10.25</v>
      </c>
      <c r="G141" s="24">
        <v>0.85419999999999996</v>
      </c>
      <c r="H141" s="12">
        <v>16</v>
      </c>
      <c r="I141" s="12">
        <v>18</v>
      </c>
      <c r="J141" s="24">
        <v>1.125</v>
      </c>
      <c r="K141" s="11">
        <v>0.32819999999999999</v>
      </c>
      <c r="L141" s="24">
        <v>0.96799999999999997</v>
      </c>
      <c r="M141" s="24">
        <v>1</v>
      </c>
      <c r="N141" s="25" t="s">
        <v>18</v>
      </c>
      <c r="O141" s="11">
        <v>1</v>
      </c>
      <c r="P141" s="12"/>
      <c r="Q141" s="12"/>
      <c r="R141" s="12"/>
      <c r="S141" s="12"/>
      <c r="T141" s="12">
        <v>1</v>
      </c>
      <c r="U141" s="12">
        <v>14</v>
      </c>
      <c r="V141" s="26"/>
      <c r="Y141" s="6"/>
    </row>
    <row r="142" spans="1:25" ht="16" x14ac:dyDescent="0.2">
      <c r="A142" s="21" t="s">
        <v>342</v>
      </c>
      <c r="B142" s="22" t="s">
        <v>519</v>
      </c>
      <c r="C142" s="22" t="s">
        <v>524</v>
      </c>
      <c r="D142" s="23">
        <v>45281</v>
      </c>
      <c r="E142" s="22">
        <v>30</v>
      </c>
      <c r="F142" s="22">
        <v>25.5</v>
      </c>
      <c r="G142" s="24">
        <v>0.85</v>
      </c>
      <c r="H142" s="12">
        <v>38</v>
      </c>
      <c r="I142" s="12">
        <v>37.06</v>
      </c>
      <c r="J142" s="24">
        <v>0.97529999999999994</v>
      </c>
      <c r="K142" s="11">
        <v>4.0800000000000003E-2</v>
      </c>
      <c r="L142" s="24">
        <v>0.98699999999999999</v>
      </c>
      <c r="M142" s="24">
        <v>0.95652173900000004</v>
      </c>
      <c r="N142" s="25" t="s">
        <v>551</v>
      </c>
      <c r="O142" s="11">
        <v>0.47368421100000002</v>
      </c>
      <c r="P142" s="12">
        <v>2</v>
      </c>
      <c r="Q142" s="12">
        <v>9.5</v>
      </c>
      <c r="R142" s="12"/>
      <c r="S142" s="12"/>
      <c r="T142" s="12">
        <v>10</v>
      </c>
      <c r="U142" s="12">
        <v>30</v>
      </c>
      <c r="V142" s="26"/>
      <c r="Y142" s="6"/>
    </row>
    <row r="143" spans="1:25" ht="16" x14ac:dyDescent="0.2">
      <c r="A143" s="21" t="s">
        <v>343</v>
      </c>
      <c r="B143" s="22" t="s">
        <v>525</v>
      </c>
      <c r="C143" s="22" t="s">
        <v>236</v>
      </c>
      <c r="D143" s="23">
        <v>45964</v>
      </c>
      <c r="E143" s="22">
        <v>35</v>
      </c>
      <c r="F143" s="22">
        <v>30.5</v>
      </c>
      <c r="G143" s="24">
        <v>0.87139999999999995</v>
      </c>
      <c r="H143" s="12">
        <v>43</v>
      </c>
      <c r="I143" s="12">
        <v>43.56</v>
      </c>
      <c r="J143" s="24">
        <v>1.0130999999999999</v>
      </c>
      <c r="K143" s="11">
        <v>0.25569999999999998</v>
      </c>
      <c r="L143" s="24">
        <v>0.92800000000000005</v>
      </c>
      <c r="M143" s="24">
        <v>1</v>
      </c>
      <c r="N143" s="25" t="s">
        <v>18</v>
      </c>
      <c r="O143" s="11">
        <v>1</v>
      </c>
      <c r="P143" s="12"/>
      <c r="Q143" s="12"/>
      <c r="R143" s="12"/>
      <c r="S143" s="12">
        <v>2</v>
      </c>
      <c r="T143" s="12">
        <v>0</v>
      </c>
      <c r="U143" s="12">
        <v>35</v>
      </c>
      <c r="V143" s="26"/>
      <c r="Y143" s="6"/>
    </row>
    <row r="144" spans="1:25" ht="16" x14ac:dyDescent="0.2">
      <c r="A144" s="21" t="s">
        <v>345</v>
      </c>
      <c r="B144" s="22" t="s">
        <v>519</v>
      </c>
      <c r="C144" s="22" t="s">
        <v>524</v>
      </c>
      <c r="D144" s="23">
        <v>42811</v>
      </c>
      <c r="E144" s="22">
        <v>12</v>
      </c>
      <c r="F144" s="22">
        <v>12.13</v>
      </c>
      <c r="G144" s="24">
        <v>1.0104</v>
      </c>
      <c r="H144" s="12">
        <v>16</v>
      </c>
      <c r="I144" s="12">
        <v>24.88</v>
      </c>
      <c r="J144" s="24">
        <v>1.5547</v>
      </c>
      <c r="K144" s="11">
        <v>0.1024</v>
      </c>
      <c r="L144" s="24">
        <v>1</v>
      </c>
      <c r="M144" s="24">
        <v>0.97142857100000002</v>
      </c>
      <c r="N144" s="25" t="s">
        <v>18</v>
      </c>
      <c r="O144" s="11">
        <v>1</v>
      </c>
      <c r="P144" s="12"/>
      <c r="Q144" s="12"/>
      <c r="R144" s="12"/>
      <c r="S144" s="12"/>
      <c r="T144" s="12">
        <v>1</v>
      </c>
      <c r="U144" s="12">
        <v>12</v>
      </c>
      <c r="V144" s="26"/>
      <c r="Y144" s="6"/>
    </row>
    <row r="145" spans="1:25" ht="16" x14ac:dyDescent="0.2">
      <c r="A145" s="21" t="s">
        <v>347</v>
      </c>
      <c r="B145" s="22" t="s">
        <v>519</v>
      </c>
      <c r="C145" s="22" t="s">
        <v>521</v>
      </c>
      <c r="D145" s="23">
        <v>45894</v>
      </c>
      <c r="E145" s="22">
        <v>35</v>
      </c>
      <c r="F145" s="22">
        <v>48.5</v>
      </c>
      <c r="G145" s="24">
        <v>1.3856999999999999</v>
      </c>
      <c r="H145" s="12">
        <v>43</v>
      </c>
      <c r="I145" s="12">
        <v>48.5</v>
      </c>
      <c r="J145" s="24">
        <v>1.1278999999999999</v>
      </c>
      <c r="K145" s="11">
        <v>8.72E-2</v>
      </c>
      <c r="L145" s="24">
        <v>1</v>
      </c>
      <c r="M145" s="24">
        <v>0.97802197800000001</v>
      </c>
      <c r="N145" s="25" t="s">
        <v>33</v>
      </c>
      <c r="O145" s="11">
        <v>0.90697674399999995</v>
      </c>
      <c r="P145" s="12">
        <v>1</v>
      </c>
      <c r="Q145" s="12">
        <v>10</v>
      </c>
      <c r="R145" s="12"/>
      <c r="S145" s="12"/>
      <c r="T145" s="12">
        <v>3</v>
      </c>
      <c r="U145" s="12">
        <v>49</v>
      </c>
      <c r="V145" s="26"/>
      <c r="Y145" s="6"/>
    </row>
    <row r="146" spans="1:25" ht="16" x14ac:dyDescent="0.2">
      <c r="A146" s="21" t="s">
        <v>350</v>
      </c>
      <c r="B146" s="22" t="s">
        <v>519</v>
      </c>
      <c r="C146" s="22" t="s">
        <v>520</v>
      </c>
      <c r="D146" s="23">
        <v>46055</v>
      </c>
      <c r="E146" s="22">
        <v>35</v>
      </c>
      <c r="F146" s="22">
        <v>33.5</v>
      </c>
      <c r="G146" s="24">
        <v>0.95709999999999995</v>
      </c>
      <c r="H146" s="12">
        <v>43</v>
      </c>
      <c r="I146" s="12">
        <v>46.56</v>
      </c>
      <c r="J146" s="24">
        <v>1.0828</v>
      </c>
      <c r="K146" s="11">
        <v>0.21970000000000001</v>
      </c>
      <c r="L146" s="24">
        <v>0.97799999999999998</v>
      </c>
      <c r="M146" s="24">
        <v>1</v>
      </c>
      <c r="N146" s="25" t="s">
        <v>553</v>
      </c>
      <c r="O146" s="11">
        <v>0.81818181800000001</v>
      </c>
      <c r="P146" s="12"/>
      <c r="Q146" s="12"/>
      <c r="R146" s="12"/>
      <c r="S146" s="12"/>
      <c r="T146" s="12">
        <v>17</v>
      </c>
      <c r="U146" s="12">
        <v>46</v>
      </c>
      <c r="V146" s="26"/>
      <c r="Y146" s="6"/>
    </row>
    <row r="147" spans="1:25" ht="16" x14ac:dyDescent="0.2">
      <c r="A147" s="21" t="s">
        <v>352</v>
      </c>
      <c r="B147" s="22" t="s">
        <v>519</v>
      </c>
      <c r="C147" s="22" t="s">
        <v>521</v>
      </c>
      <c r="D147" s="23">
        <v>45722</v>
      </c>
      <c r="E147" s="22">
        <v>12</v>
      </c>
      <c r="F147" s="22">
        <v>11.25</v>
      </c>
      <c r="G147" s="24">
        <v>0.9375</v>
      </c>
      <c r="H147" s="12">
        <v>16</v>
      </c>
      <c r="I147" s="12">
        <v>15.19</v>
      </c>
      <c r="J147" s="24">
        <v>0.94920000000000004</v>
      </c>
      <c r="K147" s="11">
        <v>0.31180000000000002</v>
      </c>
      <c r="L147" s="24">
        <v>1</v>
      </c>
      <c r="M147" s="24">
        <v>1</v>
      </c>
      <c r="N147" s="25" t="s">
        <v>33</v>
      </c>
      <c r="O147" s="11">
        <v>0.66666666699999999</v>
      </c>
      <c r="P147" s="12"/>
      <c r="Q147" s="12"/>
      <c r="R147" s="12"/>
      <c r="S147" s="12"/>
      <c r="T147" s="12">
        <v>2</v>
      </c>
      <c r="U147" s="12">
        <v>14</v>
      </c>
      <c r="V147" s="26"/>
      <c r="Y147" s="6"/>
    </row>
    <row r="148" spans="1:25" ht="16" x14ac:dyDescent="0.2">
      <c r="A148" s="21" t="s">
        <v>353</v>
      </c>
      <c r="B148" s="22" t="s">
        <v>522</v>
      </c>
      <c r="C148" s="22" t="s">
        <v>520</v>
      </c>
      <c r="D148" s="23">
        <v>43182</v>
      </c>
      <c r="E148" s="22">
        <v>30</v>
      </c>
      <c r="F148" s="22">
        <v>27.63</v>
      </c>
      <c r="G148" s="24">
        <v>0.92079999999999995</v>
      </c>
      <c r="H148" s="12">
        <v>38</v>
      </c>
      <c r="I148" s="12">
        <v>40.630000000000003</v>
      </c>
      <c r="J148" s="24">
        <v>1.0690999999999999</v>
      </c>
      <c r="K148" s="11">
        <v>6.8199999999999997E-2</v>
      </c>
      <c r="L148" s="24">
        <v>0.95699999999999996</v>
      </c>
      <c r="M148" s="24">
        <v>0.99</v>
      </c>
      <c r="N148" s="25" t="s">
        <v>18</v>
      </c>
      <c r="O148" s="11">
        <v>0.66666666699999999</v>
      </c>
      <c r="P148" s="12"/>
      <c r="Q148" s="12"/>
      <c r="R148" s="12"/>
      <c r="S148" s="12">
        <v>35</v>
      </c>
      <c r="T148" s="12">
        <v>3</v>
      </c>
      <c r="U148" s="12">
        <v>28</v>
      </c>
      <c r="V148" s="26"/>
      <c r="Y148" s="6"/>
    </row>
    <row r="149" spans="1:25" ht="16" x14ac:dyDescent="0.2">
      <c r="A149" s="21" t="s">
        <v>354</v>
      </c>
      <c r="B149" s="22" t="s">
        <v>519</v>
      </c>
      <c r="C149" s="22" t="s">
        <v>523</v>
      </c>
      <c r="D149" s="23">
        <v>45201</v>
      </c>
      <c r="E149" s="22">
        <v>30</v>
      </c>
      <c r="F149" s="22">
        <v>28</v>
      </c>
      <c r="G149" s="24">
        <v>0.93330000000000002</v>
      </c>
      <c r="H149" s="12">
        <v>38</v>
      </c>
      <c r="I149" s="12">
        <v>42.38</v>
      </c>
      <c r="J149" s="24">
        <v>1.1151</v>
      </c>
      <c r="K149" s="11">
        <v>7.1999999999999995E-2</v>
      </c>
      <c r="L149" s="24">
        <v>0.98799999999999999</v>
      </c>
      <c r="M149" s="24">
        <v>1</v>
      </c>
      <c r="N149" s="25" t="s">
        <v>18</v>
      </c>
      <c r="O149" s="11">
        <v>1</v>
      </c>
      <c r="P149" s="12">
        <v>2</v>
      </c>
      <c r="Q149" s="12">
        <v>10</v>
      </c>
      <c r="R149" s="12"/>
      <c r="S149" s="12"/>
      <c r="T149" s="12">
        <v>4</v>
      </c>
      <c r="U149" s="12">
        <v>27</v>
      </c>
      <c r="V149" s="26"/>
      <c r="Y149" s="6"/>
    </row>
    <row r="150" spans="1:25" ht="16" x14ac:dyDescent="0.2">
      <c r="A150" s="21" t="s">
        <v>355</v>
      </c>
      <c r="B150" s="22" t="s">
        <v>519</v>
      </c>
      <c r="C150" s="22" t="s">
        <v>520</v>
      </c>
      <c r="D150" s="23">
        <v>44183</v>
      </c>
      <c r="E150" s="22">
        <v>30</v>
      </c>
      <c r="F150" s="22">
        <v>23.63</v>
      </c>
      <c r="G150" s="24">
        <v>0.78749999999999998</v>
      </c>
      <c r="H150" s="12">
        <v>38</v>
      </c>
      <c r="I150" s="12">
        <v>38</v>
      </c>
      <c r="J150" s="24">
        <v>1</v>
      </c>
      <c r="K150" s="11">
        <v>9.7100000000000006E-2</v>
      </c>
      <c r="L150" s="24">
        <v>0.95099999999999996</v>
      </c>
      <c r="M150" s="24">
        <v>1</v>
      </c>
      <c r="N150" s="25" t="s">
        <v>18</v>
      </c>
      <c r="O150" s="11">
        <v>0.90476190499999998</v>
      </c>
      <c r="P150" s="12">
        <v>1</v>
      </c>
      <c r="Q150" s="12">
        <v>10</v>
      </c>
      <c r="R150" s="12"/>
      <c r="S150" s="12"/>
      <c r="T150" s="12">
        <v>7</v>
      </c>
      <c r="U150" s="12">
        <v>28</v>
      </c>
      <c r="V150" s="26"/>
      <c r="Y150" s="6"/>
    </row>
    <row r="151" spans="1:25" ht="16" x14ac:dyDescent="0.2">
      <c r="A151" s="21" t="s">
        <v>356</v>
      </c>
      <c r="B151" s="22" t="s">
        <v>519</v>
      </c>
      <c r="C151" s="22" t="s">
        <v>236</v>
      </c>
      <c r="D151" s="23">
        <v>44642</v>
      </c>
      <c r="E151" s="22">
        <v>20</v>
      </c>
      <c r="F151" s="22">
        <v>17.88</v>
      </c>
      <c r="G151" s="24">
        <v>0.89380000000000004</v>
      </c>
      <c r="H151" s="12">
        <v>24</v>
      </c>
      <c r="I151" s="12">
        <v>22.81</v>
      </c>
      <c r="J151" s="24">
        <v>0.95050000000000001</v>
      </c>
      <c r="K151" s="11">
        <v>8.2600000000000007E-2</v>
      </c>
      <c r="L151" s="24">
        <v>0.89500000000000002</v>
      </c>
      <c r="M151" s="24">
        <v>0.96969696999999999</v>
      </c>
      <c r="N151" s="25" t="s">
        <v>33</v>
      </c>
      <c r="O151" s="11">
        <v>0.47368421100000002</v>
      </c>
      <c r="P151" s="12"/>
      <c r="Q151" s="12"/>
      <c r="R151" s="12"/>
      <c r="S151" s="12">
        <v>1</v>
      </c>
      <c r="T151" s="12">
        <v>3</v>
      </c>
      <c r="U151" s="12">
        <v>26</v>
      </c>
      <c r="V151" s="26"/>
      <c r="Y151" s="6"/>
    </row>
    <row r="152" spans="1:25" ht="16" x14ac:dyDescent="0.2">
      <c r="A152" s="21" t="s">
        <v>357</v>
      </c>
      <c r="B152" s="22" t="s">
        <v>519</v>
      </c>
      <c r="C152" s="22" t="s">
        <v>524</v>
      </c>
      <c r="D152" s="23">
        <v>45271</v>
      </c>
      <c r="E152" s="22">
        <v>12</v>
      </c>
      <c r="F152" s="22">
        <v>12.38</v>
      </c>
      <c r="G152" s="24">
        <v>1.0313000000000001</v>
      </c>
      <c r="H152" s="12">
        <v>16</v>
      </c>
      <c r="I152" s="12">
        <v>20.69</v>
      </c>
      <c r="J152" s="24">
        <v>1.2929999999999999</v>
      </c>
      <c r="K152" s="11">
        <v>0.19819999999999999</v>
      </c>
      <c r="L152" s="24">
        <v>1</v>
      </c>
      <c r="M152" s="24">
        <v>1</v>
      </c>
      <c r="N152" s="25" t="s">
        <v>18</v>
      </c>
      <c r="O152" s="11">
        <v>0.25</v>
      </c>
      <c r="P152" s="12"/>
      <c r="Q152" s="12"/>
      <c r="R152" s="12"/>
      <c r="S152" s="12"/>
      <c r="T152" s="12">
        <v>4</v>
      </c>
      <c r="U152" s="12">
        <v>11</v>
      </c>
      <c r="V152" s="26"/>
      <c r="Y152" s="6"/>
    </row>
    <row r="153" spans="1:25" ht="16" x14ac:dyDescent="0.2">
      <c r="A153" s="21" t="s">
        <v>359</v>
      </c>
      <c r="B153" s="22" t="s">
        <v>519</v>
      </c>
      <c r="C153" s="22" t="s">
        <v>520</v>
      </c>
      <c r="D153" s="23">
        <v>43903</v>
      </c>
      <c r="E153" s="22">
        <v>30</v>
      </c>
      <c r="F153" s="22">
        <v>32.130000000000003</v>
      </c>
      <c r="G153" s="24">
        <v>1.0708</v>
      </c>
      <c r="H153" s="12">
        <v>38</v>
      </c>
      <c r="I153" s="12">
        <v>39.880000000000003</v>
      </c>
      <c r="J153" s="24">
        <v>1.0492999999999999</v>
      </c>
      <c r="K153" s="11">
        <v>0.23519999999999999</v>
      </c>
      <c r="L153" s="24">
        <v>0.99</v>
      </c>
      <c r="M153" s="24">
        <v>0.95454545499999999</v>
      </c>
      <c r="N153" s="25" t="s">
        <v>60</v>
      </c>
      <c r="O153" s="11">
        <v>0.322580645</v>
      </c>
      <c r="P153" s="12"/>
      <c r="Q153" s="12"/>
      <c r="R153" s="12"/>
      <c r="S153" s="12"/>
      <c r="T153" s="12">
        <v>9</v>
      </c>
      <c r="U153" s="12">
        <v>47</v>
      </c>
      <c r="V153" s="26"/>
      <c r="Y153" s="6"/>
    </row>
    <row r="154" spans="1:25" ht="16" x14ac:dyDescent="0.2">
      <c r="A154" s="21" t="s">
        <v>362</v>
      </c>
      <c r="B154" s="22" t="s">
        <v>519</v>
      </c>
      <c r="C154" s="22" t="s">
        <v>524</v>
      </c>
      <c r="D154" s="23">
        <v>45155</v>
      </c>
      <c r="E154" s="22">
        <v>12</v>
      </c>
      <c r="F154" s="22">
        <v>12.5</v>
      </c>
      <c r="G154" s="24">
        <v>1.0417000000000001</v>
      </c>
      <c r="H154" s="12">
        <v>16</v>
      </c>
      <c r="I154" s="12">
        <v>17.690000000000001</v>
      </c>
      <c r="J154" s="24">
        <v>1.1054999999999999</v>
      </c>
      <c r="K154" s="11">
        <v>0.21260000000000001</v>
      </c>
      <c r="L154" s="24">
        <v>1</v>
      </c>
      <c r="M154" s="24">
        <v>0.90625</v>
      </c>
      <c r="N154" s="25" t="s">
        <v>18</v>
      </c>
      <c r="O154" s="11">
        <v>0.66666666699999999</v>
      </c>
      <c r="P154" s="12"/>
      <c r="Q154" s="12"/>
      <c r="R154" s="12"/>
      <c r="S154" s="12"/>
      <c r="T154" s="12">
        <v>3</v>
      </c>
      <c r="U154" s="12">
        <v>9</v>
      </c>
      <c r="V154" s="26"/>
      <c r="Y154" s="6"/>
    </row>
    <row r="155" spans="1:25" ht="16" x14ac:dyDescent="0.2">
      <c r="A155" s="21" t="s">
        <v>363</v>
      </c>
      <c r="B155" s="22" t="s">
        <v>525</v>
      </c>
      <c r="C155" s="22" t="s">
        <v>236</v>
      </c>
      <c r="D155" s="23">
        <v>46064</v>
      </c>
      <c r="E155" s="22">
        <v>12</v>
      </c>
      <c r="F155" s="22">
        <v>9.5</v>
      </c>
      <c r="G155" s="24">
        <v>0.79169999999999996</v>
      </c>
      <c r="H155" s="12">
        <v>16</v>
      </c>
      <c r="I155" s="12">
        <v>15.25</v>
      </c>
      <c r="J155" s="24">
        <v>0.95309999999999995</v>
      </c>
      <c r="K155" s="11">
        <v>0.5494</v>
      </c>
      <c r="L155" s="24">
        <v>0.96699999999999997</v>
      </c>
      <c r="M155" s="24">
        <v>1</v>
      </c>
      <c r="N155" s="25" t="s">
        <v>545</v>
      </c>
      <c r="O155" s="11">
        <v>0.5</v>
      </c>
      <c r="P155" s="12"/>
      <c r="Q155" s="12"/>
      <c r="R155" s="12"/>
      <c r="S155" s="12"/>
      <c r="T155" s="12">
        <v>6</v>
      </c>
      <c r="U155" s="12">
        <v>16</v>
      </c>
      <c r="V155" s="26"/>
      <c r="Y155" s="6"/>
    </row>
    <row r="156" spans="1:25" ht="16" x14ac:dyDescent="0.2">
      <c r="A156" s="21" t="s">
        <v>364</v>
      </c>
      <c r="B156" s="22" t="s">
        <v>519</v>
      </c>
      <c r="C156" s="22" t="s">
        <v>524</v>
      </c>
      <c r="D156" s="23">
        <v>45523</v>
      </c>
      <c r="E156" s="22">
        <v>30</v>
      </c>
      <c r="F156" s="22">
        <v>26.75</v>
      </c>
      <c r="G156" s="24">
        <v>0.89170000000000005</v>
      </c>
      <c r="H156" s="12">
        <v>38</v>
      </c>
      <c r="I156" s="12">
        <v>34</v>
      </c>
      <c r="J156" s="24">
        <v>0.89470000000000005</v>
      </c>
      <c r="K156" s="11">
        <v>0.15479999999999999</v>
      </c>
      <c r="L156" s="24">
        <v>1</v>
      </c>
      <c r="M156" s="24">
        <v>0.98058252400000001</v>
      </c>
      <c r="N156" s="25" t="s">
        <v>548</v>
      </c>
      <c r="O156" s="11">
        <v>0.90476190499999998</v>
      </c>
      <c r="P156" s="12">
        <v>2</v>
      </c>
      <c r="Q156" s="12">
        <v>10</v>
      </c>
      <c r="R156" s="12"/>
      <c r="S156" s="12"/>
      <c r="T156" s="12">
        <v>3</v>
      </c>
      <c r="U156" s="12">
        <v>26</v>
      </c>
      <c r="V156" s="26"/>
      <c r="Y156" s="6"/>
    </row>
    <row r="157" spans="1:25" ht="16" x14ac:dyDescent="0.2">
      <c r="A157" s="21" t="s">
        <v>365</v>
      </c>
      <c r="B157" s="22" t="s">
        <v>522</v>
      </c>
      <c r="C157" s="22" t="s">
        <v>521</v>
      </c>
      <c r="D157" s="23">
        <v>43707</v>
      </c>
      <c r="E157" s="22">
        <v>12</v>
      </c>
      <c r="F157" s="22">
        <v>13</v>
      </c>
      <c r="G157" s="24">
        <v>1.0832999999999999</v>
      </c>
      <c r="H157" s="12">
        <v>16</v>
      </c>
      <c r="I157" s="12">
        <v>44.25</v>
      </c>
      <c r="J157" s="24">
        <v>2.7656000000000001</v>
      </c>
      <c r="K157" s="11">
        <v>0.29099999999999998</v>
      </c>
      <c r="L157" s="24">
        <v>1</v>
      </c>
      <c r="M157" s="24">
        <v>1</v>
      </c>
      <c r="N157" s="25" t="s">
        <v>18</v>
      </c>
      <c r="O157" s="11">
        <v>0.85714285700000004</v>
      </c>
      <c r="P157" s="12"/>
      <c r="Q157" s="12"/>
      <c r="R157" s="12"/>
      <c r="S157" s="12"/>
      <c r="T157" s="12">
        <v>0</v>
      </c>
      <c r="U157" s="12">
        <v>7</v>
      </c>
      <c r="V157" s="26"/>
      <c r="Y157" s="6"/>
    </row>
    <row r="158" spans="1:25" ht="16" x14ac:dyDescent="0.2">
      <c r="A158" s="21" t="s">
        <v>366</v>
      </c>
      <c r="B158" s="22" t="s">
        <v>519</v>
      </c>
      <c r="C158" s="22" t="s">
        <v>236</v>
      </c>
      <c r="D158" s="23">
        <v>42576</v>
      </c>
      <c r="E158" s="22">
        <v>20</v>
      </c>
      <c r="F158" s="22">
        <v>15.25</v>
      </c>
      <c r="G158" s="24">
        <v>0.76249999999999996</v>
      </c>
      <c r="H158" s="12">
        <v>24</v>
      </c>
      <c r="I158" s="12">
        <v>27</v>
      </c>
      <c r="J158" s="24">
        <v>1.125</v>
      </c>
      <c r="K158" s="11">
        <v>0.122</v>
      </c>
      <c r="L158" s="24">
        <v>0.93</v>
      </c>
      <c r="M158" s="24">
        <v>1</v>
      </c>
      <c r="N158" s="25" t="s">
        <v>547</v>
      </c>
      <c r="O158" s="11">
        <v>0.9375</v>
      </c>
      <c r="P158" s="12"/>
      <c r="Q158" s="12"/>
      <c r="R158" s="12"/>
      <c r="S158" s="12"/>
      <c r="T158" s="12">
        <v>2</v>
      </c>
      <c r="U158" s="12">
        <v>20</v>
      </c>
      <c r="V158" s="26"/>
      <c r="Y158" s="6"/>
    </row>
    <row r="159" spans="1:25" ht="16" x14ac:dyDescent="0.2">
      <c r="A159" s="21" t="s">
        <v>368</v>
      </c>
      <c r="B159" s="22" t="s">
        <v>519</v>
      </c>
      <c r="C159" s="22" t="s">
        <v>523</v>
      </c>
      <c r="D159" s="23">
        <v>45195</v>
      </c>
      <c r="E159" s="22">
        <v>12</v>
      </c>
      <c r="F159" s="22">
        <v>13.5</v>
      </c>
      <c r="G159" s="24">
        <v>1.125</v>
      </c>
      <c r="H159" s="12">
        <v>16</v>
      </c>
      <c r="I159" s="12">
        <v>16.690000000000001</v>
      </c>
      <c r="J159" s="24">
        <v>1.0429999999999999</v>
      </c>
      <c r="K159" s="11">
        <v>6.1800000000000001E-2</v>
      </c>
      <c r="L159" s="24">
        <v>0.97699999999999998</v>
      </c>
      <c r="M159" s="24">
        <v>0.982758621</v>
      </c>
      <c r="N159" s="25" t="s">
        <v>18</v>
      </c>
      <c r="O159" s="11">
        <v>0.93333333299999999</v>
      </c>
      <c r="P159" s="12"/>
      <c r="Q159" s="12"/>
      <c r="R159" s="12"/>
      <c r="S159" s="12"/>
      <c r="T159" s="12">
        <v>2</v>
      </c>
      <c r="U159" s="12">
        <v>18</v>
      </c>
      <c r="V159" s="26"/>
      <c r="Y159" s="6"/>
    </row>
    <row r="160" spans="1:25" ht="16" x14ac:dyDescent="0.2">
      <c r="A160" s="21" t="s">
        <v>372</v>
      </c>
      <c r="B160" s="22" t="s">
        <v>519</v>
      </c>
      <c r="C160" s="22" t="s">
        <v>523</v>
      </c>
      <c r="D160" s="23">
        <v>45209</v>
      </c>
      <c r="E160" s="22">
        <v>12</v>
      </c>
      <c r="F160" s="22">
        <v>10</v>
      </c>
      <c r="G160" s="24">
        <v>0.83330000000000004</v>
      </c>
      <c r="H160" s="12">
        <v>16</v>
      </c>
      <c r="I160" s="12">
        <v>15.69</v>
      </c>
      <c r="J160" s="24">
        <v>0.98050000000000004</v>
      </c>
      <c r="K160" s="11">
        <v>0.24490000000000001</v>
      </c>
      <c r="L160" s="24">
        <v>0.90600000000000003</v>
      </c>
      <c r="M160" s="24">
        <v>0.94285714300000001</v>
      </c>
      <c r="N160" s="25" t="s">
        <v>18</v>
      </c>
      <c r="O160" s="11">
        <v>0.78571428600000004</v>
      </c>
      <c r="P160" s="12"/>
      <c r="Q160" s="12"/>
      <c r="R160" s="12"/>
      <c r="S160" s="12"/>
      <c r="T160" s="12">
        <v>1</v>
      </c>
      <c r="U160" s="12">
        <v>18</v>
      </c>
      <c r="V160" s="26"/>
      <c r="Y160" s="6"/>
    </row>
    <row r="161" spans="1:25" ht="16" x14ac:dyDescent="0.2">
      <c r="A161" s="21" t="s">
        <v>377</v>
      </c>
      <c r="B161" s="22" t="s">
        <v>522</v>
      </c>
      <c r="C161" s="22" t="s">
        <v>520</v>
      </c>
      <c r="D161" s="23">
        <v>43917</v>
      </c>
      <c r="E161" s="22">
        <v>30</v>
      </c>
      <c r="F161" s="22">
        <v>34.380000000000003</v>
      </c>
      <c r="G161" s="24">
        <v>1.1457999999999999</v>
      </c>
      <c r="H161" s="12">
        <v>38</v>
      </c>
      <c r="I161" s="12">
        <v>64.63</v>
      </c>
      <c r="J161" s="24">
        <v>1.7007000000000001</v>
      </c>
      <c r="K161" s="11">
        <v>0.14199999999999999</v>
      </c>
      <c r="L161" s="24">
        <v>0.98899999999999999</v>
      </c>
      <c r="M161" s="24">
        <v>0.99186991899999999</v>
      </c>
      <c r="N161" s="25" t="s">
        <v>33</v>
      </c>
      <c r="O161" s="11">
        <v>1</v>
      </c>
      <c r="P161" s="12"/>
      <c r="Q161" s="12"/>
      <c r="R161" s="12"/>
      <c r="S161" s="12"/>
      <c r="T161" s="12">
        <v>8</v>
      </c>
      <c r="U161" s="12">
        <v>36</v>
      </c>
      <c r="V161" s="26"/>
      <c r="Y161" s="6"/>
    </row>
    <row r="162" spans="1:25" ht="16" x14ac:dyDescent="0.2">
      <c r="A162" s="21" t="s">
        <v>378</v>
      </c>
      <c r="B162" s="22" t="s">
        <v>525</v>
      </c>
      <c r="C162" s="22" t="s">
        <v>521</v>
      </c>
      <c r="D162" s="23">
        <v>46048</v>
      </c>
      <c r="E162" s="22">
        <v>12</v>
      </c>
      <c r="F162" s="22">
        <v>10.75</v>
      </c>
      <c r="G162" s="24">
        <v>0.89580000000000004</v>
      </c>
      <c r="H162" s="12">
        <v>16</v>
      </c>
      <c r="I162" s="12">
        <v>17.309999999999999</v>
      </c>
      <c r="J162" s="24">
        <v>1.0820000000000001</v>
      </c>
      <c r="K162" s="11">
        <v>0.52600000000000002</v>
      </c>
      <c r="L162" s="24">
        <v>1</v>
      </c>
      <c r="M162" s="24">
        <v>1</v>
      </c>
      <c r="N162" s="25" t="s">
        <v>60</v>
      </c>
      <c r="O162" s="11">
        <v>0.71428571399999996</v>
      </c>
      <c r="P162" s="12">
        <v>1</v>
      </c>
      <c r="Q162" s="12">
        <v>10</v>
      </c>
      <c r="R162" s="12"/>
      <c r="S162" s="12">
        <v>1</v>
      </c>
      <c r="T162" s="12">
        <v>5</v>
      </c>
      <c r="U162" s="12">
        <v>20</v>
      </c>
      <c r="V162" s="26"/>
      <c r="Y162" s="6"/>
    </row>
    <row r="163" spans="1:25" ht="16" x14ac:dyDescent="0.2">
      <c r="A163" s="21" t="s">
        <v>379</v>
      </c>
      <c r="B163" s="22" t="s">
        <v>519</v>
      </c>
      <c r="C163" s="22" t="s">
        <v>236</v>
      </c>
      <c r="D163" s="23">
        <v>44600</v>
      </c>
      <c r="E163" s="22">
        <v>35</v>
      </c>
      <c r="F163" s="22">
        <v>24.38</v>
      </c>
      <c r="G163" s="24">
        <v>0.69640000000000002</v>
      </c>
      <c r="H163" s="12">
        <v>43</v>
      </c>
      <c r="I163" s="12">
        <v>55.5</v>
      </c>
      <c r="J163" s="24">
        <v>1.2907</v>
      </c>
      <c r="K163" s="11">
        <v>0.2407</v>
      </c>
      <c r="L163" s="24">
        <v>0.92600000000000005</v>
      </c>
      <c r="M163" s="24">
        <v>1</v>
      </c>
      <c r="N163" s="25" t="s">
        <v>546</v>
      </c>
      <c r="O163" s="11">
        <v>0.61111111100000004</v>
      </c>
      <c r="P163" s="12">
        <v>1</v>
      </c>
      <c r="Q163" s="12">
        <v>10</v>
      </c>
      <c r="R163" s="12"/>
      <c r="S163" s="12"/>
      <c r="T163" s="12">
        <v>8</v>
      </c>
      <c r="U163" s="12">
        <v>26</v>
      </c>
      <c r="V163" s="26"/>
      <c r="Y163" s="6"/>
    </row>
    <row r="164" spans="1:25" ht="16" x14ac:dyDescent="0.2">
      <c r="A164" s="27" t="s">
        <v>382</v>
      </c>
      <c r="B164" s="28" t="s">
        <v>519</v>
      </c>
      <c r="C164" s="28" t="s">
        <v>523</v>
      </c>
      <c r="D164" s="29">
        <v>45810</v>
      </c>
      <c r="E164" s="28">
        <v>30</v>
      </c>
      <c r="F164" s="28">
        <v>31.88</v>
      </c>
      <c r="G164" s="15">
        <v>1.0625</v>
      </c>
      <c r="H164" s="6">
        <v>38</v>
      </c>
      <c r="I164" s="6">
        <v>38.75</v>
      </c>
      <c r="J164" s="15">
        <v>1.0197000000000001</v>
      </c>
      <c r="K164" s="9">
        <v>6.5299999999999997E-2</v>
      </c>
      <c r="L164" s="15">
        <v>0.97699999999999998</v>
      </c>
      <c r="M164" s="15">
        <v>1</v>
      </c>
      <c r="N164" s="30" t="s">
        <v>18</v>
      </c>
      <c r="O164" s="9">
        <v>0.73076923100000002</v>
      </c>
      <c r="P164" s="6">
        <v>1</v>
      </c>
      <c r="Q164" s="6">
        <v>10</v>
      </c>
      <c r="R164" s="6"/>
      <c r="S164" s="6">
        <v>1</v>
      </c>
      <c r="T164" s="6">
        <v>15</v>
      </c>
      <c r="U164" s="6">
        <v>44</v>
      </c>
      <c r="V164" s="26"/>
      <c r="Y164" s="6"/>
    </row>
    <row r="165" spans="1:25" ht="16" x14ac:dyDescent="0.2">
      <c r="A165" s="21" t="s">
        <v>384</v>
      </c>
      <c r="B165" s="22" t="s">
        <v>519</v>
      </c>
      <c r="C165" s="22" t="s">
        <v>521</v>
      </c>
      <c r="D165" s="23">
        <v>44013</v>
      </c>
      <c r="E165" s="22">
        <v>30</v>
      </c>
      <c r="F165" s="22">
        <v>34.880000000000003</v>
      </c>
      <c r="G165" s="24">
        <v>1.1625000000000001</v>
      </c>
      <c r="H165" s="12">
        <v>38</v>
      </c>
      <c r="I165" s="12">
        <v>45.13</v>
      </c>
      <c r="J165" s="24">
        <v>1.1875</v>
      </c>
      <c r="K165" s="11">
        <v>0.17130000000000001</v>
      </c>
      <c r="L165" s="24">
        <v>1</v>
      </c>
      <c r="M165" s="24">
        <v>1</v>
      </c>
      <c r="N165" s="25" t="s">
        <v>18</v>
      </c>
      <c r="O165" s="11">
        <v>0.90476190499999998</v>
      </c>
      <c r="P165" s="12">
        <v>2</v>
      </c>
      <c r="Q165" s="12">
        <v>9.5</v>
      </c>
      <c r="R165" s="12"/>
      <c r="S165" s="12">
        <v>2</v>
      </c>
      <c r="T165" s="12">
        <v>8</v>
      </c>
      <c r="U165" s="12">
        <v>30</v>
      </c>
      <c r="V165" s="26"/>
      <c r="Y165" s="6"/>
    </row>
    <row r="166" spans="1:25" ht="16" x14ac:dyDescent="0.2">
      <c r="A166" s="21" t="s">
        <v>385</v>
      </c>
      <c r="B166" s="22" t="s">
        <v>519</v>
      </c>
      <c r="C166" s="22" t="s">
        <v>523</v>
      </c>
      <c r="D166" s="23">
        <v>45959</v>
      </c>
      <c r="E166" s="22">
        <v>30</v>
      </c>
      <c r="F166" s="22">
        <v>34.5</v>
      </c>
      <c r="G166" s="24">
        <v>1.1499999999999999</v>
      </c>
      <c r="H166" s="12">
        <v>38</v>
      </c>
      <c r="I166" s="12">
        <v>39.75</v>
      </c>
      <c r="J166" s="24">
        <v>1.0461</v>
      </c>
      <c r="K166" s="11">
        <v>0.1502</v>
      </c>
      <c r="L166" s="24">
        <v>0.94899999999999995</v>
      </c>
      <c r="M166" s="24">
        <v>0.984251969</v>
      </c>
      <c r="N166" s="25" t="s">
        <v>562</v>
      </c>
      <c r="O166" s="11">
        <v>0.54545454500000001</v>
      </c>
      <c r="P166" s="12">
        <v>1</v>
      </c>
      <c r="Q166" s="12">
        <v>10</v>
      </c>
      <c r="R166" s="12"/>
      <c r="S166" s="12"/>
      <c r="T166" s="12">
        <v>13</v>
      </c>
      <c r="U166" s="12">
        <v>47</v>
      </c>
      <c r="V166" s="26"/>
      <c r="Y166" s="6"/>
    </row>
    <row r="167" spans="1:25" ht="16" x14ac:dyDescent="0.2">
      <c r="A167" s="21" t="s">
        <v>386</v>
      </c>
      <c r="B167" s="22" t="s">
        <v>519</v>
      </c>
      <c r="C167" s="22" t="s">
        <v>521</v>
      </c>
      <c r="D167" s="23">
        <v>45712</v>
      </c>
      <c r="E167" s="22">
        <v>35</v>
      </c>
      <c r="F167" s="22">
        <v>34.25</v>
      </c>
      <c r="G167" s="24">
        <v>0.97860000000000003</v>
      </c>
      <c r="H167" s="12">
        <v>43</v>
      </c>
      <c r="I167" s="12">
        <v>50.63</v>
      </c>
      <c r="J167" s="24">
        <v>1.1773</v>
      </c>
      <c r="K167" s="11">
        <v>0.443</v>
      </c>
      <c r="L167" s="24">
        <v>0.98899999999999999</v>
      </c>
      <c r="M167" s="24">
        <v>1</v>
      </c>
      <c r="N167" s="25" t="s">
        <v>560</v>
      </c>
      <c r="O167" s="11">
        <v>0.678571429</v>
      </c>
      <c r="P167" s="12"/>
      <c r="Q167" s="12"/>
      <c r="R167" s="12"/>
      <c r="S167" s="12"/>
      <c r="T167" s="12">
        <v>8</v>
      </c>
      <c r="U167" s="12">
        <v>42</v>
      </c>
      <c r="V167" s="26"/>
      <c r="Y167" s="6"/>
    </row>
    <row r="168" spans="1:25" ht="16" x14ac:dyDescent="0.2">
      <c r="A168" s="21" t="s">
        <v>388</v>
      </c>
      <c r="B168" s="22" t="s">
        <v>519</v>
      </c>
      <c r="C168" s="22" t="s">
        <v>523</v>
      </c>
      <c r="D168" s="23">
        <v>45775</v>
      </c>
      <c r="E168" s="22">
        <v>30</v>
      </c>
      <c r="F168" s="22">
        <v>34.25</v>
      </c>
      <c r="G168" s="24">
        <v>1.1416999999999999</v>
      </c>
      <c r="H168" s="12">
        <v>38</v>
      </c>
      <c r="I168" s="12">
        <v>41.56</v>
      </c>
      <c r="J168" s="24">
        <v>1.0938000000000001</v>
      </c>
      <c r="K168" s="11">
        <v>0.1176</v>
      </c>
      <c r="L168" s="24">
        <v>0.98799999999999999</v>
      </c>
      <c r="M168" s="24">
        <v>0.92307692299999999</v>
      </c>
      <c r="N168" s="25" t="s">
        <v>563</v>
      </c>
      <c r="O168" s="11">
        <v>0.5</v>
      </c>
      <c r="P168" s="12"/>
      <c r="Q168" s="12"/>
      <c r="R168" s="12"/>
      <c r="S168" s="12"/>
      <c r="T168" s="12">
        <v>13</v>
      </c>
      <c r="U168" s="12">
        <v>41</v>
      </c>
      <c r="V168" s="26"/>
      <c r="Y168" s="6"/>
    </row>
    <row r="169" spans="1:25" ht="16" x14ac:dyDescent="0.2">
      <c r="A169" s="21" t="s">
        <v>390</v>
      </c>
      <c r="B169" s="22" t="s">
        <v>519</v>
      </c>
      <c r="C169" s="22" t="s">
        <v>236</v>
      </c>
      <c r="D169" s="23">
        <v>44642</v>
      </c>
      <c r="E169" s="22">
        <v>20</v>
      </c>
      <c r="F169" s="22">
        <v>20.25</v>
      </c>
      <c r="G169" s="24">
        <v>1.0125</v>
      </c>
      <c r="H169" s="12">
        <v>24</v>
      </c>
      <c r="I169" s="12">
        <v>25.38</v>
      </c>
      <c r="J169" s="24">
        <v>1.0572999999999999</v>
      </c>
      <c r="K169" s="11">
        <v>0.16889999999999999</v>
      </c>
      <c r="L169" s="24">
        <v>0.96299999999999997</v>
      </c>
      <c r="M169" s="24">
        <v>0.93589743599999997</v>
      </c>
      <c r="N169" s="25" t="s">
        <v>546</v>
      </c>
      <c r="O169" s="11">
        <v>0.94444444400000005</v>
      </c>
      <c r="P169" s="12"/>
      <c r="Q169" s="12"/>
      <c r="R169" s="12"/>
      <c r="S169" s="12"/>
      <c r="T169" s="12">
        <v>6</v>
      </c>
      <c r="U169" s="12">
        <v>24</v>
      </c>
      <c r="V169" s="26"/>
      <c r="Y169" s="6"/>
    </row>
    <row r="170" spans="1:25" ht="16" x14ac:dyDescent="0.2">
      <c r="A170" s="21" t="s">
        <v>391</v>
      </c>
      <c r="B170" s="22" t="s">
        <v>519</v>
      </c>
      <c r="C170" s="22" t="s">
        <v>524</v>
      </c>
      <c r="D170" s="23">
        <v>45201</v>
      </c>
      <c r="E170" s="22">
        <v>20</v>
      </c>
      <c r="F170" s="22">
        <v>15.5</v>
      </c>
      <c r="G170" s="24">
        <v>0.77500000000000002</v>
      </c>
      <c r="H170" s="12">
        <v>24</v>
      </c>
      <c r="I170" s="12">
        <v>17.88</v>
      </c>
      <c r="J170" s="24">
        <v>0.74480000000000002</v>
      </c>
      <c r="K170" s="11">
        <v>0.1923</v>
      </c>
      <c r="L170" s="24">
        <v>0.92500000000000004</v>
      </c>
      <c r="M170" s="24">
        <v>1</v>
      </c>
      <c r="N170" s="25" t="s">
        <v>33</v>
      </c>
      <c r="O170" s="11">
        <v>0.875</v>
      </c>
      <c r="P170" s="12"/>
      <c r="Q170" s="12"/>
      <c r="R170" s="12"/>
      <c r="S170" s="12"/>
      <c r="T170" s="12">
        <v>1</v>
      </c>
      <c r="U170" s="12">
        <v>22</v>
      </c>
      <c r="V170" s="26"/>
      <c r="Y170" s="6"/>
    </row>
    <row r="171" spans="1:25" ht="16" x14ac:dyDescent="0.2">
      <c r="A171" s="21" t="s">
        <v>392</v>
      </c>
      <c r="B171" s="22" t="s">
        <v>519</v>
      </c>
      <c r="C171" s="22" t="s">
        <v>521</v>
      </c>
      <c r="D171" s="23">
        <v>46107</v>
      </c>
      <c r="E171" s="22">
        <v>20</v>
      </c>
      <c r="F171" s="22">
        <v>16.5</v>
      </c>
      <c r="G171" s="24">
        <v>0.82499999999999996</v>
      </c>
      <c r="H171" s="12">
        <v>24</v>
      </c>
      <c r="I171" s="12">
        <v>28.38</v>
      </c>
      <c r="J171" s="24">
        <v>1.1822999999999999</v>
      </c>
      <c r="K171" s="11">
        <v>0.48930000000000001</v>
      </c>
      <c r="L171" s="24">
        <v>0.86799999999999999</v>
      </c>
      <c r="M171" s="24">
        <v>1</v>
      </c>
      <c r="N171" s="25" t="s">
        <v>564</v>
      </c>
      <c r="O171" s="11">
        <v>1</v>
      </c>
      <c r="P171" s="12"/>
      <c r="Q171" s="12"/>
      <c r="R171" s="12"/>
      <c r="S171" s="12">
        <v>3</v>
      </c>
      <c r="T171" s="12">
        <v>13</v>
      </c>
      <c r="U171" s="12">
        <v>22</v>
      </c>
      <c r="V171" s="26"/>
      <c r="Y171" s="6"/>
    </row>
    <row r="172" spans="1:25" ht="16" x14ac:dyDescent="0.2">
      <c r="A172" s="21" t="s">
        <v>394</v>
      </c>
      <c r="B172" s="22" t="s">
        <v>525</v>
      </c>
      <c r="C172" s="22" t="s">
        <v>523</v>
      </c>
      <c r="D172" s="23">
        <v>46027</v>
      </c>
      <c r="E172" s="22">
        <v>12</v>
      </c>
      <c r="F172" s="22">
        <v>11.5</v>
      </c>
      <c r="G172" s="24">
        <v>0.95830000000000004</v>
      </c>
      <c r="H172" s="12">
        <v>16</v>
      </c>
      <c r="I172" s="12">
        <v>21.25</v>
      </c>
      <c r="J172" s="24">
        <v>1.3281000000000001</v>
      </c>
      <c r="K172" s="11">
        <v>0.51300000000000001</v>
      </c>
      <c r="L172" s="24">
        <v>1</v>
      </c>
      <c r="M172" s="24">
        <v>1</v>
      </c>
      <c r="N172" s="25" t="s">
        <v>547</v>
      </c>
      <c r="O172" s="11">
        <v>1</v>
      </c>
      <c r="P172" s="12">
        <v>1</v>
      </c>
      <c r="Q172" s="12">
        <v>10</v>
      </c>
      <c r="R172" s="12"/>
      <c r="S172" s="12">
        <v>1</v>
      </c>
      <c r="T172" s="12">
        <v>3</v>
      </c>
      <c r="U172" s="12">
        <v>15</v>
      </c>
      <c r="V172" s="26"/>
      <c r="Y172" s="6"/>
    </row>
    <row r="173" spans="1:25" ht="16" x14ac:dyDescent="0.2">
      <c r="A173" s="21" t="s">
        <v>395</v>
      </c>
      <c r="B173" s="22" t="s">
        <v>525</v>
      </c>
      <c r="C173" s="22" t="s">
        <v>520</v>
      </c>
      <c r="D173" s="23">
        <v>46087</v>
      </c>
      <c r="E173" s="22">
        <v>12</v>
      </c>
      <c r="F173" s="22">
        <v>13</v>
      </c>
      <c r="G173" s="24">
        <v>1.0832999999999999</v>
      </c>
      <c r="H173" s="12">
        <v>16</v>
      </c>
      <c r="I173" s="12">
        <v>22.56</v>
      </c>
      <c r="J173" s="24">
        <v>1.4101999999999999</v>
      </c>
      <c r="K173" s="11">
        <v>0.46660000000000001</v>
      </c>
      <c r="L173" s="24">
        <v>0.83799999999999997</v>
      </c>
      <c r="M173" s="24">
        <v>0.95</v>
      </c>
      <c r="N173" s="25" t="s">
        <v>83</v>
      </c>
      <c r="O173" s="11">
        <v>0.25</v>
      </c>
      <c r="P173" s="12">
        <v>1</v>
      </c>
      <c r="Q173" s="12">
        <v>10</v>
      </c>
      <c r="R173" s="12"/>
      <c r="S173" s="12">
        <v>2</v>
      </c>
      <c r="T173" s="12">
        <v>8</v>
      </c>
      <c r="U173" s="12">
        <v>18</v>
      </c>
      <c r="V173" s="26"/>
      <c r="Y173" s="6"/>
    </row>
    <row r="174" spans="1:25" ht="16" x14ac:dyDescent="0.2">
      <c r="A174" s="21" t="s">
        <v>396</v>
      </c>
      <c r="B174" s="22" t="s">
        <v>519</v>
      </c>
      <c r="C174" s="22" t="s">
        <v>523</v>
      </c>
      <c r="D174" s="23">
        <v>44203</v>
      </c>
      <c r="E174" s="22">
        <v>20</v>
      </c>
      <c r="F174" s="22">
        <v>16</v>
      </c>
      <c r="G174" s="24">
        <v>0.8</v>
      </c>
      <c r="H174" s="12">
        <v>24</v>
      </c>
      <c r="I174" s="12">
        <v>25.25</v>
      </c>
      <c r="J174" s="24">
        <v>1.0521</v>
      </c>
      <c r="K174" s="11">
        <v>0.23069999999999999</v>
      </c>
      <c r="L174" s="24">
        <v>0.82899999999999996</v>
      </c>
      <c r="M174" s="24">
        <v>0.91666666699999999</v>
      </c>
      <c r="N174" s="25" t="s">
        <v>547</v>
      </c>
      <c r="O174" s="11">
        <v>0.875</v>
      </c>
      <c r="P174" s="12"/>
      <c r="Q174" s="12"/>
      <c r="R174" s="12"/>
      <c r="S174" s="12"/>
      <c r="T174" s="12">
        <v>2</v>
      </c>
      <c r="U174" s="12">
        <v>12</v>
      </c>
      <c r="V174" s="26"/>
      <c r="Y174" s="6"/>
    </row>
    <row r="175" spans="1:25" ht="16" x14ac:dyDescent="0.2">
      <c r="A175" s="21" t="s">
        <v>399</v>
      </c>
      <c r="B175" s="22" t="s">
        <v>519</v>
      </c>
      <c r="C175" s="22" t="s">
        <v>520</v>
      </c>
      <c r="D175" s="23">
        <v>45950</v>
      </c>
      <c r="E175" s="22">
        <v>30</v>
      </c>
      <c r="F175" s="22">
        <v>32.130000000000003</v>
      </c>
      <c r="G175" s="24">
        <v>1.0708</v>
      </c>
      <c r="H175" s="12">
        <v>38</v>
      </c>
      <c r="I175" s="12">
        <v>39.130000000000003</v>
      </c>
      <c r="J175" s="24">
        <v>1.0296000000000001</v>
      </c>
      <c r="K175" s="11">
        <v>0.28499999999999998</v>
      </c>
      <c r="L175" s="24">
        <v>0.98599999999999999</v>
      </c>
      <c r="M175" s="24">
        <v>0.98290598299999998</v>
      </c>
      <c r="N175" s="25" t="s">
        <v>83</v>
      </c>
      <c r="O175" s="11">
        <v>0</v>
      </c>
      <c r="P175" s="12"/>
      <c r="Q175" s="12"/>
      <c r="R175" s="12"/>
      <c r="S175" s="12">
        <v>1</v>
      </c>
      <c r="T175" s="12">
        <v>10</v>
      </c>
      <c r="U175" s="12">
        <v>34</v>
      </c>
      <c r="V175" s="26"/>
      <c r="Y175" s="6"/>
    </row>
    <row r="176" spans="1:25" ht="16" x14ac:dyDescent="0.2">
      <c r="A176" s="21" t="s">
        <v>400</v>
      </c>
      <c r="B176" s="22" t="s">
        <v>522</v>
      </c>
      <c r="C176" s="22" t="s">
        <v>524</v>
      </c>
      <c r="D176" s="23">
        <v>39826</v>
      </c>
      <c r="E176" s="22">
        <v>30</v>
      </c>
      <c r="F176" s="22">
        <v>29.75</v>
      </c>
      <c r="G176" s="24">
        <v>0.99170000000000003</v>
      </c>
      <c r="H176" s="12">
        <v>38</v>
      </c>
      <c r="I176" s="12">
        <v>51.94</v>
      </c>
      <c r="J176" s="24">
        <v>1.3668</v>
      </c>
      <c r="K176" s="11">
        <v>0.1333</v>
      </c>
      <c r="L176" s="24">
        <v>2.7E-2</v>
      </c>
      <c r="M176" s="24">
        <v>0.42307692299999999</v>
      </c>
      <c r="N176" s="25" t="s">
        <v>83</v>
      </c>
      <c r="O176" s="11">
        <v>0.25</v>
      </c>
      <c r="P176" s="12"/>
      <c r="Q176" s="12"/>
      <c r="R176" s="12"/>
      <c r="S176" s="12">
        <v>35</v>
      </c>
      <c r="T176" s="12">
        <v>8</v>
      </c>
      <c r="U176" s="12">
        <v>39</v>
      </c>
      <c r="V176" s="26"/>
      <c r="Y176" s="6"/>
    </row>
    <row r="177" spans="1:25" ht="16" x14ac:dyDescent="0.2">
      <c r="A177" s="21" t="s">
        <v>401</v>
      </c>
      <c r="B177" s="22" t="s">
        <v>519</v>
      </c>
      <c r="C177" s="22" t="s">
        <v>524</v>
      </c>
      <c r="D177" s="23">
        <v>45315</v>
      </c>
      <c r="E177" s="22">
        <v>30</v>
      </c>
      <c r="F177" s="22">
        <v>28.38</v>
      </c>
      <c r="G177" s="24">
        <v>0.94579999999999997</v>
      </c>
      <c r="H177" s="12">
        <v>38</v>
      </c>
      <c r="I177" s="12">
        <v>34.06</v>
      </c>
      <c r="J177" s="24">
        <v>0.89639999999999997</v>
      </c>
      <c r="K177" s="11">
        <v>0.33160000000000001</v>
      </c>
      <c r="L177" s="24">
        <v>1</v>
      </c>
      <c r="M177" s="24">
        <v>0.89523809499999996</v>
      </c>
      <c r="N177" s="25" t="s">
        <v>559</v>
      </c>
      <c r="O177" s="11">
        <v>0.65</v>
      </c>
      <c r="P177" s="12">
        <v>2</v>
      </c>
      <c r="Q177" s="12">
        <v>10</v>
      </c>
      <c r="R177" s="12"/>
      <c r="S177" s="12"/>
      <c r="T177" s="12">
        <v>9</v>
      </c>
      <c r="U177" s="12">
        <v>29</v>
      </c>
      <c r="V177" s="26"/>
      <c r="Y177" s="6"/>
    </row>
    <row r="178" spans="1:25" ht="16" x14ac:dyDescent="0.2">
      <c r="A178" s="21" t="s">
        <v>403</v>
      </c>
      <c r="B178" s="22" t="s">
        <v>519</v>
      </c>
      <c r="C178" s="22" t="s">
        <v>523</v>
      </c>
      <c r="D178" s="23">
        <v>45201</v>
      </c>
      <c r="E178" s="22">
        <v>20</v>
      </c>
      <c r="F178" s="22">
        <v>20.25</v>
      </c>
      <c r="G178" s="24">
        <v>1.0125</v>
      </c>
      <c r="H178" s="12">
        <v>24</v>
      </c>
      <c r="I178" s="12">
        <v>25.75</v>
      </c>
      <c r="J178" s="24">
        <v>1.0729</v>
      </c>
      <c r="K178" s="11">
        <v>8.5099999999999995E-2</v>
      </c>
      <c r="L178" s="24">
        <v>0.75</v>
      </c>
      <c r="M178" s="24">
        <v>0.94805194800000003</v>
      </c>
      <c r="N178" s="25" t="s">
        <v>18</v>
      </c>
      <c r="O178" s="11">
        <v>0.78260869600000005</v>
      </c>
      <c r="P178" s="12">
        <v>1</v>
      </c>
      <c r="Q178" s="12">
        <v>9</v>
      </c>
      <c r="R178" s="12"/>
      <c r="S178" s="12"/>
      <c r="T178" s="12">
        <v>0</v>
      </c>
      <c r="U178" s="12">
        <v>24</v>
      </c>
      <c r="V178" s="26"/>
      <c r="Y178" s="6"/>
    </row>
    <row r="179" spans="1:25" ht="16" x14ac:dyDescent="0.2">
      <c r="A179" s="21" t="s">
        <v>404</v>
      </c>
      <c r="B179" s="22" t="s">
        <v>519</v>
      </c>
      <c r="C179" s="22" t="s">
        <v>526</v>
      </c>
      <c r="D179" s="23">
        <v>46118</v>
      </c>
      <c r="E179" s="22">
        <v>20</v>
      </c>
      <c r="F179" s="22">
        <v>5.31</v>
      </c>
      <c r="G179" s="24">
        <v>0.2656</v>
      </c>
      <c r="H179" s="12">
        <v>24</v>
      </c>
      <c r="I179" s="12">
        <v>26</v>
      </c>
      <c r="J179" s="24">
        <v>1.0832999999999999</v>
      </c>
      <c r="K179" s="11">
        <v>0.97950000000000004</v>
      </c>
      <c r="L179" s="24">
        <v>0.6</v>
      </c>
      <c r="M179" s="24">
        <v>0.86666666699999995</v>
      </c>
      <c r="N179" s="25" t="s">
        <v>60</v>
      </c>
      <c r="O179" s="11"/>
      <c r="P179" s="12"/>
      <c r="Q179" s="12"/>
      <c r="R179" s="12"/>
      <c r="S179" s="12">
        <v>2</v>
      </c>
      <c r="T179" s="12">
        <v>7</v>
      </c>
      <c r="U179" s="12">
        <v>7</v>
      </c>
      <c r="V179" s="26"/>
      <c r="Y179" s="6"/>
    </row>
    <row r="180" spans="1:25" ht="16" x14ac:dyDescent="0.2">
      <c r="A180" s="21" t="s">
        <v>405</v>
      </c>
      <c r="B180" s="22" t="s">
        <v>519</v>
      </c>
      <c r="C180" s="22" t="s">
        <v>524</v>
      </c>
      <c r="D180" s="23">
        <v>45196</v>
      </c>
      <c r="E180" s="22">
        <v>12</v>
      </c>
      <c r="F180" s="22">
        <v>12.5</v>
      </c>
      <c r="G180" s="24">
        <v>1.0417000000000001</v>
      </c>
      <c r="H180" s="12">
        <v>16</v>
      </c>
      <c r="I180" s="12">
        <v>16.75</v>
      </c>
      <c r="J180" s="24">
        <v>1.0468999999999999</v>
      </c>
      <c r="K180" s="11">
        <v>8.6900000000000005E-2</v>
      </c>
      <c r="L180" s="24">
        <v>0.84399999999999997</v>
      </c>
      <c r="M180" s="24">
        <v>1</v>
      </c>
      <c r="N180" s="25" t="s">
        <v>18</v>
      </c>
      <c r="O180" s="11">
        <v>0.33333333300000001</v>
      </c>
      <c r="P180" s="12"/>
      <c r="Q180" s="12"/>
      <c r="R180" s="12"/>
      <c r="S180" s="12"/>
      <c r="T180" s="12">
        <v>1</v>
      </c>
      <c r="U180" s="12">
        <v>11</v>
      </c>
      <c r="V180" s="26"/>
      <c r="Y180" s="6"/>
    </row>
    <row r="181" spans="1:25" ht="16" x14ac:dyDescent="0.2">
      <c r="A181" s="21" t="s">
        <v>406</v>
      </c>
      <c r="B181" s="22" t="s">
        <v>519</v>
      </c>
      <c r="C181" s="22" t="s">
        <v>236</v>
      </c>
      <c r="D181" s="23">
        <v>46034</v>
      </c>
      <c r="E181" s="22">
        <v>35</v>
      </c>
      <c r="F181" s="22">
        <v>31.75</v>
      </c>
      <c r="G181" s="24">
        <v>0.90710000000000002</v>
      </c>
      <c r="H181" s="12">
        <v>43</v>
      </c>
      <c r="I181" s="12">
        <v>43.5</v>
      </c>
      <c r="J181" s="24">
        <v>1.0116000000000001</v>
      </c>
      <c r="K181" s="11">
        <v>0.15090000000000001</v>
      </c>
      <c r="L181" s="24">
        <v>0.96499999999999997</v>
      </c>
      <c r="M181" s="24">
        <v>0.98319327700000003</v>
      </c>
      <c r="N181" s="25" t="s">
        <v>558</v>
      </c>
      <c r="O181" s="11">
        <v>0.88235294099999995</v>
      </c>
      <c r="P181" s="12">
        <v>1</v>
      </c>
      <c r="Q181" s="12">
        <v>10</v>
      </c>
      <c r="R181" s="12"/>
      <c r="S181" s="12"/>
      <c r="T181" s="12">
        <v>13</v>
      </c>
      <c r="U181" s="12">
        <v>36</v>
      </c>
      <c r="V181" s="26"/>
      <c r="Y181" s="6"/>
    </row>
    <row r="182" spans="1:25" ht="16" x14ac:dyDescent="0.2">
      <c r="A182" s="21" t="s">
        <v>407</v>
      </c>
      <c r="B182" s="22" t="s">
        <v>519</v>
      </c>
      <c r="C182" s="22" t="s">
        <v>524</v>
      </c>
      <c r="D182" s="23">
        <v>46035</v>
      </c>
      <c r="E182" s="22">
        <v>30</v>
      </c>
      <c r="F182" s="22">
        <v>32.380000000000003</v>
      </c>
      <c r="G182" s="24">
        <v>1.0791999999999999</v>
      </c>
      <c r="H182" s="12">
        <v>38</v>
      </c>
      <c r="I182" s="12">
        <v>47.44</v>
      </c>
      <c r="J182" s="24">
        <v>1.2484</v>
      </c>
      <c r="K182" s="11">
        <v>0.21709999999999999</v>
      </c>
      <c r="L182" s="24">
        <v>1</v>
      </c>
      <c r="M182" s="24">
        <v>1</v>
      </c>
      <c r="N182" s="25" t="s">
        <v>565</v>
      </c>
      <c r="O182" s="11">
        <v>0.66666666699999999</v>
      </c>
      <c r="P182" s="12">
        <v>2</v>
      </c>
      <c r="Q182" s="12">
        <v>10</v>
      </c>
      <c r="R182" s="12"/>
      <c r="S182" s="12"/>
      <c r="T182" s="12">
        <v>21</v>
      </c>
      <c r="U182" s="12">
        <v>45</v>
      </c>
      <c r="V182" s="26"/>
      <c r="Y182" s="6"/>
    </row>
    <row r="183" spans="1:25" ht="16" x14ac:dyDescent="0.2">
      <c r="A183" s="21" t="s">
        <v>410</v>
      </c>
      <c r="B183" s="22" t="s">
        <v>519</v>
      </c>
      <c r="C183" s="22" t="s">
        <v>523</v>
      </c>
      <c r="D183" s="23">
        <v>43507</v>
      </c>
      <c r="E183" s="22">
        <v>20</v>
      </c>
      <c r="F183" s="22">
        <v>20.88</v>
      </c>
      <c r="G183" s="24">
        <v>1.0438000000000001</v>
      </c>
      <c r="H183" s="12">
        <v>24</v>
      </c>
      <c r="I183" s="12">
        <v>26</v>
      </c>
      <c r="J183" s="24">
        <v>1.0832999999999999</v>
      </c>
      <c r="K183" s="11">
        <v>0.20680000000000001</v>
      </c>
      <c r="L183" s="24">
        <v>0.98199999999999998</v>
      </c>
      <c r="M183" s="24">
        <v>0.98823529399999999</v>
      </c>
      <c r="N183" s="25" t="s">
        <v>51</v>
      </c>
      <c r="O183" s="11">
        <v>0.76923076899999998</v>
      </c>
      <c r="P183" s="12"/>
      <c r="Q183" s="12"/>
      <c r="R183" s="12"/>
      <c r="S183" s="12"/>
      <c r="T183" s="12">
        <v>6</v>
      </c>
      <c r="U183" s="12">
        <v>23</v>
      </c>
      <c r="V183" s="26"/>
      <c r="Y183" s="6"/>
    </row>
    <row r="184" spans="1:25" ht="16" x14ac:dyDescent="0.2">
      <c r="A184" s="21" t="s">
        <v>411</v>
      </c>
      <c r="B184" s="22" t="s">
        <v>519</v>
      </c>
      <c r="C184" s="22" t="s">
        <v>521</v>
      </c>
      <c r="D184" s="23">
        <v>45197</v>
      </c>
      <c r="E184" s="22">
        <v>20</v>
      </c>
      <c r="F184" s="22">
        <v>21</v>
      </c>
      <c r="G184" s="24">
        <v>1.05</v>
      </c>
      <c r="H184" s="12">
        <v>24</v>
      </c>
      <c r="I184" s="12">
        <v>24</v>
      </c>
      <c r="J184" s="24">
        <v>1</v>
      </c>
      <c r="K184" s="11">
        <v>0.1095</v>
      </c>
      <c r="L184" s="24">
        <v>1</v>
      </c>
      <c r="M184" s="24">
        <v>1</v>
      </c>
      <c r="N184" s="25" t="s">
        <v>18</v>
      </c>
      <c r="O184" s="11">
        <v>0.53333333299999997</v>
      </c>
      <c r="P184" s="12"/>
      <c r="Q184" s="12"/>
      <c r="R184" s="12"/>
      <c r="S184" s="12"/>
      <c r="T184" s="12">
        <v>4</v>
      </c>
      <c r="U184" s="12">
        <v>25</v>
      </c>
      <c r="V184" s="26"/>
      <c r="Y184" s="6"/>
    </row>
    <row r="185" spans="1:25" ht="16" x14ac:dyDescent="0.2">
      <c r="A185" s="21" t="s">
        <v>412</v>
      </c>
      <c r="B185" s="22" t="s">
        <v>519</v>
      </c>
      <c r="C185" s="22" t="s">
        <v>521</v>
      </c>
      <c r="D185" s="23">
        <v>45789</v>
      </c>
      <c r="E185" s="22">
        <v>30</v>
      </c>
      <c r="F185" s="22">
        <v>18.63</v>
      </c>
      <c r="G185" s="24">
        <v>0.62080000000000002</v>
      </c>
      <c r="H185" s="12">
        <v>38</v>
      </c>
      <c r="I185" s="12">
        <v>32.81</v>
      </c>
      <c r="J185" s="24">
        <v>0.86350000000000005</v>
      </c>
      <c r="K185" s="11">
        <v>0.28220000000000001</v>
      </c>
      <c r="L185" s="24">
        <v>1</v>
      </c>
      <c r="M185" s="24">
        <v>0.94594594600000004</v>
      </c>
      <c r="N185" s="25" t="s">
        <v>18</v>
      </c>
      <c r="O185" s="11">
        <v>0.94117647100000001</v>
      </c>
      <c r="P185" s="12">
        <v>1</v>
      </c>
      <c r="Q185" s="12">
        <v>10</v>
      </c>
      <c r="R185" s="12"/>
      <c r="S185" s="12"/>
      <c r="T185" s="12">
        <v>1</v>
      </c>
      <c r="U185" s="12">
        <v>21</v>
      </c>
      <c r="V185" s="26"/>
      <c r="Y185" s="6"/>
    </row>
    <row r="186" spans="1:25" ht="16" x14ac:dyDescent="0.2">
      <c r="A186" s="21" t="s">
        <v>414</v>
      </c>
      <c r="B186" s="22" t="s">
        <v>519</v>
      </c>
      <c r="C186" s="22" t="s">
        <v>524</v>
      </c>
      <c r="D186" s="23">
        <v>46020</v>
      </c>
      <c r="E186" s="22">
        <v>30</v>
      </c>
      <c r="F186" s="22">
        <v>27.5</v>
      </c>
      <c r="G186" s="24">
        <v>0.91669999999999996</v>
      </c>
      <c r="H186" s="12">
        <v>38</v>
      </c>
      <c r="I186" s="12">
        <v>41.31</v>
      </c>
      <c r="J186" s="24">
        <v>1.0871999999999999</v>
      </c>
      <c r="K186" s="11">
        <v>0.45300000000000001</v>
      </c>
      <c r="L186" s="24">
        <v>1</v>
      </c>
      <c r="M186" s="24">
        <v>0.98019802</v>
      </c>
      <c r="N186" s="25" t="s">
        <v>560</v>
      </c>
      <c r="O186" s="11">
        <v>0.571428571</v>
      </c>
      <c r="P186" s="12">
        <v>1</v>
      </c>
      <c r="Q186" s="12">
        <v>10</v>
      </c>
      <c r="R186" s="12"/>
      <c r="S186" s="12"/>
      <c r="T186" s="12">
        <v>13</v>
      </c>
      <c r="U186" s="12">
        <v>34</v>
      </c>
      <c r="V186" s="26"/>
      <c r="Y186" s="6"/>
    </row>
    <row r="187" spans="1:25" ht="16" x14ac:dyDescent="0.2">
      <c r="A187" s="21" t="s">
        <v>415</v>
      </c>
      <c r="B187" s="22" t="s">
        <v>519</v>
      </c>
      <c r="C187" s="22" t="s">
        <v>523</v>
      </c>
      <c r="D187" s="23">
        <v>45201</v>
      </c>
      <c r="E187" s="22">
        <v>30</v>
      </c>
      <c r="F187" s="22">
        <v>32.380000000000003</v>
      </c>
      <c r="G187" s="24">
        <v>1.0791999999999999</v>
      </c>
      <c r="H187" s="12">
        <v>38</v>
      </c>
      <c r="I187" s="12">
        <v>41.88</v>
      </c>
      <c r="J187" s="24">
        <v>1.1020000000000001</v>
      </c>
      <c r="K187" s="11">
        <v>0.17169999999999999</v>
      </c>
      <c r="L187" s="24">
        <v>0.97899999999999998</v>
      </c>
      <c r="M187" s="24">
        <v>0.960629921</v>
      </c>
      <c r="N187" s="25" t="s">
        <v>51</v>
      </c>
      <c r="O187" s="11">
        <v>0.70833333300000001</v>
      </c>
      <c r="P187" s="12">
        <v>2</v>
      </c>
      <c r="Q187" s="12">
        <v>10</v>
      </c>
      <c r="R187" s="12"/>
      <c r="S187" s="12"/>
      <c r="T187" s="12">
        <v>6</v>
      </c>
      <c r="U187" s="12">
        <v>34</v>
      </c>
      <c r="V187" s="26"/>
      <c r="Y187" s="6"/>
    </row>
    <row r="188" spans="1:25" ht="16" x14ac:dyDescent="0.2">
      <c r="A188" s="21" t="s">
        <v>416</v>
      </c>
      <c r="B188" s="22" t="s">
        <v>519</v>
      </c>
      <c r="C188" s="22" t="s">
        <v>520</v>
      </c>
      <c r="D188" s="23">
        <v>45754</v>
      </c>
      <c r="E188" s="22">
        <v>35</v>
      </c>
      <c r="F188" s="22">
        <v>23.38</v>
      </c>
      <c r="G188" s="24">
        <v>0.66790000000000005</v>
      </c>
      <c r="H188" s="12">
        <v>43</v>
      </c>
      <c r="I188" s="12">
        <v>43.67</v>
      </c>
      <c r="J188" s="24">
        <v>1.0155000000000001</v>
      </c>
      <c r="K188" s="11">
        <v>3.3099999999999997E-2</v>
      </c>
      <c r="L188" s="24">
        <v>1</v>
      </c>
      <c r="M188" s="24">
        <v>0.98901098899999995</v>
      </c>
      <c r="N188" s="25" t="s">
        <v>561</v>
      </c>
      <c r="O188" s="11">
        <v>0.38888888900000002</v>
      </c>
      <c r="P188" s="12"/>
      <c r="Q188" s="12"/>
      <c r="R188" s="12"/>
      <c r="S188" s="12"/>
      <c r="T188" s="12">
        <v>6</v>
      </c>
      <c r="U188" s="12">
        <v>33</v>
      </c>
      <c r="V188" s="26"/>
      <c r="Y188" s="6"/>
    </row>
    <row r="189" spans="1:25" ht="16" x14ac:dyDescent="0.2">
      <c r="A189" s="21" t="s">
        <v>417</v>
      </c>
      <c r="B189" s="22" t="s">
        <v>519</v>
      </c>
      <c r="C189" s="22" t="s">
        <v>524</v>
      </c>
      <c r="D189" s="23">
        <v>45198</v>
      </c>
      <c r="E189" s="22">
        <v>12</v>
      </c>
      <c r="F189" s="22">
        <v>9.25</v>
      </c>
      <c r="G189" s="24">
        <v>0.77080000000000004</v>
      </c>
      <c r="H189" s="12">
        <v>16</v>
      </c>
      <c r="I189" s="12">
        <v>15.88</v>
      </c>
      <c r="J189" s="24">
        <v>0.99219999999999997</v>
      </c>
      <c r="K189" s="11">
        <v>0.31240000000000001</v>
      </c>
      <c r="L189" s="24">
        <v>1</v>
      </c>
      <c r="M189" s="24">
        <v>0.89189189199999996</v>
      </c>
      <c r="N189" s="25" t="s">
        <v>551</v>
      </c>
      <c r="O189" s="11">
        <v>0.375</v>
      </c>
      <c r="P189" s="12"/>
      <c r="Q189" s="12"/>
      <c r="R189" s="12"/>
      <c r="S189" s="12"/>
      <c r="T189" s="12">
        <v>7</v>
      </c>
      <c r="U189" s="12">
        <v>16</v>
      </c>
      <c r="V189" s="26"/>
      <c r="Y189" s="6"/>
    </row>
    <row r="190" spans="1:25" ht="16" x14ac:dyDescent="0.2">
      <c r="A190" s="21" t="s">
        <v>418</v>
      </c>
      <c r="B190" s="22" t="s">
        <v>519</v>
      </c>
      <c r="C190" s="22" t="s">
        <v>524</v>
      </c>
      <c r="D190" s="23">
        <v>45791</v>
      </c>
      <c r="E190" s="22">
        <v>30</v>
      </c>
      <c r="F190" s="22">
        <v>29.25</v>
      </c>
      <c r="G190" s="24">
        <v>0.97499999999999998</v>
      </c>
      <c r="H190" s="12">
        <v>38</v>
      </c>
      <c r="I190" s="12">
        <v>40.130000000000003</v>
      </c>
      <c r="J190" s="24">
        <v>1.0559000000000001</v>
      </c>
      <c r="K190" s="11">
        <v>0.28139999999999998</v>
      </c>
      <c r="L190" s="24">
        <v>0.98799999999999999</v>
      </c>
      <c r="M190" s="24">
        <v>0.99038461499999997</v>
      </c>
      <c r="N190" s="25" t="s">
        <v>566</v>
      </c>
      <c r="O190" s="11">
        <v>0.82352941199999996</v>
      </c>
      <c r="P190" s="12">
        <v>1</v>
      </c>
      <c r="Q190" s="12">
        <v>10</v>
      </c>
      <c r="R190" s="12"/>
      <c r="S190" s="12"/>
      <c r="T190" s="12">
        <v>13</v>
      </c>
      <c r="U190" s="12">
        <v>35</v>
      </c>
      <c r="V190" s="26"/>
      <c r="Y190" s="6"/>
    </row>
    <row r="191" spans="1:25" ht="16" x14ac:dyDescent="0.2">
      <c r="A191" s="21" t="s">
        <v>420</v>
      </c>
      <c r="B191" s="22" t="s">
        <v>519</v>
      </c>
      <c r="C191" s="22" t="s">
        <v>523</v>
      </c>
      <c r="D191" s="23">
        <v>45822</v>
      </c>
      <c r="E191" s="22">
        <v>30</v>
      </c>
      <c r="F191" s="22">
        <v>25.88</v>
      </c>
      <c r="G191" s="24">
        <v>0.86250000000000004</v>
      </c>
      <c r="H191" s="12">
        <v>38</v>
      </c>
      <c r="I191" s="12">
        <v>33.630000000000003</v>
      </c>
      <c r="J191" s="24">
        <v>0.88490000000000002</v>
      </c>
      <c r="K191" s="11">
        <v>0.14360000000000001</v>
      </c>
      <c r="L191" s="24">
        <v>1</v>
      </c>
      <c r="M191" s="24">
        <v>1</v>
      </c>
      <c r="N191" s="25" t="s">
        <v>33</v>
      </c>
      <c r="O191" s="11">
        <v>0.92</v>
      </c>
      <c r="P191" s="12"/>
      <c r="Q191" s="12"/>
      <c r="R191" s="12"/>
      <c r="S191" s="12"/>
      <c r="T191" s="12">
        <v>1</v>
      </c>
      <c r="U191" s="12">
        <v>26</v>
      </c>
      <c r="V191" s="26"/>
      <c r="Y191" s="6"/>
    </row>
    <row r="192" spans="1:25" ht="16" x14ac:dyDescent="0.2">
      <c r="A192" s="21" t="s">
        <v>425</v>
      </c>
      <c r="B192" s="22" t="s">
        <v>525</v>
      </c>
      <c r="C192" s="22" t="s">
        <v>524</v>
      </c>
      <c r="D192" s="23">
        <v>46037</v>
      </c>
      <c r="E192" s="22">
        <v>12</v>
      </c>
      <c r="F192" s="22">
        <v>6.25</v>
      </c>
      <c r="G192" s="24">
        <v>0.52080000000000004</v>
      </c>
      <c r="H192" s="12">
        <v>16</v>
      </c>
      <c r="I192" s="12">
        <v>19.38</v>
      </c>
      <c r="J192" s="24">
        <v>1.2109000000000001</v>
      </c>
      <c r="K192" s="11">
        <v>0.46050000000000002</v>
      </c>
      <c r="L192" s="24">
        <v>1</v>
      </c>
      <c r="M192" s="24">
        <v>0.9</v>
      </c>
      <c r="N192" s="25" t="s">
        <v>18</v>
      </c>
      <c r="O192" s="11">
        <v>0.33333333300000001</v>
      </c>
      <c r="P192" s="12"/>
      <c r="Q192" s="12"/>
      <c r="R192" s="12"/>
      <c r="S192" s="12"/>
      <c r="T192" s="12">
        <v>4</v>
      </c>
      <c r="U192" s="12">
        <v>9</v>
      </c>
      <c r="V192" s="26"/>
      <c r="Y192" s="6"/>
    </row>
    <row r="193" spans="1:25" ht="16" x14ac:dyDescent="0.2">
      <c r="A193" s="21" t="s">
        <v>427</v>
      </c>
      <c r="B193" s="22" t="s">
        <v>522</v>
      </c>
      <c r="C193" s="22" t="s">
        <v>520</v>
      </c>
      <c r="D193" s="23">
        <v>44775</v>
      </c>
      <c r="E193" s="22">
        <v>35</v>
      </c>
      <c r="F193" s="22">
        <v>28.88</v>
      </c>
      <c r="G193" s="24">
        <v>0.82499999999999996</v>
      </c>
      <c r="H193" s="12">
        <v>43</v>
      </c>
      <c r="I193" s="12">
        <v>51.56</v>
      </c>
      <c r="J193" s="24">
        <v>1.1991000000000001</v>
      </c>
      <c r="K193" s="11">
        <v>9.9299999999999999E-2</v>
      </c>
      <c r="L193" s="24">
        <v>0.97299999999999998</v>
      </c>
      <c r="M193" s="24">
        <v>1</v>
      </c>
      <c r="N193" s="25" t="s">
        <v>551</v>
      </c>
      <c r="O193" s="11">
        <v>0.69565217400000001</v>
      </c>
      <c r="P193" s="12"/>
      <c r="Q193" s="12"/>
      <c r="R193" s="12"/>
      <c r="S193" s="12"/>
      <c r="T193" s="12">
        <v>5</v>
      </c>
      <c r="U193" s="12">
        <v>30</v>
      </c>
      <c r="V193" s="26"/>
      <c r="Y193" s="6"/>
    </row>
    <row r="194" spans="1:25" ht="16" x14ac:dyDescent="0.2">
      <c r="A194" s="21" t="s">
        <v>430</v>
      </c>
      <c r="B194" s="22" t="s">
        <v>519</v>
      </c>
      <c r="C194" s="22" t="s">
        <v>521</v>
      </c>
      <c r="D194" s="23">
        <v>45876</v>
      </c>
      <c r="E194" s="22">
        <v>30</v>
      </c>
      <c r="F194" s="22">
        <v>30</v>
      </c>
      <c r="G194" s="24">
        <v>1</v>
      </c>
      <c r="H194" s="12">
        <v>38</v>
      </c>
      <c r="I194" s="12">
        <v>36.94</v>
      </c>
      <c r="J194" s="24">
        <v>0.97199999999999998</v>
      </c>
      <c r="K194" s="11">
        <v>0.1171</v>
      </c>
      <c r="L194" s="24">
        <v>0.65900000000000003</v>
      </c>
      <c r="M194" s="24">
        <v>0.99159663899999995</v>
      </c>
      <c r="N194" s="25" t="s">
        <v>542</v>
      </c>
      <c r="O194" s="11">
        <v>0.84</v>
      </c>
      <c r="P194" s="12"/>
      <c r="Q194" s="12"/>
      <c r="R194" s="12"/>
      <c r="S194" s="12">
        <v>1</v>
      </c>
      <c r="T194" s="12">
        <v>7</v>
      </c>
      <c r="U194" s="12">
        <v>40</v>
      </c>
      <c r="V194" s="26"/>
      <c r="Y194" s="6"/>
    </row>
    <row r="195" spans="1:25" ht="16" x14ac:dyDescent="0.2">
      <c r="A195" s="21" t="s">
        <v>433</v>
      </c>
      <c r="B195" s="22" t="s">
        <v>519</v>
      </c>
      <c r="C195" s="22" t="s">
        <v>526</v>
      </c>
      <c r="D195" s="23">
        <v>46132</v>
      </c>
      <c r="E195" s="22">
        <v>35</v>
      </c>
      <c r="F195" s="22">
        <v>6.88</v>
      </c>
      <c r="G195" s="24">
        <v>0.19639999999999999</v>
      </c>
      <c r="H195" s="12">
        <v>43</v>
      </c>
      <c r="I195" s="12">
        <v>22.81</v>
      </c>
      <c r="J195" s="24">
        <v>0.53049999999999997</v>
      </c>
      <c r="K195" s="11">
        <v>0.27900000000000003</v>
      </c>
      <c r="L195" s="24">
        <v>1</v>
      </c>
      <c r="M195" s="24">
        <v>1</v>
      </c>
      <c r="N195" s="25" t="s">
        <v>567</v>
      </c>
      <c r="O195" s="11"/>
      <c r="P195" s="12"/>
      <c r="Q195" s="12"/>
      <c r="R195" s="12"/>
      <c r="S195" s="12"/>
      <c r="T195" s="12">
        <v>14</v>
      </c>
      <c r="U195" s="12">
        <v>14</v>
      </c>
      <c r="V195" s="26"/>
      <c r="Y195" s="6"/>
    </row>
    <row r="196" spans="1:25" ht="16" x14ac:dyDescent="0.2">
      <c r="A196" s="21" t="s">
        <v>435</v>
      </c>
      <c r="B196" s="22" t="s">
        <v>522</v>
      </c>
      <c r="C196" s="22" t="s">
        <v>236</v>
      </c>
      <c r="D196" s="23">
        <v>45176</v>
      </c>
      <c r="E196" s="22">
        <v>12</v>
      </c>
      <c r="F196" s="22">
        <v>6</v>
      </c>
      <c r="G196" s="24">
        <v>0.5</v>
      </c>
      <c r="H196" s="12">
        <v>16</v>
      </c>
      <c r="I196" s="12">
        <v>20.56</v>
      </c>
      <c r="J196" s="24">
        <v>1.2851999999999999</v>
      </c>
      <c r="K196" s="11">
        <v>0.27489999999999998</v>
      </c>
      <c r="L196" s="24">
        <v>1</v>
      </c>
      <c r="M196" s="24">
        <v>1</v>
      </c>
      <c r="N196" s="25" t="s">
        <v>18</v>
      </c>
      <c r="O196" s="11">
        <v>1</v>
      </c>
      <c r="P196" s="12"/>
      <c r="Q196" s="12"/>
      <c r="R196" s="12"/>
      <c r="S196" s="12"/>
      <c r="T196" s="12">
        <v>2</v>
      </c>
      <c r="U196" s="12">
        <v>9</v>
      </c>
      <c r="V196" s="26"/>
      <c r="Y196" s="6"/>
    </row>
    <row r="197" spans="1:25" ht="16" x14ac:dyDescent="0.2">
      <c r="A197" s="21" t="s">
        <v>437</v>
      </c>
      <c r="B197" s="22" t="s">
        <v>519</v>
      </c>
      <c r="C197" s="22" t="s">
        <v>523</v>
      </c>
      <c r="D197" s="23">
        <v>45296</v>
      </c>
      <c r="E197" s="22">
        <v>30</v>
      </c>
      <c r="F197" s="22">
        <v>27.75</v>
      </c>
      <c r="G197" s="24">
        <v>0.92500000000000004</v>
      </c>
      <c r="H197" s="12">
        <v>38</v>
      </c>
      <c r="I197" s="12">
        <v>39.630000000000003</v>
      </c>
      <c r="J197" s="24">
        <v>1.0427999999999999</v>
      </c>
      <c r="K197" s="11">
        <v>4.7100000000000003E-2</v>
      </c>
      <c r="L197" s="24">
        <v>0.97399999999999998</v>
      </c>
      <c r="M197" s="24">
        <v>0.84684684700000001</v>
      </c>
      <c r="N197" s="25" t="s">
        <v>553</v>
      </c>
      <c r="O197" s="11">
        <v>0.55000000000000004</v>
      </c>
      <c r="P197" s="12">
        <v>2</v>
      </c>
      <c r="Q197" s="12">
        <v>0.5</v>
      </c>
      <c r="R197" s="12"/>
      <c r="S197" s="12"/>
      <c r="T197" s="12">
        <v>14</v>
      </c>
      <c r="U197" s="12">
        <v>39</v>
      </c>
      <c r="V197" s="26"/>
      <c r="Y197" s="6"/>
    </row>
    <row r="198" spans="1:25" ht="16" x14ac:dyDescent="0.2">
      <c r="A198" s="21" t="s">
        <v>438</v>
      </c>
      <c r="B198" s="22" t="s">
        <v>522</v>
      </c>
      <c r="C198" s="22" t="s">
        <v>524</v>
      </c>
      <c r="D198" s="23">
        <v>43013</v>
      </c>
      <c r="E198" s="22">
        <v>35</v>
      </c>
      <c r="F198" s="22">
        <v>30.25</v>
      </c>
      <c r="G198" s="24">
        <v>0.86429999999999996</v>
      </c>
      <c r="H198" s="12">
        <v>43</v>
      </c>
      <c r="I198" s="12">
        <v>42.94</v>
      </c>
      <c r="J198" s="24">
        <v>0.99850000000000005</v>
      </c>
      <c r="K198" s="11">
        <v>0.44</v>
      </c>
      <c r="L198" s="24">
        <v>0.92300000000000004</v>
      </c>
      <c r="M198" s="24">
        <v>1</v>
      </c>
      <c r="N198" s="25" t="s">
        <v>18</v>
      </c>
      <c r="O198" s="11">
        <v>0.52380952400000003</v>
      </c>
      <c r="P198" s="12"/>
      <c r="Q198" s="12"/>
      <c r="R198" s="12"/>
      <c r="S198" s="12">
        <v>2</v>
      </c>
      <c r="T198" s="12">
        <v>1</v>
      </c>
      <c r="U198" s="12">
        <v>28</v>
      </c>
      <c r="V198" s="26"/>
      <c r="Y198" s="6"/>
    </row>
    <row r="199" spans="1:25" ht="16" x14ac:dyDescent="0.2">
      <c r="A199" s="21" t="s">
        <v>439</v>
      </c>
      <c r="B199" s="22" t="s">
        <v>519</v>
      </c>
      <c r="C199" s="22" t="s">
        <v>523</v>
      </c>
      <c r="D199" s="23">
        <v>45722</v>
      </c>
      <c r="E199" s="22">
        <v>30</v>
      </c>
      <c r="F199" s="22">
        <v>35.380000000000003</v>
      </c>
      <c r="G199" s="24">
        <v>1.1792</v>
      </c>
      <c r="H199" s="12">
        <v>38</v>
      </c>
      <c r="I199" s="12">
        <v>41.5</v>
      </c>
      <c r="J199" s="24">
        <v>1.0921000000000001</v>
      </c>
      <c r="K199" s="11">
        <v>0.16170000000000001</v>
      </c>
      <c r="L199" s="24">
        <v>0.91600000000000004</v>
      </c>
      <c r="M199" s="24">
        <v>0.96638655500000004</v>
      </c>
      <c r="N199" s="25" t="s">
        <v>33</v>
      </c>
      <c r="O199" s="11">
        <v>0.72727272700000001</v>
      </c>
      <c r="P199" s="12">
        <v>1</v>
      </c>
      <c r="Q199" s="12">
        <v>10</v>
      </c>
      <c r="R199" s="12"/>
      <c r="S199" s="12">
        <v>1</v>
      </c>
      <c r="T199" s="12">
        <v>1</v>
      </c>
      <c r="U199" s="12">
        <v>37</v>
      </c>
      <c r="V199" s="26"/>
      <c r="Y199" s="6"/>
    </row>
    <row r="200" spans="1:25" ht="16" x14ac:dyDescent="0.2">
      <c r="A200" s="21" t="s">
        <v>440</v>
      </c>
      <c r="B200" s="22" t="s">
        <v>519</v>
      </c>
      <c r="C200" s="22" t="s">
        <v>524</v>
      </c>
      <c r="D200" s="23">
        <v>45201</v>
      </c>
      <c r="E200" s="22">
        <v>12</v>
      </c>
      <c r="F200" s="22">
        <v>15.25</v>
      </c>
      <c r="G200" s="24">
        <v>1.2707999999999999</v>
      </c>
      <c r="H200" s="12">
        <v>16</v>
      </c>
      <c r="I200" s="12">
        <v>23.69</v>
      </c>
      <c r="J200" s="24">
        <v>1.4804999999999999</v>
      </c>
      <c r="K200" s="11">
        <v>0.2717</v>
      </c>
      <c r="L200" s="24">
        <v>1</v>
      </c>
      <c r="M200" s="24">
        <v>1</v>
      </c>
      <c r="N200" s="25" t="s">
        <v>18</v>
      </c>
      <c r="O200" s="11">
        <v>1</v>
      </c>
      <c r="P200" s="12"/>
      <c r="Q200" s="12"/>
      <c r="R200" s="12"/>
      <c r="S200" s="12"/>
      <c r="T200" s="12">
        <v>0</v>
      </c>
      <c r="U200" s="12">
        <v>11</v>
      </c>
      <c r="V200" s="26"/>
      <c r="Y200" s="6"/>
    </row>
    <row r="201" spans="1:25" ht="16" x14ac:dyDescent="0.2">
      <c r="A201" s="21" t="s">
        <v>441</v>
      </c>
      <c r="B201" s="22" t="s">
        <v>519</v>
      </c>
      <c r="C201" s="22" t="s">
        <v>521</v>
      </c>
      <c r="D201" s="23">
        <v>45209</v>
      </c>
      <c r="E201" s="22">
        <v>12</v>
      </c>
      <c r="F201" s="22">
        <v>10.5</v>
      </c>
      <c r="G201" s="24">
        <v>0.875</v>
      </c>
      <c r="H201" s="12">
        <v>16</v>
      </c>
      <c r="I201" s="12">
        <v>15.75</v>
      </c>
      <c r="J201" s="24">
        <v>0.98440000000000005</v>
      </c>
      <c r="K201" s="11">
        <v>0.22789999999999999</v>
      </c>
      <c r="L201" s="24">
        <v>0.94099999999999995</v>
      </c>
      <c r="M201" s="24">
        <v>0.918918919</v>
      </c>
      <c r="N201" s="25" t="s">
        <v>559</v>
      </c>
      <c r="O201" s="11">
        <v>1</v>
      </c>
      <c r="P201" s="12"/>
      <c r="Q201" s="12"/>
      <c r="R201" s="12"/>
      <c r="S201" s="12"/>
      <c r="T201" s="12">
        <v>9</v>
      </c>
      <c r="U201" s="12">
        <v>22</v>
      </c>
      <c r="V201" s="26"/>
      <c r="Y201" s="6"/>
    </row>
    <row r="202" spans="1:25" ht="16" x14ac:dyDescent="0.2">
      <c r="A202" s="21" t="s">
        <v>443</v>
      </c>
      <c r="B202" s="22" t="s">
        <v>522</v>
      </c>
      <c r="C202" s="22" t="s">
        <v>523</v>
      </c>
      <c r="D202" s="23">
        <v>42235</v>
      </c>
      <c r="E202" s="22">
        <v>20</v>
      </c>
      <c r="F202" s="22">
        <v>14.38</v>
      </c>
      <c r="G202" s="24">
        <v>0.71879999999999999</v>
      </c>
      <c r="H202" s="12">
        <v>24</v>
      </c>
      <c r="I202" s="12">
        <v>25.31</v>
      </c>
      <c r="J202" s="24">
        <v>1.0547</v>
      </c>
      <c r="K202" s="11">
        <v>0.15840000000000001</v>
      </c>
      <c r="L202" s="24">
        <v>1</v>
      </c>
      <c r="M202" s="24">
        <v>1</v>
      </c>
      <c r="N202" s="25" t="s">
        <v>18</v>
      </c>
      <c r="O202" s="11">
        <v>0.66666666699999999</v>
      </c>
      <c r="P202" s="12">
        <v>2</v>
      </c>
      <c r="Q202" s="12">
        <v>10</v>
      </c>
      <c r="R202" s="12"/>
      <c r="S202" s="12"/>
      <c r="T202" s="12">
        <v>1</v>
      </c>
      <c r="U202" s="12">
        <v>12</v>
      </c>
      <c r="V202" s="26"/>
      <c r="Y202" s="6"/>
    </row>
    <row r="203" spans="1:25" ht="16" x14ac:dyDescent="0.2">
      <c r="A203" s="21" t="s">
        <v>444</v>
      </c>
      <c r="B203" s="22" t="s">
        <v>519</v>
      </c>
      <c r="C203" s="22" t="s">
        <v>523</v>
      </c>
      <c r="D203" s="23">
        <v>45972</v>
      </c>
      <c r="E203" s="22">
        <v>35</v>
      </c>
      <c r="F203" s="22">
        <v>34.880000000000003</v>
      </c>
      <c r="G203" s="24">
        <v>0.99639999999999995</v>
      </c>
      <c r="H203" s="12">
        <v>43</v>
      </c>
      <c r="I203" s="12">
        <v>45</v>
      </c>
      <c r="J203" s="24">
        <v>1.0465</v>
      </c>
      <c r="K203" s="11">
        <v>0.17829999999999999</v>
      </c>
      <c r="L203" s="24">
        <v>0.94099999999999995</v>
      </c>
      <c r="M203" s="24">
        <v>1</v>
      </c>
      <c r="N203" s="25" t="s">
        <v>33</v>
      </c>
      <c r="O203" s="11">
        <v>0.45454545499999999</v>
      </c>
      <c r="P203" s="12"/>
      <c r="Q203" s="12"/>
      <c r="R203" s="12"/>
      <c r="S203" s="12"/>
      <c r="T203" s="12">
        <v>7</v>
      </c>
      <c r="U203" s="12">
        <v>47</v>
      </c>
      <c r="V203" s="26"/>
      <c r="Y203" s="6"/>
    </row>
    <row r="204" spans="1:25" ht="16" x14ac:dyDescent="0.2">
      <c r="A204" s="21" t="s">
        <v>445</v>
      </c>
      <c r="B204" s="22" t="s">
        <v>519</v>
      </c>
      <c r="C204" s="22" t="s">
        <v>524</v>
      </c>
      <c r="D204" s="23">
        <v>45775</v>
      </c>
      <c r="E204" s="22">
        <v>30</v>
      </c>
      <c r="F204" s="22">
        <v>19.38</v>
      </c>
      <c r="G204" s="24">
        <v>0.64580000000000004</v>
      </c>
      <c r="H204" s="12">
        <v>38</v>
      </c>
      <c r="I204" s="12">
        <v>26.56</v>
      </c>
      <c r="J204" s="24">
        <v>0.69899999999999995</v>
      </c>
      <c r="K204" s="11">
        <v>0.2142</v>
      </c>
      <c r="L204" s="24">
        <v>0.73499999999999999</v>
      </c>
      <c r="M204" s="24">
        <v>0.91304347799999996</v>
      </c>
      <c r="N204" s="25" t="s">
        <v>561</v>
      </c>
      <c r="O204" s="11">
        <v>0.33333333300000001</v>
      </c>
      <c r="P204" s="12"/>
      <c r="Q204" s="12"/>
      <c r="R204" s="12"/>
      <c r="S204" s="12">
        <v>3</v>
      </c>
      <c r="T204" s="12">
        <v>9</v>
      </c>
      <c r="U204" s="12">
        <v>32</v>
      </c>
      <c r="V204" s="26"/>
      <c r="Y204" s="6"/>
    </row>
    <row r="205" spans="1:25" ht="16" x14ac:dyDescent="0.2">
      <c r="A205" s="21" t="s">
        <v>448</v>
      </c>
      <c r="B205" s="22" t="s">
        <v>522</v>
      </c>
      <c r="C205" s="22" t="s">
        <v>520</v>
      </c>
      <c r="D205" s="23">
        <v>44064</v>
      </c>
      <c r="E205" s="22">
        <v>30</v>
      </c>
      <c r="F205" s="22">
        <v>14.88</v>
      </c>
      <c r="G205" s="24">
        <v>0.49580000000000002</v>
      </c>
      <c r="H205" s="12">
        <v>38</v>
      </c>
      <c r="I205" s="12">
        <v>42.44</v>
      </c>
      <c r="J205" s="24">
        <v>1.1168</v>
      </c>
      <c r="K205" s="11">
        <v>3.73E-2</v>
      </c>
      <c r="L205" s="24">
        <v>1</v>
      </c>
      <c r="M205" s="24">
        <v>1</v>
      </c>
      <c r="N205" s="25" t="s">
        <v>33</v>
      </c>
      <c r="O205" s="11">
        <v>0.84615384599999999</v>
      </c>
      <c r="P205" s="12"/>
      <c r="Q205" s="12"/>
      <c r="R205" s="12"/>
      <c r="S205" s="12"/>
      <c r="T205" s="12">
        <v>1</v>
      </c>
      <c r="U205" s="12">
        <v>14</v>
      </c>
      <c r="V205" s="26"/>
      <c r="Y205" s="6"/>
    </row>
    <row r="206" spans="1:25" ht="16" x14ac:dyDescent="0.2">
      <c r="A206" s="21" t="s">
        <v>449</v>
      </c>
      <c r="B206" s="22" t="s">
        <v>519</v>
      </c>
      <c r="C206" s="22" t="s">
        <v>524</v>
      </c>
      <c r="D206" s="23">
        <v>45195</v>
      </c>
      <c r="E206" s="22">
        <v>12</v>
      </c>
      <c r="F206" s="22">
        <v>14.38</v>
      </c>
      <c r="G206" s="24">
        <v>1.1979</v>
      </c>
      <c r="H206" s="12">
        <v>16</v>
      </c>
      <c r="I206" s="12">
        <v>20.190000000000001</v>
      </c>
      <c r="J206" s="24">
        <v>1.2617</v>
      </c>
      <c r="K206" s="11">
        <v>0.27429999999999999</v>
      </c>
      <c r="L206" s="24">
        <v>1</v>
      </c>
      <c r="M206" s="24">
        <v>1</v>
      </c>
      <c r="N206" s="25" t="s">
        <v>18</v>
      </c>
      <c r="O206" s="11">
        <v>0.5</v>
      </c>
      <c r="P206" s="12">
        <v>1</v>
      </c>
      <c r="Q206" s="12">
        <v>10</v>
      </c>
      <c r="R206" s="12"/>
      <c r="S206" s="12"/>
      <c r="T206" s="12">
        <v>1</v>
      </c>
      <c r="U206" s="12">
        <v>15</v>
      </c>
      <c r="V206" s="26"/>
      <c r="Y206" s="6"/>
    </row>
    <row r="207" spans="1:25" ht="16" x14ac:dyDescent="0.2">
      <c r="A207" s="21" t="s">
        <v>451</v>
      </c>
      <c r="B207" s="22" t="s">
        <v>519</v>
      </c>
      <c r="C207" s="22" t="s">
        <v>523</v>
      </c>
      <c r="D207" s="23">
        <v>45735</v>
      </c>
      <c r="E207" s="22">
        <v>12</v>
      </c>
      <c r="F207" s="22">
        <v>9.3800000000000008</v>
      </c>
      <c r="G207" s="24">
        <v>0.78129999999999999</v>
      </c>
      <c r="H207" s="12">
        <v>16</v>
      </c>
      <c r="I207" s="12">
        <v>15.81</v>
      </c>
      <c r="J207" s="24">
        <v>0.98829999999999996</v>
      </c>
      <c r="K207" s="11">
        <v>0.34150000000000003</v>
      </c>
      <c r="L207" s="24">
        <v>1</v>
      </c>
      <c r="M207" s="24">
        <v>1</v>
      </c>
      <c r="N207" s="25" t="s">
        <v>33</v>
      </c>
      <c r="O207" s="11">
        <v>0.71428571399999996</v>
      </c>
      <c r="P207" s="12"/>
      <c r="Q207" s="12"/>
      <c r="R207" s="12"/>
      <c r="S207" s="12">
        <v>1</v>
      </c>
      <c r="T207" s="12">
        <v>3</v>
      </c>
      <c r="U207" s="12">
        <v>15</v>
      </c>
      <c r="V207" s="26"/>
      <c r="Y207" s="6"/>
    </row>
    <row r="208" spans="1:25" ht="16" x14ac:dyDescent="0.2">
      <c r="A208" s="21" t="s">
        <v>452</v>
      </c>
      <c r="B208" s="22" t="s">
        <v>519</v>
      </c>
      <c r="C208" s="22" t="s">
        <v>523</v>
      </c>
      <c r="D208" s="23">
        <v>45196</v>
      </c>
      <c r="E208" s="22">
        <v>12</v>
      </c>
      <c r="F208" s="22">
        <v>15.5</v>
      </c>
      <c r="G208" s="24">
        <v>1.2917000000000001</v>
      </c>
      <c r="H208" s="12">
        <v>16</v>
      </c>
      <c r="I208" s="12">
        <v>20</v>
      </c>
      <c r="J208" s="24">
        <v>1.25</v>
      </c>
      <c r="K208" s="11">
        <v>5.5500000000000001E-2</v>
      </c>
      <c r="L208" s="24">
        <v>0.97799999999999998</v>
      </c>
      <c r="M208" s="24">
        <v>1</v>
      </c>
      <c r="N208" s="25" t="s">
        <v>541</v>
      </c>
      <c r="O208" s="11">
        <v>1</v>
      </c>
      <c r="P208" s="12">
        <v>1</v>
      </c>
      <c r="Q208" s="12">
        <v>10</v>
      </c>
      <c r="R208" s="12"/>
      <c r="S208" s="12"/>
      <c r="T208" s="12">
        <v>5</v>
      </c>
      <c r="U208" s="12">
        <v>20</v>
      </c>
      <c r="V208" s="26"/>
      <c r="Y208" s="6"/>
    </row>
    <row r="209" spans="1:25" ht="16" x14ac:dyDescent="0.2">
      <c r="A209" s="21" t="s">
        <v>456</v>
      </c>
      <c r="B209" s="22" t="s">
        <v>525</v>
      </c>
      <c r="C209" s="22" t="s">
        <v>520</v>
      </c>
      <c r="D209" s="23">
        <v>46031</v>
      </c>
      <c r="E209" s="22">
        <v>12</v>
      </c>
      <c r="F209" s="22">
        <v>8.8800000000000008</v>
      </c>
      <c r="G209" s="24">
        <v>0.73960000000000004</v>
      </c>
      <c r="H209" s="12">
        <v>16</v>
      </c>
      <c r="I209" s="12">
        <v>22.63</v>
      </c>
      <c r="J209" s="24">
        <v>1.4140999999999999</v>
      </c>
      <c r="K209" s="11">
        <v>0.33839999999999998</v>
      </c>
      <c r="L209" s="24">
        <v>1</v>
      </c>
      <c r="M209" s="24">
        <v>1</v>
      </c>
      <c r="N209" s="25" t="s">
        <v>547</v>
      </c>
      <c r="O209" s="11">
        <v>0.909090909</v>
      </c>
      <c r="P209" s="12">
        <v>1</v>
      </c>
      <c r="Q209" s="12">
        <v>10</v>
      </c>
      <c r="R209" s="12"/>
      <c r="S209" s="12"/>
      <c r="T209" s="12">
        <v>2</v>
      </c>
      <c r="U209" s="12">
        <v>15</v>
      </c>
      <c r="V209" s="26"/>
      <c r="Y209" s="6"/>
    </row>
    <row r="210" spans="1:25" ht="16" x14ac:dyDescent="0.2">
      <c r="A210" s="21" t="s">
        <v>458</v>
      </c>
      <c r="B210" s="22" t="s">
        <v>525</v>
      </c>
      <c r="C210" s="22" t="s">
        <v>524</v>
      </c>
      <c r="D210" s="23">
        <v>46028</v>
      </c>
      <c r="E210" s="22">
        <v>12</v>
      </c>
      <c r="F210" s="22">
        <v>8.25</v>
      </c>
      <c r="G210" s="24">
        <v>0.6875</v>
      </c>
      <c r="H210" s="12">
        <v>16</v>
      </c>
      <c r="I210" s="12">
        <v>14.69</v>
      </c>
      <c r="J210" s="24">
        <v>0.91800000000000004</v>
      </c>
      <c r="K210" s="11">
        <v>0.16950000000000001</v>
      </c>
      <c r="L210" s="24">
        <v>1</v>
      </c>
      <c r="M210" s="24">
        <v>1</v>
      </c>
      <c r="N210" s="25" t="s">
        <v>548</v>
      </c>
      <c r="O210" s="11">
        <v>0.5</v>
      </c>
      <c r="P210" s="12"/>
      <c r="Q210" s="12"/>
      <c r="R210" s="12"/>
      <c r="S210" s="12"/>
      <c r="T210" s="12">
        <v>4</v>
      </c>
      <c r="U210" s="12">
        <v>13</v>
      </c>
      <c r="V210" s="26"/>
      <c r="Y210" s="6"/>
    </row>
    <row r="211" spans="1:25" ht="16" x14ac:dyDescent="0.2">
      <c r="A211" s="21" t="s">
        <v>459</v>
      </c>
      <c r="B211" s="22" t="s">
        <v>519</v>
      </c>
      <c r="C211" s="22" t="s">
        <v>521</v>
      </c>
      <c r="D211" s="23">
        <v>45194</v>
      </c>
      <c r="E211" s="22">
        <v>12</v>
      </c>
      <c r="F211" s="22">
        <v>8.75</v>
      </c>
      <c r="G211" s="24">
        <v>0.72919999999999996</v>
      </c>
      <c r="H211" s="12">
        <v>16</v>
      </c>
      <c r="I211" s="12">
        <v>14.13</v>
      </c>
      <c r="J211" s="24">
        <v>0.88280000000000003</v>
      </c>
      <c r="K211" s="11">
        <v>0.36330000000000001</v>
      </c>
      <c r="L211" s="24">
        <v>0.9</v>
      </c>
      <c r="M211" s="24">
        <v>0.96774193500000005</v>
      </c>
      <c r="N211" s="25" t="s">
        <v>33</v>
      </c>
      <c r="O211" s="11">
        <v>0.222222222</v>
      </c>
      <c r="P211" s="12"/>
      <c r="Q211" s="12"/>
      <c r="R211" s="12"/>
      <c r="S211" s="12">
        <v>1</v>
      </c>
      <c r="T211" s="12">
        <v>2</v>
      </c>
      <c r="U211" s="12">
        <v>10</v>
      </c>
      <c r="V211" s="26"/>
      <c r="Y211" s="6"/>
    </row>
    <row r="212" spans="1:25" ht="16" x14ac:dyDescent="0.2">
      <c r="A212" s="21" t="s">
        <v>460</v>
      </c>
      <c r="B212" s="22" t="s">
        <v>525</v>
      </c>
      <c r="C212" s="22" t="s">
        <v>523</v>
      </c>
      <c r="D212" s="23">
        <v>46072</v>
      </c>
      <c r="E212" s="22">
        <v>12</v>
      </c>
      <c r="F212" s="22">
        <v>12.69</v>
      </c>
      <c r="G212" s="24">
        <v>1.0572999999999999</v>
      </c>
      <c r="H212" s="12">
        <v>16</v>
      </c>
      <c r="I212" s="12">
        <v>14.19</v>
      </c>
      <c r="J212" s="24">
        <v>0.88670000000000004</v>
      </c>
      <c r="K212" s="11">
        <v>4.3700000000000003E-2</v>
      </c>
      <c r="L212" s="24">
        <v>1</v>
      </c>
      <c r="M212" s="24">
        <v>1</v>
      </c>
      <c r="N212" s="25" t="s">
        <v>18</v>
      </c>
      <c r="O212" s="11">
        <v>0.44444444399999999</v>
      </c>
      <c r="P212" s="12">
        <v>2</v>
      </c>
      <c r="Q212" s="12">
        <v>10</v>
      </c>
      <c r="R212" s="12"/>
      <c r="S212" s="12"/>
      <c r="T212" s="12">
        <v>0</v>
      </c>
      <c r="U212" s="12">
        <v>12</v>
      </c>
      <c r="V212" s="26"/>
      <c r="Y212" s="6"/>
    </row>
    <row r="213" spans="1:25" ht="16" x14ac:dyDescent="0.2">
      <c r="A213" s="21" t="s">
        <v>461</v>
      </c>
      <c r="B213" s="22" t="s">
        <v>525</v>
      </c>
      <c r="C213" s="22" t="s">
        <v>527</v>
      </c>
      <c r="D213" s="23">
        <v>46122</v>
      </c>
      <c r="E213" s="22">
        <v>35</v>
      </c>
      <c r="F213" s="22">
        <v>1.5</v>
      </c>
      <c r="G213" s="24">
        <v>4.2900000000000001E-2</v>
      </c>
      <c r="H213" s="12">
        <v>43</v>
      </c>
      <c r="I213" s="12">
        <v>36.69</v>
      </c>
      <c r="J213" s="24">
        <v>0.85319999999999996</v>
      </c>
      <c r="K213" s="11"/>
      <c r="L213" s="24">
        <v>1</v>
      </c>
      <c r="M213" s="24">
        <v>1</v>
      </c>
      <c r="N213" s="25" t="s">
        <v>548</v>
      </c>
      <c r="O213" s="11"/>
      <c r="P213" s="12"/>
      <c r="Q213" s="12"/>
      <c r="R213" s="12"/>
      <c r="S213" s="12"/>
      <c r="T213" s="12">
        <v>4</v>
      </c>
      <c r="U213" s="12">
        <v>4</v>
      </c>
      <c r="V213" s="26"/>
      <c r="Y213" s="6"/>
    </row>
    <row r="214" spans="1:25" ht="16" x14ac:dyDescent="0.2">
      <c r="A214" s="21" t="s">
        <v>462</v>
      </c>
      <c r="B214" s="22" t="s">
        <v>522</v>
      </c>
      <c r="C214" s="22" t="s">
        <v>236</v>
      </c>
      <c r="D214" s="23">
        <v>42811</v>
      </c>
      <c r="E214" s="22">
        <v>30</v>
      </c>
      <c r="F214" s="22">
        <v>25.75</v>
      </c>
      <c r="G214" s="24">
        <v>0.85829999999999995</v>
      </c>
      <c r="H214" s="12">
        <v>38</v>
      </c>
      <c r="I214" s="12">
        <v>56.5</v>
      </c>
      <c r="J214" s="24">
        <v>1.4867999999999999</v>
      </c>
      <c r="K214" s="11">
        <v>0.2225</v>
      </c>
      <c r="L214" s="24">
        <v>1</v>
      </c>
      <c r="M214" s="24">
        <v>0.99</v>
      </c>
      <c r="N214" s="25" t="s">
        <v>549</v>
      </c>
      <c r="O214" s="11">
        <v>1</v>
      </c>
      <c r="P214" s="12">
        <v>3</v>
      </c>
      <c r="Q214" s="12">
        <v>9.6666000000000007</v>
      </c>
      <c r="R214" s="12"/>
      <c r="S214" s="12"/>
      <c r="T214" s="12">
        <v>5</v>
      </c>
      <c r="U214" s="12">
        <v>31</v>
      </c>
      <c r="V214" s="26"/>
      <c r="Y214" s="6"/>
    </row>
    <row r="215" spans="1:25" ht="16" x14ac:dyDescent="0.2">
      <c r="A215" s="27" t="s">
        <v>537</v>
      </c>
      <c r="B215" s="28" t="s">
        <v>525</v>
      </c>
      <c r="C215" s="28" t="s">
        <v>527</v>
      </c>
      <c r="D215" s="29">
        <v>46163</v>
      </c>
      <c r="E215" s="28">
        <v>35</v>
      </c>
      <c r="F215" s="28"/>
      <c r="G215" s="15"/>
      <c r="H215" s="6">
        <v>43</v>
      </c>
      <c r="I215" s="6"/>
      <c r="J215" s="15"/>
      <c r="K215" s="9"/>
      <c r="L215" s="15"/>
      <c r="M215" s="15"/>
      <c r="N215" s="30" t="s">
        <v>18</v>
      </c>
      <c r="O215" s="9"/>
      <c r="P215" s="6"/>
      <c r="Q215" s="6"/>
      <c r="R215" s="6"/>
      <c r="S215" s="6"/>
      <c r="T215" s="6">
        <v>0</v>
      </c>
      <c r="U215" s="6">
        <v>0</v>
      </c>
      <c r="V215" s="26"/>
      <c r="Y215" s="6"/>
    </row>
    <row r="216" spans="1:25" x14ac:dyDescent="0.2">
      <c r="A216" s="32" t="s">
        <v>464</v>
      </c>
      <c r="B216" s="14" t="s">
        <v>519</v>
      </c>
      <c r="C216" s="14" t="s">
        <v>523</v>
      </c>
      <c r="D216" s="33">
        <v>45740</v>
      </c>
      <c r="E216" s="28">
        <v>12</v>
      </c>
      <c r="F216" s="28">
        <v>11.25</v>
      </c>
      <c r="G216" s="15">
        <v>0.9375</v>
      </c>
      <c r="H216" s="6">
        <v>16</v>
      </c>
      <c r="I216" s="6">
        <v>16.190000000000001</v>
      </c>
      <c r="J216" s="15">
        <v>1.0117</v>
      </c>
      <c r="K216" s="9">
        <v>6.54E-2</v>
      </c>
      <c r="L216" s="15">
        <v>0.78100000000000003</v>
      </c>
      <c r="M216" s="15">
        <v>0.97674418600000001</v>
      </c>
      <c r="N216" s="30" t="s">
        <v>33</v>
      </c>
      <c r="O216" s="9">
        <v>0.75</v>
      </c>
      <c r="P216" s="6"/>
      <c r="Q216" s="6"/>
      <c r="R216" s="6"/>
      <c r="S216" s="6"/>
      <c r="T216" s="6">
        <v>3</v>
      </c>
      <c r="U216" s="6">
        <v>18</v>
      </c>
      <c r="V216" s="26"/>
      <c r="Y216" s="6"/>
    </row>
    <row r="217" spans="1:25" x14ac:dyDescent="0.2">
      <c r="A217" s="32" t="s">
        <v>465</v>
      </c>
      <c r="B217" s="14" t="s">
        <v>519</v>
      </c>
      <c r="C217" s="14" t="s">
        <v>520</v>
      </c>
      <c r="D217" s="33">
        <v>44064</v>
      </c>
      <c r="E217" s="28">
        <v>12</v>
      </c>
      <c r="F217" s="28">
        <v>18.63</v>
      </c>
      <c r="G217" s="15">
        <v>1.5521</v>
      </c>
      <c r="H217" s="6">
        <v>16</v>
      </c>
      <c r="I217" s="6">
        <v>25.5</v>
      </c>
      <c r="J217" s="15">
        <v>1.5938000000000001</v>
      </c>
      <c r="K217" s="9">
        <v>3.2599999999999997E-2</v>
      </c>
      <c r="L217" s="15">
        <v>1</v>
      </c>
      <c r="M217" s="15">
        <v>1</v>
      </c>
      <c r="N217" s="30" t="s">
        <v>545</v>
      </c>
      <c r="O217" s="9">
        <v>0.61538461499999997</v>
      </c>
      <c r="P217" s="6"/>
      <c r="Q217" s="6"/>
      <c r="R217" s="6"/>
      <c r="S217" s="6"/>
      <c r="T217" s="6">
        <v>5</v>
      </c>
      <c r="U217" s="6">
        <v>18</v>
      </c>
      <c r="V217" s="26"/>
      <c r="Y217" s="6"/>
    </row>
    <row r="218" spans="1:25" x14ac:dyDescent="0.2">
      <c r="A218" s="32" t="s">
        <v>467</v>
      </c>
      <c r="B218" s="14" t="s">
        <v>519</v>
      </c>
      <c r="C218" s="14" t="s">
        <v>236</v>
      </c>
      <c r="D218" s="33">
        <v>44611</v>
      </c>
      <c r="E218" s="28">
        <v>30</v>
      </c>
      <c r="F218" s="28">
        <v>32.630000000000003</v>
      </c>
      <c r="G218" s="15">
        <v>1.0874999999999999</v>
      </c>
      <c r="H218" s="6">
        <v>38</v>
      </c>
      <c r="I218" s="6">
        <v>37.75</v>
      </c>
      <c r="J218" s="15">
        <v>0.99339999999999995</v>
      </c>
      <c r="K218" s="9">
        <v>5.6599999999999998E-2</v>
      </c>
      <c r="L218" s="15">
        <v>0.97499999999999998</v>
      </c>
      <c r="M218" s="15">
        <v>0.93220338999999997</v>
      </c>
      <c r="N218" s="30" t="s">
        <v>551</v>
      </c>
      <c r="O218" s="9">
        <v>0.74074074099999998</v>
      </c>
      <c r="P218" s="6">
        <v>1</v>
      </c>
      <c r="Q218" s="6">
        <v>10</v>
      </c>
      <c r="R218" s="6"/>
      <c r="S218" s="6"/>
      <c r="T218" s="6">
        <v>4</v>
      </c>
      <c r="U218" s="6">
        <v>33</v>
      </c>
      <c r="V218" s="26"/>
      <c r="Y218" s="6"/>
    </row>
    <row r="219" spans="1:25" x14ac:dyDescent="0.2">
      <c r="A219" s="32" t="s">
        <v>468</v>
      </c>
      <c r="B219" s="14" t="s">
        <v>519</v>
      </c>
      <c r="C219" s="14" t="s">
        <v>521</v>
      </c>
      <c r="D219" s="33">
        <v>45810</v>
      </c>
      <c r="E219" s="28">
        <v>30</v>
      </c>
      <c r="F219" s="28">
        <v>23.5</v>
      </c>
      <c r="G219" s="15">
        <v>0.7833</v>
      </c>
      <c r="H219" s="6">
        <v>38</v>
      </c>
      <c r="I219" s="6">
        <v>27.13</v>
      </c>
      <c r="J219" s="15">
        <v>0.71379999999999999</v>
      </c>
      <c r="K219" s="9">
        <v>0.22420000000000001</v>
      </c>
      <c r="L219" s="15">
        <v>0.93799999999999994</v>
      </c>
      <c r="M219" s="15">
        <v>1</v>
      </c>
      <c r="N219" s="30" t="s">
        <v>33</v>
      </c>
      <c r="O219" s="9">
        <v>0.95</v>
      </c>
      <c r="P219" s="6"/>
      <c r="Q219" s="6"/>
      <c r="R219" s="6"/>
      <c r="S219" s="6"/>
      <c r="T219" s="6">
        <v>4</v>
      </c>
      <c r="U219" s="6">
        <v>28</v>
      </c>
      <c r="V219" s="26"/>
      <c r="Y219" s="6"/>
    </row>
    <row r="220" spans="1:25" x14ac:dyDescent="0.2">
      <c r="A220" s="32" t="s">
        <v>470</v>
      </c>
      <c r="B220" s="14" t="s">
        <v>519</v>
      </c>
      <c r="C220" s="14" t="s">
        <v>524</v>
      </c>
      <c r="D220" s="33">
        <v>45278</v>
      </c>
      <c r="E220" s="28">
        <v>30</v>
      </c>
      <c r="F220" s="28">
        <v>29.75</v>
      </c>
      <c r="G220" s="15">
        <v>0.99170000000000003</v>
      </c>
      <c r="H220" s="6">
        <v>38</v>
      </c>
      <c r="I220" s="6">
        <v>41</v>
      </c>
      <c r="J220" s="15">
        <v>1.0789</v>
      </c>
      <c r="K220" s="9">
        <v>0.153</v>
      </c>
      <c r="L220" s="15">
        <v>0.97599999999999998</v>
      </c>
      <c r="M220" s="15">
        <v>0.91818181799999998</v>
      </c>
      <c r="N220" s="30" t="s">
        <v>556</v>
      </c>
      <c r="O220" s="9">
        <v>0.7</v>
      </c>
      <c r="P220" s="6"/>
      <c r="Q220" s="6"/>
      <c r="R220" s="6"/>
      <c r="S220" s="6"/>
      <c r="T220" s="6">
        <v>17</v>
      </c>
      <c r="U220" s="6">
        <v>42</v>
      </c>
      <c r="V220" s="26"/>
      <c r="Y220" s="6"/>
    </row>
    <row r="221" spans="1:25" x14ac:dyDescent="0.2">
      <c r="A221" s="13" t="s">
        <v>472</v>
      </c>
      <c r="B221" s="6" t="s">
        <v>519</v>
      </c>
      <c r="C221" s="6" t="s">
        <v>521</v>
      </c>
      <c r="D221" s="34">
        <v>45902</v>
      </c>
      <c r="E221" s="28">
        <v>30</v>
      </c>
      <c r="F221" s="28">
        <v>27.88</v>
      </c>
      <c r="G221" s="15">
        <v>0.92920000000000003</v>
      </c>
      <c r="H221" s="6">
        <v>38</v>
      </c>
      <c r="I221" s="6">
        <v>37.81</v>
      </c>
      <c r="J221" s="15">
        <v>0.99509999999999998</v>
      </c>
      <c r="K221" s="9">
        <v>0.22670000000000001</v>
      </c>
      <c r="L221" s="15">
        <v>0.92500000000000004</v>
      </c>
      <c r="M221" s="15">
        <v>1</v>
      </c>
      <c r="N221" s="30" t="s">
        <v>548</v>
      </c>
      <c r="O221" s="9">
        <v>0.75</v>
      </c>
      <c r="P221" s="6">
        <v>1</v>
      </c>
      <c r="Q221" s="6">
        <v>9</v>
      </c>
      <c r="R221" s="6"/>
      <c r="S221" s="6">
        <v>3</v>
      </c>
      <c r="T221" s="6">
        <v>7</v>
      </c>
      <c r="U221" s="6">
        <v>34</v>
      </c>
      <c r="V221" s="26"/>
      <c r="Y221" s="6"/>
    </row>
    <row r="222" spans="1:25" x14ac:dyDescent="0.2">
      <c r="A222" s="13" t="s">
        <v>474</v>
      </c>
      <c r="B222" s="6" t="s">
        <v>522</v>
      </c>
      <c r="C222" s="6" t="s">
        <v>520</v>
      </c>
      <c r="D222" s="34">
        <v>43917</v>
      </c>
      <c r="E222" s="28">
        <v>30</v>
      </c>
      <c r="F222" s="28">
        <v>27.63</v>
      </c>
      <c r="G222" s="15">
        <v>0.92079999999999995</v>
      </c>
      <c r="H222" s="6">
        <v>38</v>
      </c>
      <c r="I222" s="6">
        <v>39.630000000000003</v>
      </c>
      <c r="J222" s="15">
        <v>1.0427999999999999</v>
      </c>
      <c r="K222" s="9">
        <v>0.20810000000000001</v>
      </c>
      <c r="L222" s="15">
        <v>1</v>
      </c>
      <c r="M222" s="15">
        <v>0.99074074099999998</v>
      </c>
      <c r="N222" s="30" t="s">
        <v>547</v>
      </c>
      <c r="O222" s="9">
        <v>0.86363636399999999</v>
      </c>
      <c r="P222" s="6"/>
      <c r="Q222" s="6"/>
      <c r="R222" s="6"/>
      <c r="S222" s="6"/>
      <c r="T222" s="6">
        <v>2</v>
      </c>
      <c r="U222" s="6">
        <v>24</v>
      </c>
      <c r="V222" s="26"/>
      <c r="Y222" s="6"/>
    </row>
    <row r="223" spans="1:25" x14ac:dyDescent="0.2">
      <c r="A223" s="13" t="s">
        <v>475</v>
      </c>
      <c r="B223" s="6" t="s">
        <v>525</v>
      </c>
      <c r="C223" s="6" t="s">
        <v>523</v>
      </c>
      <c r="D223" s="34">
        <v>45193</v>
      </c>
      <c r="E223" s="28">
        <v>20</v>
      </c>
      <c r="F223" s="28">
        <v>23.75</v>
      </c>
      <c r="G223" s="15">
        <v>1.1875</v>
      </c>
      <c r="H223" s="6">
        <v>24</v>
      </c>
      <c r="I223" s="6">
        <v>28.44</v>
      </c>
      <c r="J223" s="15">
        <v>1.1849000000000001</v>
      </c>
      <c r="K223" s="9">
        <v>0.13089999999999999</v>
      </c>
      <c r="L223" s="15">
        <v>0.93400000000000005</v>
      </c>
      <c r="M223" s="15">
        <v>0.94565217400000001</v>
      </c>
      <c r="N223" s="30" t="s">
        <v>33</v>
      </c>
      <c r="O223" s="9">
        <v>0.61904761900000005</v>
      </c>
      <c r="P223" s="6">
        <v>2</v>
      </c>
      <c r="Q223" s="6">
        <v>9</v>
      </c>
      <c r="R223" s="6"/>
      <c r="S223" s="6">
        <v>2</v>
      </c>
      <c r="T223" s="6">
        <v>1</v>
      </c>
      <c r="U223" s="6">
        <v>24</v>
      </c>
      <c r="V223" s="26"/>
      <c r="Y223" s="6"/>
    </row>
    <row r="224" spans="1:25" x14ac:dyDescent="0.2">
      <c r="A224" s="13" t="s">
        <v>477</v>
      </c>
      <c r="B224" s="6" t="s">
        <v>525</v>
      </c>
      <c r="C224" s="6" t="s">
        <v>524</v>
      </c>
      <c r="D224" s="34">
        <v>46070</v>
      </c>
      <c r="E224" s="28">
        <v>12</v>
      </c>
      <c r="F224" s="28">
        <v>10.5</v>
      </c>
      <c r="G224" s="15">
        <v>0.875</v>
      </c>
      <c r="H224" s="6">
        <v>16</v>
      </c>
      <c r="I224" s="6">
        <v>16.190000000000001</v>
      </c>
      <c r="J224" s="15">
        <v>1.0117</v>
      </c>
      <c r="K224" s="9">
        <v>0.43959999999999999</v>
      </c>
      <c r="L224" s="15">
        <v>0.875</v>
      </c>
      <c r="M224" s="15">
        <v>1</v>
      </c>
      <c r="N224" s="30" t="s">
        <v>33</v>
      </c>
      <c r="O224" s="9">
        <v>0.16666666699999999</v>
      </c>
      <c r="P224" s="6"/>
      <c r="Q224" s="6"/>
      <c r="R224" s="6"/>
      <c r="S224" s="6">
        <v>4</v>
      </c>
      <c r="T224" s="6">
        <v>3</v>
      </c>
      <c r="U224" s="6">
        <v>13</v>
      </c>
      <c r="V224" s="26"/>
      <c r="Y224" s="6"/>
    </row>
    <row r="225" spans="1:25" x14ac:dyDescent="0.2">
      <c r="A225" s="13" t="s">
        <v>480</v>
      </c>
      <c r="B225" s="6" t="s">
        <v>519</v>
      </c>
      <c r="C225" s="6" t="s">
        <v>521</v>
      </c>
      <c r="D225" s="34">
        <v>46090</v>
      </c>
      <c r="E225" s="28">
        <v>30</v>
      </c>
      <c r="F225" s="28">
        <v>29.5</v>
      </c>
      <c r="G225" s="15">
        <v>0.98329999999999995</v>
      </c>
      <c r="H225" s="6">
        <v>38</v>
      </c>
      <c r="I225" s="6">
        <v>40.19</v>
      </c>
      <c r="J225" s="15">
        <v>1.0576000000000001</v>
      </c>
      <c r="K225" s="9">
        <v>0.20830000000000001</v>
      </c>
      <c r="L225" s="15">
        <v>0.872</v>
      </c>
      <c r="M225" s="15">
        <v>0.98095238100000004</v>
      </c>
      <c r="N225" s="30" t="s">
        <v>51</v>
      </c>
      <c r="O225" s="9">
        <v>0.54545454500000001</v>
      </c>
      <c r="P225" s="6">
        <v>1</v>
      </c>
      <c r="Q225" s="6">
        <v>10</v>
      </c>
      <c r="R225" s="6"/>
      <c r="S225" s="6"/>
      <c r="T225" s="6">
        <v>20</v>
      </c>
      <c r="U225" s="6">
        <v>39</v>
      </c>
      <c r="V225" s="26"/>
      <c r="Y225" s="6"/>
    </row>
    <row r="226" spans="1:25" x14ac:dyDescent="0.2">
      <c r="A226" s="13" t="s">
        <v>482</v>
      </c>
      <c r="B226" s="6" t="s">
        <v>519</v>
      </c>
      <c r="C226" s="6" t="s">
        <v>523</v>
      </c>
      <c r="D226" s="34">
        <v>45763</v>
      </c>
      <c r="E226" s="28">
        <v>30</v>
      </c>
      <c r="F226" s="28">
        <v>24</v>
      </c>
      <c r="G226" s="15">
        <v>0.8</v>
      </c>
      <c r="H226" s="6">
        <v>38</v>
      </c>
      <c r="I226" s="6">
        <v>36.5</v>
      </c>
      <c r="J226" s="15">
        <v>0.96050000000000002</v>
      </c>
      <c r="K226" s="9">
        <v>0.18959999999999999</v>
      </c>
      <c r="L226" s="15">
        <v>0.91100000000000003</v>
      </c>
      <c r="M226" s="15">
        <v>0.96703296699999997</v>
      </c>
      <c r="N226" s="30" t="s">
        <v>18</v>
      </c>
      <c r="O226" s="9">
        <v>0.63157894699999995</v>
      </c>
      <c r="P226" s="6"/>
      <c r="Q226" s="6"/>
      <c r="R226" s="6"/>
      <c r="S226" s="6">
        <v>2</v>
      </c>
      <c r="T226" s="6">
        <v>0</v>
      </c>
      <c r="U226" s="6">
        <v>23</v>
      </c>
      <c r="V226" s="26"/>
      <c r="Y226" s="6"/>
    </row>
    <row r="227" spans="1:25" x14ac:dyDescent="0.2">
      <c r="A227" s="13" t="s">
        <v>484</v>
      </c>
      <c r="B227" s="6" t="s">
        <v>519</v>
      </c>
      <c r="C227" s="6" t="s">
        <v>524</v>
      </c>
      <c r="D227" s="34">
        <v>45992</v>
      </c>
      <c r="E227" s="28">
        <v>35</v>
      </c>
      <c r="F227" s="28">
        <v>39</v>
      </c>
      <c r="G227" s="15">
        <v>1.1143000000000001</v>
      </c>
      <c r="H227" s="6">
        <v>43</v>
      </c>
      <c r="I227" s="6">
        <v>41.19</v>
      </c>
      <c r="J227" s="15">
        <v>0.95779999999999998</v>
      </c>
      <c r="K227" s="9">
        <v>0.11609999999999999</v>
      </c>
      <c r="L227" s="15">
        <v>0.92200000000000004</v>
      </c>
      <c r="M227" s="15">
        <v>1</v>
      </c>
      <c r="N227" s="30" t="s">
        <v>18</v>
      </c>
      <c r="O227" s="9">
        <v>0.764705882</v>
      </c>
      <c r="P227" s="6">
        <v>2</v>
      </c>
      <c r="Q227" s="6">
        <v>10</v>
      </c>
      <c r="R227" s="6"/>
      <c r="S227" s="6"/>
      <c r="T227" s="6">
        <v>2</v>
      </c>
      <c r="U227" s="6">
        <v>44</v>
      </c>
      <c r="V227" s="26"/>
      <c r="Y227" s="6"/>
    </row>
    <row r="228" spans="1:25" x14ac:dyDescent="0.2">
      <c r="A228" s="13" t="s">
        <v>486</v>
      </c>
      <c r="B228" s="6" t="s">
        <v>522</v>
      </c>
      <c r="C228" s="6" t="s">
        <v>520</v>
      </c>
      <c r="D228" s="34">
        <v>44239</v>
      </c>
      <c r="E228" s="28">
        <v>35</v>
      </c>
      <c r="F228" s="28">
        <v>37.380000000000003</v>
      </c>
      <c r="G228" s="15">
        <v>1.0679000000000001</v>
      </c>
      <c r="H228" s="6">
        <v>43</v>
      </c>
      <c r="I228" s="6">
        <v>50.81</v>
      </c>
      <c r="J228" s="15">
        <v>1.1817</v>
      </c>
      <c r="K228" s="9">
        <v>0.1235</v>
      </c>
      <c r="L228" s="15">
        <v>0.97</v>
      </c>
      <c r="M228" s="15">
        <v>1</v>
      </c>
      <c r="N228" s="30" t="s">
        <v>543</v>
      </c>
      <c r="O228" s="9">
        <v>0.96551724100000003</v>
      </c>
      <c r="P228" s="6"/>
      <c r="Q228" s="6"/>
      <c r="R228" s="6"/>
      <c r="S228" s="6">
        <v>1</v>
      </c>
      <c r="T228" s="6">
        <v>7</v>
      </c>
      <c r="U228" s="6">
        <v>37</v>
      </c>
      <c r="V228" s="26"/>
      <c r="Y228" s="6"/>
    </row>
    <row r="229" spans="1:25" x14ac:dyDescent="0.2">
      <c r="A229" s="13" t="s">
        <v>487</v>
      </c>
      <c r="B229" s="6" t="s">
        <v>519</v>
      </c>
      <c r="C229" s="6" t="s">
        <v>521</v>
      </c>
      <c r="D229" s="34">
        <v>45684</v>
      </c>
      <c r="E229" s="28">
        <v>30</v>
      </c>
      <c r="F229" s="28">
        <v>26.75</v>
      </c>
      <c r="G229" s="15">
        <v>0.89170000000000005</v>
      </c>
      <c r="H229" s="6">
        <v>38</v>
      </c>
      <c r="I229" s="6">
        <v>39.69</v>
      </c>
      <c r="J229" s="15">
        <v>1.0444</v>
      </c>
      <c r="K229" s="9">
        <v>0.14130000000000001</v>
      </c>
      <c r="L229" s="15">
        <v>0.98599999999999999</v>
      </c>
      <c r="M229" s="15">
        <v>0.93137254899999999</v>
      </c>
      <c r="N229" s="30" t="s">
        <v>60</v>
      </c>
      <c r="O229" s="9">
        <v>0.7</v>
      </c>
      <c r="P229" s="6"/>
      <c r="Q229" s="6"/>
      <c r="R229" s="6"/>
      <c r="S229" s="6"/>
      <c r="T229" s="6">
        <v>7</v>
      </c>
      <c r="U229" s="6">
        <v>31</v>
      </c>
      <c r="V229" s="26"/>
      <c r="Y229" s="6"/>
    </row>
    <row r="230" spans="1:25" x14ac:dyDescent="0.2">
      <c r="A230" s="13" t="s">
        <v>488</v>
      </c>
      <c r="B230" s="6" t="s">
        <v>519</v>
      </c>
      <c r="C230" s="6" t="s">
        <v>521</v>
      </c>
      <c r="D230" s="34">
        <v>45702</v>
      </c>
      <c r="E230" s="28">
        <v>30</v>
      </c>
      <c r="F230" s="28">
        <v>30.25</v>
      </c>
      <c r="G230" s="15">
        <v>1.0083</v>
      </c>
      <c r="H230" s="6">
        <v>38</v>
      </c>
      <c r="I230" s="6">
        <v>40.75</v>
      </c>
      <c r="J230" s="15">
        <v>1.0724</v>
      </c>
      <c r="K230" s="9">
        <v>9.3700000000000006E-2</v>
      </c>
      <c r="L230" s="15">
        <v>0.95199999999999996</v>
      </c>
      <c r="M230" s="15">
        <v>1</v>
      </c>
      <c r="N230" s="30" t="s">
        <v>547</v>
      </c>
      <c r="O230" s="9">
        <v>0.96428571399999996</v>
      </c>
      <c r="P230" s="6">
        <v>2</v>
      </c>
      <c r="Q230" s="6">
        <v>9.5</v>
      </c>
      <c r="R230" s="6"/>
      <c r="S230" s="6"/>
      <c r="T230" s="6">
        <v>4</v>
      </c>
      <c r="U230" s="6">
        <v>34</v>
      </c>
      <c r="V230" s="26"/>
      <c r="Y230" s="6"/>
    </row>
    <row r="231" spans="1:25" x14ac:dyDescent="0.2">
      <c r="A231" s="13" t="s">
        <v>490</v>
      </c>
      <c r="B231" s="6" t="s">
        <v>519</v>
      </c>
      <c r="C231" s="6" t="s">
        <v>520</v>
      </c>
      <c r="D231" s="34">
        <v>45883</v>
      </c>
      <c r="E231" s="28">
        <v>35</v>
      </c>
      <c r="F231" s="28">
        <v>38.130000000000003</v>
      </c>
      <c r="G231" s="15">
        <v>1.0892999999999999</v>
      </c>
      <c r="H231" s="6">
        <v>43</v>
      </c>
      <c r="I231" s="6">
        <v>43.31</v>
      </c>
      <c r="J231" s="15">
        <v>1.0073000000000001</v>
      </c>
      <c r="K231" s="9">
        <v>8.3599999999999994E-2</v>
      </c>
      <c r="L231" s="15">
        <v>1</v>
      </c>
      <c r="M231" s="15">
        <v>0.96268656699999999</v>
      </c>
      <c r="N231" s="30" t="s">
        <v>543</v>
      </c>
      <c r="O231" s="9">
        <v>0.77419354799999995</v>
      </c>
      <c r="P231" s="6"/>
      <c r="Q231" s="6"/>
      <c r="R231" s="6"/>
      <c r="S231" s="6"/>
      <c r="T231" s="6">
        <v>9</v>
      </c>
      <c r="U231" s="6">
        <v>43</v>
      </c>
      <c r="V231" s="26"/>
      <c r="Y231" s="6"/>
    </row>
    <row r="232" spans="1:25" x14ac:dyDescent="0.2">
      <c r="A232" s="13"/>
      <c r="B232" s="6"/>
      <c r="C232" s="6"/>
      <c r="D232" s="34"/>
      <c r="E232" s="28"/>
      <c r="F232" s="28"/>
      <c r="G232" s="15"/>
      <c r="H232" s="6"/>
      <c r="I232" s="6"/>
      <c r="J232" s="15"/>
      <c r="K232" s="9"/>
      <c r="L232" s="15"/>
      <c r="M232" s="15"/>
      <c r="N232" s="30"/>
      <c r="O232" s="9"/>
      <c r="P232" s="6"/>
      <c r="Q232" s="6"/>
      <c r="R232" s="6"/>
      <c r="S232" s="6"/>
      <c r="T232" s="6"/>
      <c r="U232" s="6"/>
      <c r="V232" s="26"/>
      <c r="Y232" s="6"/>
    </row>
    <row r="233" spans="1:25" x14ac:dyDescent="0.2">
      <c r="A233" s="13"/>
      <c r="B233" s="6"/>
      <c r="C233" s="6"/>
      <c r="D233" s="34"/>
      <c r="E233" s="28"/>
      <c r="F233" s="28"/>
      <c r="G233" s="15"/>
      <c r="H233" s="6"/>
      <c r="I233" s="6"/>
      <c r="J233" s="15"/>
      <c r="K233" s="9"/>
      <c r="L233" s="15"/>
      <c r="M233" s="15"/>
      <c r="N233" s="30"/>
      <c r="O233" s="9"/>
      <c r="P233" s="6"/>
      <c r="Q233" s="6"/>
      <c r="R233" s="6"/>
      <c r="S233" s="6"/>
      <c r="T233" s="6"/>
      <c r="U233" s="6"/>
      <c r="V233" s="26"/>
      <c r="Y233" s="6"/>
    </row>
    <row r="234" spans="1:25" x14ac:dyDescent="0.2">
      <c r="A234" s="13"/>
      <c r="B234" s="6"/>
      <c r="C234" s="6"/>
      <c r="D234" s="34"/>
      <c r="E234" s="28"/>
      <c r="F234" s="28"/>
      <c r="G234" s="15"/>
      <c r="H234" s="6"/>
      <c r="I234" s="6"/>
      <c r="J234" s="15"/>
      <c r="K234" s="9"/>
      <c r="L234" s="15"/>
      <c r="M234" s="15"/>
      <c r="N234" s="30"/>
      <c r="O234" s="9"/>
      <c r="P234" s="6"/>
      <c r="Q234" s="6"/>
      <c r="R234" s="6"/>
      <c r="S234" s="6"/>
      <c r="T234" s="6"/>
      <c r="U234" s="6"/>
      <c r="V234" s="26"/>
      <c r="Y234" s="6"/>
    </row>
    <row r="235" spans="1:25" x14ac:dyDescent="0.2">
      <c r="A235" s="13"/>
      <c r="B235" s="6"/>
      <c r="C235" s="6"/>
      <c r="D235" s="34"/>
      <c r="E235" s="28"/>
      <c r="F235" s="28"/>
      <c r="G235" s="15"/>
      <c r="H235" s="6"/>
      <c r="I235" s="6"/>
      <c r="J235" s="15"/>
      <c r="K235" s="9"/>
      <c r="L235" s="15"/>
      <c r="M235" s="15"/>
      <c r="N235" s="30"/>
      <c r="O235" s="9"/>
      <c r="P235" s="6"/>
      <c r="Q235" s="6"/>
      <c r="R235" s="6"/>
      <c r="S235" s="6"/>
      <c r="T235" s="6"/>
      <c r="U235" s="6"/>
      <c r="V235" s="26"/>
      <c r="Y235" s="6"/>
    </row>
    <row r="236" spans="1:25" x14ac:dyDescent="0.2">
      <c r="A236" s="13"/>
      <c r="B236" s="6"/>
      <c r="C236" s="6"/>
      <c r="D236" s="34"/>
      <c r="E236" s="28"/>
      <c r="F236" s="28"/>
      <c r="G236" s="15"/>
      <c r="H236" s="6"/>
      <c r="I236" s="6"/>
      <c r="J236" s="15"/>
      <c r="K236" s="9"/>
      <c r="L236" s="15"/>
      <c r="M236" s="15"/>
      <c r="N236" s="30"/>
      <c r="O236" s="9"/>
      <c r="P236" s="6"/>
      <c r="Q236" s="6"/>
      <c r="R236" s="6"/>
      <c r="S236" s="6"/>
      <c r="T236" s="6"/>
      <c r="U236" s="6"/>
      <c r="V236" s="26"/>
      <c r="Y236" s="6"/>
    </row>
    <row r="237" spans="1:25" x14ac:dyDescent="0.2">
      <c r="A237" s="13"/>
      <c r="B237" s="6"/>
      <c r="C237" s="6"/>
      <c r="D237" s="34"/>
      <c r="E237" s="28"/>
      <c r="F237" s="28"/>
      <c r="G237" s="15"/>
      <c r="H237" s="6"/>
      <c r="I237" s="6"/>
      <c r="J237" s="15"/>
      <c r="K237" s="9"/>
      <c r="L237" s="15"/>
      <c r="M237" s="15"/>
      <c r="N237" s="30"/>
      <c r="O237" s="9"/>
      <c r="P237" s="6"/>
      <c r="Q237" s="6"/>
      <c r="R237" s="6"/>
      <c r="S237" s="6"/>
      <c r="T237" s="6"/>
      <c r="U237" s="6"/>
      <c r="V237" s="26"/>
      <c r="Y237" s="6"/>
    </row>
    <row r="238" spans="1:25" x14ac:dyDescent="0.2">
      <c r="A238" s="13"/>
      <c r="B238" s="6"/>
      <c r="C238" s="6"/>
      <c r="D238" s="34"/>
      <c r="E238" s="28"/>
      <c r="F238" s="28"/>
      <c r="G238" s="15"/>
      <c r="H238" s="6"/>
      <c r="I238" s="6"/>
      <c r="J238" s="15"/>
      <c r="K238" s="9"/>
      <c r="L238" s="15"/>
      <c r="M238" s="15"/>
      <c r="N238" s="30"/>
      <c r="O238" s="9"/>
      <c r="P238" s="6"/>
      <c r="Q238" s="6"/>
      <c r="R238" s="6"/>
      <c r="S238" s="6"/>
      <c r="T238" s="6"/>
      <c r="U238" s="6"/>
      <c r="V238" s="26"/>
      <c r="Y238" s="6"/>
    </row>
    <row r="239" spans="1:25" x14ac:dyDescent="0.2">
      <c r="A239" s="13"/>
      <c r="B239" s="6"/>
      <c r="C239" s="6"/>
      <c r="D239" s="6"/>
      <c r="E239" s="28"/>
      <c r="F239" s="28"/>
      <c r="G239" s="15"/>
      <c r="H239" s="6"/>
      <c r="I239" s="6"/>
      <c r="J239" s="15"/>
      <c r="K239" s="9"/>
      <c r="L239" s="15"/>
      <c r="M239" s="15"/>
      <c r="N239" s="30"/>
      <c r="O239" s="9"/>
      <c r="P239" s="6"/>
      <c r="Q239" s="6"/>
      <c r="R239" s="6"/>
      <c r="S239" s="6"/>
      <c r="T239" s="6"/>
      <c r="U239" s="6"/>
      <c r="Y239" s="6"/>
    </row>
    <row r="240" spans="1:25" x14ac:dyDescent="0.2">
      <c r="A240" s="13"/>
      <c r="B240" s="6"/>
      <c r="C240" s="6"/>
      <c r="D240" s="6"/>
      <c r="E240" s="28"/>
      <c r="F240" s="28"/>
      <c r="G240" s="15"/>
      <c r="H240" s="6"/>
      <c r="I240" s="6"/>
      <c r="J240" s="15"/>
      <c r="K240" s="9"/>
      <c r="L240" s="15"/>
      <c r="M240" s="15"/>
      <c r="N240" s="30"/>
      <c r="O240" s="9"/>
      <c r="P240" s="6"/>
      <c r="Q240" s="6"/>
      <c r="R240" s="6"/>
      <c r="S240" s="6"/>
      <c r="T240" s="6"/>
      <c r="U240" s="6"/>
      <c r="Y240" s="6"/>
    </row>
    <row r="241" spans="1:25" x14ac:dyDescent="0.2">
      <c r="A241" s="13"/>
      <c r="B241" s="6"/>
      <c r="C241" s="6"/>
      <c r="D241" s="6"/>
      <c r="E241" s="28"/>
      <c r="F241" s="28"/>
      <c r="G241" s="15"/>
      <c r="H241" s="6"/>
      <c r="I241" s="6"/>
      <c r="J241" s="15"/>
      <c r="K241" s="9"/>
      <c r="L241" s="15"/>
      <c r="M241" s="15"/>
      <c r="N241" s="30"/>
      <c r="O241" s="9"/>
      <c r="P241" s="6"/>
      <c r="Q241" s="6"/>
      <c r="R241" s="6"/>
      <c r="S241" s="6"/>
      <c r="T241" s="6"/>
      <c r="U241" s="6"/>
      <c r="Y241" s="6"/>
    </row>
    <row r="242" spans="1:25" x14ac:dyDescent="0.2">
      <c r="A242" s="13"/>
      <c r="B242" s="6"/>
      <c r="C242" s="6"/>
      <c r="D242" s="6"/>
      <c r="E242" s="28"/>
      <c r="F242" s="28"/>
      <c r="G242" s="15"/>
      <c r="H242" s="6"/>
      <c r="I242" s="6"/>
      <c r="J242" s="15"/>
      <c r="K242" s="9"/>
      <c r="L242" s="15"/>
      <c r="M242" s="15"/>
      <c r="N242" s="30"/>
      <c r="O242" s="9"/>
      <c r="P242" s="6"/>
      <c r="Q242" s="6"/>
      <c r="R242" s="6"/>
      <c r="S242" s="6"/>
      <c r="T242" s="6"/>
      <c r="U242" s="6"/>
      <c r="Y242" s="6"/>
    </row>
    <row r="243" spans="1:25" x14ac:dyDescent="0.2">
      <c r="A243" s="13"/>
      <c r="B243" s="6"/>
      <c r="C243" s="6"/>
      <c r="D243" s="6"/>
      <c r="E243" s="28"/>
      <c r="F243" s="28"/>
      <c r="G243" s="15"/>
      <c r="H243" s="6"/>
      <c r="I243" s="6"/>
      <c r="J243" s="15"/>
      <c r="K243" s="9"/>
      <c r="L243" s="15"/>
      <c r="M243" s="15"/>
      <c r="N243" s="30"/>
      <c r="O243" s="9"/>
      <c r="P243" s="6"/>
      <c r="Q243" s="6"/>
      <c r="R243" s="6"/>
      <c r="S243" s="6"/>
      <c r="T243" s="6"/>
      <c r="U243" s="6"/>
      <c r="Y243" s="6"/>
    </row>
    <row r="244" spans="1:25" x14ac:dyDescent="0.2">
      <c r="A244" s="13"/>
      <c r="B244" s="6"/>
      <c r="C244" s="6"/>
      <c r="D244" s="6"/>
      <c r="E244" s="28"/>
      <c r="F244" s="28"/>
      <c r="G244" s="15"/>
      <c r="H244" s="6"/>
      <c r="I244" s="6"/>
      <c r="J244" s="15"/>
      <c r="K244" s="9"/>
      <c r="L244" s="15"/>
      <c r="M244" s="15"/>
      <c r="N244" s="30"/>
      <c r="O244" s="9"/>
      <c r="P244" s="6"/>
      <c r="Q244" s="6"/>
      <c r="R244" s="6"/>
      <c r="S244" s="6"/>
      <c r="T244" s="6"/>
      <c r="U244" s="6"/>
      <c r="Y244" s="6"/>
    </row>
    <row r="245" spans="1:25" x14ac:dyDescent="0.2">
      <c r="A245" s="13"/>
      <c r="B245" s="6"/>
      <c r="C245" s="6"/>
      <c r="D245" s="6"/>
      <c r="E245" s="28"/>
      <c r="F245" s="28"/>
      <c r="G245" s="15"/>
      <c r="H245" s="6"/>
      <c r="I245" s="6"/>
      <c r="J245" s="15"/>
      <c r="K245" s="9"/>
      <c r="L245" s="15"/>
      <c r="M245" s="15"/>
      <c r="N245" s="30"/>
      <c r="O245" s="9"/>
      <c r="P245" s="6"/>
      <c r="Q245" s="6"/>
      <c r="R245" s="6"/>
      <c r="S245" s="6"/>
      <c r="T245" s="6"/>
      <c r="U245" s="6"/>
      <c r="Y245" s="6"/>
    </row>
    <row r="246" spans="1:25" x14ac:dyDescent="0.2">
      <c r="A246" s="13"/>
      <c r="B246" s="6"/>
      <c r="C246" s="6"/>
      <c r="D246" s="6"/>
      <c r="E246" s="28"/>
      <c r="F246" s="28"/>
      <c r="G246" s="15"/>
      <c r="H246" s="6"/>
      <c r="I246" s="6"/>
      <c r="J246" s="15"/>
      <c r="K246" s="9"/>
      <c r="L246" s="15"/>
      <c r="M246" s="15"/>
      <c r="N246" s="30"/>
      <c r="O246" s="9"/>
      <c r="P246" s="6"/>
      <c r="Q246" s="6"/>
      <c r="R246" s="6"/>
      <c r="S246" s="6"/>
      <c r="T246" s="6"/>
      <c r="U246" s="6"/>
      <c r="Y246" s="6"/>
    </row>
    <row r="247" spans="1:25" x14ac:dyDescent="0.2">
      <c r="A247" s="13"/>
      <c r="B247" s="6"/>
      <c r="C247" s="6"/>
      <c r="D247" s="6"/>
      <c r="E247" s="28"/>
      <c r="F247" s="28"/>
      <c r="G247" s="15"/>
      <c r="H247" s="6"/>
      <c r="I247" s="6"/>
      <c r="J247" s="15"/>
      <c r="K247" s="9"/>
      <c r="L247" s="15"/>
      <c r="M247" s="15"/>
      <c r="N247" s="30"/>
      <c r="O247" s="9"/>
      <c r="P247" s="6"/>
      <c r="Q247" s="6"/>
      <c r="R247" s="6"/>
      <c r="S247" s="6"/>
      <c r="T247" s="6"/>
      <c r="U247" s="6"/>
      <c r="Y247" s="6"/>
    </row>
    <row r="248" spans="1:25" x14ac:dyDescent="0.2">
      <c r="A248" s="13"/>
      <c r="B248" s="6"/>
      <c r="C248" s="6"/>
      <c r="D248" s="6"/>
      <c r="E248" s="28"/>
      <c r="F248" s="28"/>
      <c r="G248" s="15"/>
      <c r="H248" s="6"/>
      <c r="I248" s="6"/>
      <c r="J248" s="15"/>
      <c r="K248" s="9"/>
      <c r="L248" s="15"/>
      <c r="M248" s="15"/>
      <c r="N248" s="30"/>
      <c r="O248" s="9"/>
      <c r="P248" s="6"/>
      <c r="Q248" s="6"/>
      <c r="R248" s="6"/>
      <c r="S248" s="6"/>
      <c r="T248" s="6"/>
      <c r="U248" s="6"/>
      <c r="Y248" s="6"/>
    </row>
    <row r="249" spans="1:25" x14ac:dyDescent="0.2">
      <c r="A249" s="13"/>
      <c r="B249" s="6"/>
      <c r="C249" s="6"/>
      <c r="D249" s="6"/>
      <c r="E249" s="28"/>
      <c r="F249" s="28"/>
      <c r="G249" s="15"/>
      <c r="H249" s="6"/>
      <c r="I249" s="6"/>
      <c r="J249" s="15"/>
      <c r="K249" s="9"/>
      <c r="L249" s="15"/>
      <c r="M249" s="15"/>
      <c r="N249" s="30"/>
      <c r="O249" s="9"/>
      <c r="P249" s="6"/>
      <c r="Q249" s="6"/>
      <c r="R249" s="6"/>
      <c r="S249" s="6"/>
      <c r="T249" s="6"/>
      <c r="U249" s="6"/>
      <c r="Y249" s="6"/>
    </row>
    <row r="250" spans="1:25" x14ac:dyDescent="0.2">
      <c r="A250" s="13"/>
      <c r="B250" s="6"/>
      <c r="C250" s="6"/>
      <c r="D250" s="6"/>
      <c r="E250" s="28"/>
      <c r="F250" s="28"/>
      <c r="G250" s="15"/>
      <c r="H250" s="6"/>
      <c r="I250" s="6"/>
      <c r="J250" s="15"/>
      <c r="K250" s="9"/>
      <c r="L250" s="15"/>
      <c r="M250" s="15"/>
      <c r="N250" s="30"/>
      <c r="O250" s="9"/>
      <c r="P250" s="6"/>
      <c r="Q250" s="6"/>
      <c r="R250" s="6"/>
      <c r="S250" s="6"/>
      <c r="T250" s="6"/>
      <c r="U250" s="6"/>
      <c r="Y250" s="6"/>
    </row>
    <row r="251" spans="1:25" x14ac:dyDescent="0.2">
      <c r="A251" s="13"/>
      <c r="B251" s="6"/>
      <c r="C251" s="6"/>
      <c r="D251" s="6"/>
      <c r="E251" s="28"/>
      <c r="F251" s="28"/>
      <c r="G251" s="15"/>
      <c r="H251" s="6"/>
      <c r="I251" s="6"/>
      <c r="J251" s="15"/>
      <c r="K251" s="9"/>
      <c r="L251" s="15"/>
      <c r="M251" s="15"/>
      <c r="N251" s="30"/>
      <c r="O251" s="9"/>
      <c r="P251" s="6"/>
      <c r="Q251" s="6"/>
      <c r="R251" s="6"/>
      <c r="S251" s="6"/>
      <c r="T251" s="6"/>
      <c r="U251" s="6"/>
      <c r="Y251" s="6"/>
    </row>
    <row r="252" spans="1:25" x14ac:dyDescent="0.2">
      <c r="A252" s="13"/>
      <c r="B252" s="6"/>
      <c r="C252" s="6"/>
      <c r="D252" s="6"/>
      <c r="E252" s="28"/>
      <c r="F252" s="28"/>
      <c r="G252" s="15"/>
      <c r="H252" s="6"/>
      <c r="I252" s="6"/>
      <c r="J252" s="15"/>
      <c r="K252" s="9"/>
      <c r="L252" s="15"/>
      <c r="M252" s="15"/>
      <c r="N252" s="30"/>
      <c r="O252" s="9"/>
      <c r="P252" s="6"/>
      <c r="Q252" s="6"/>
      <c r="R252" s="6"/>
      <c r="S252" s="6"/>
      <c r="T252" s="6"/>
      <c r="U252" s="6"/>
      <c r="Y252" s="6"/>
    </row>
    <row r="253" spans="1:25" x14ac:dyDescent="0.2">
      <c r="A253" s="13"/>
      <c r="B253" s="6"/>
      <c r="C253" s="6"/>
      <c r="D253" s="6"/>
      <c r="E253" s="28"/>
      <c r="F253" s="28"/>
      <c r="G253" s="15"/>
      <c r="H253" s="6"/>
      <c r="I253" s="6"/>
      <c r="J253" s="15"/>
      <c r="K253" s="9"/>
      <c r="L253" s="15"/>
      <c r="M253" s="15"/>
      <c r="N253" s="30"/>
      <c r="O253" s="9"/>
      <c r="P253" s="6"/>
      <c r="Q253" s="6"/>
      <c r="R253" s="6"/>
      <c r="S253" s="6"/>
      <c r="T253" s="6"/>
      <c r="U253" s="6"/>
      <c r="Y253" s="6"/>
    </row>
    <row r="254" spans="1:25" x14ac:dyDescent="0.2">
      <c r="A254" s="13"/>
      <c r="B254" s="6"/>
      <c r="C254" s="6"/>
      <c r="D254" s="6"/>
      <c r="E254" s="28"/>
      <c r="F254" s="28"/>
      <c r="G254" s="15"/>
      <c r="H254" s="6"/>
      <c r="I254" s="6"/>
      <c r="J254" s="15"/>
      <c r="K254" s="9"/>
      <c r="L254" s="15"/>
      <c r="M254" s="15"/>
      <c r="N254" s="30"/>
      <c r="O254" s="9"/>
      <c r="P254" s="6"/>
      <c r="Q254" s="6"/>
      <c r="R254" s="6"/>
      <c r="S254" s="6"/>
      <c r="T254" s="6"/>
      <c r="U254" s="6"/>
      <c r="Y254" s="6"/>
    </row>
    <row r="255" spans="1:25" x14ac:dyDescent="0.2">
      <c r="A255" s="13"/>
      <c r="B255" s="6"/>
      <c r="C255" s="6"/>
      <c r="D255" s="6"/>
      <c r="E255" s="28"/>
      <c r="F255" s="28"/>
      <c r="G255" s="15"/>
      <c r="H255" s="6"/>
      <c r="I255" s="6"/>
      <c r="J255" s="15"/>
      <c r="K255" s="9"/>
      <c r="L255" s="15"/>
      <c r="M255" s="15"/>
      <c r="N255" s="30"/>
      <c r="O255" s="9"/>
      <c r="P255" s="6"/>
      <c r="Q255" s="6"/>
      <c r="R255" s="6"/>
      <c r="S255" s="6"/>
      <c r="T255" s="6"/>
      <c r="U255" s="6"/>
      <c r="Y255" s="6"/>
    </row>
    <row r="256" spans="1:25" x14ac:dyDescent="0.2">
      <c r="A256" s="13"/>
      <c r="B256" s="6"/>
      <c r="C256" s="6"/>
      <c r="D256" s="6"/>
      <c r="E256" s="28"/>
      <c r="F256" s="28"/>
      <c r="G256" s="15"/>
      <c r="H256" s="6"/>
      <c r="I256" s="6"/>
      <c r="J256" s="15"/>
      <c r="K256" s="9"/>
      <c r="L256" s="15"/>
      <c r="M256" s="15"/>
      <c r="N256" s="30"/>
      <c r="O256" s="9"/>
      <c r="P256" s="6"/>
      <c r="Q256" s="6"/>
      <c r="R256" s="6"/>
      <c r="S256" s="6"/>
      <c r="T256" s="6"/>
      <c r="U256" s="6"/>
      <c r="Y256" s="6"/>
    </row>
    <row r="257" spans="1:25" x14ac:dyDescent="0.2">
      <c r="A257" s="13"/>
      <c r="B257" s="6"/>
      <c r="C257" s="6"/>
      <c r="D257" s="6"/>
      <c r="E257" s="28"/>
      <c r="F257" s="28"/>
      <c r="G257" s="15"/>
      <c r="H257" s="6"/>
      <c r="I257" s="6"/>
      <c r="J257" s="15"/>
      <c r="K257" s="9"/>
      <c r="L257" s="15"/>
      <c r="M257" s="15"/>
      <c r="N257" s="30"/>
      <c r="O257" s="9"/>
      <c r="P257" s="6"/>
      <c r="Q257" s="6"/>
      <c r="R257" s="6"/>
      <c r="S257" s="6"/>
      <c r="T257" s="6"/>
      <c r="U257" s="6"/>
      <c r="Y257" s="6"/>
    </row>
    <row r="258" spans="1:25" x14ac:dyDescent="0.2">
      <c r="A258" s="13"/>
      <c r="B258" s="6"/>
      <c r="C258" s="6"/>
      <c r="D258" s="6"/>
      <c r="E258" s="28"/>
      <c r="F258" s="28"/>
      <c r="G258" s="15"/>
      <c r="H258" s="6"/>
      <c r="I258" s="6"/>
      <c r="J258" s="15"/>
      <c r="K258" s="9"/>
      <c r="L258" s="15"/>
      <c r="M258" s="15"/>
      <c r="N258" s="30"/>
      <c r="O258" s="9"/>
      <c r="P258" s="6"/>
      <c r="Q258" s="6"/>
      <c r="R258" s="6"/>
      <c r="S258" s="6"/>
      <c r="T258" s="6"/>
      <c r="U258" s="6"/>
      <c r="Y258" s="6"/>
    </row>
    <row r="259" spans="1:25" x14ac:dyDescent="0.2">
      <c r="A259" s="13"/>
      <c r="B259" s="6"/>
      <c r="C259" s="6"/>
      <c r="D259" s="6"/>
      <c r="E259" s="28"/>
      <c r="F259" s="28"/>
      <c r="G259" s="15"/>
      <c r="H259" s="6"/>
      <c r="I259" s="6"/>
      <c r="J259" s="15"/>
      <c r="K259" s="9"/>
      <c r="L259" s="15"/>
      <c r="M259" s="15"/>
      <c r="N259" s="30"/>
      <c r="O259" s="9"/>
      <c r="P259" s="6"/>
      <c r="Q259" s="6"/>
      <c r="R259" s="6"/>
      <c r="S259" s="6"/>
      <c r="T259" s="6"/>
      <c r="U259" s="6"/>
      <c r="Y259" s="6"/>
    </row>
    <row r="260" spans="1:25" x14ac:dyDescent="0.2">
      <c r="A260" s="13"/>
      <c r="B260" s="6"/>
      <c r="C260" s="6"/>
      <c r="D260" s="6"/>
      <c r="E260" s="28"/>
      <c r="F260" s="28"/>
      <c r="G260" s="15"/>
      <c r="H260" s="6"/>
      <c r="I260" s="6"/>
      <c r="J260" s="15"/>
      <c r="K260" s="9"/>
      <c r="L260" s="15"/>
      <c r="M260" s="15"/>
      <c r="N260" s="30"/>
      <c r="O260" s="9"/>
      <c r="P260" s="6"/>
      <c r="Q260" s="6"/>
      <c r="R260" s="6"/>
      <c r="S260" s="6"/>
      <c r="T260" s="6"/>
      <c r="U260" s="6"/>
      <c r="Y260" s="6"/>
    </row>
    <row r="261" spans="1:25" x14ac:dyDescent="0.2">
      <c r="A261" s="13"/>
      <c r="B261" s="6"/>
      <c r="C261" s="6"/>
      <c r="D261" s="6"/>
      <c r="E261" s="28"/>
      <c r="F261" s="28"/>
      <c r="G261" s="15"/>
      <c r="H261" s="6"/>
      <c r="I261" s="6"/>
      <c r="J261" s="15"/>
      <c r="K261" s="9"/>
      <c r="L261" s="15"/>
      <c r="M261" s="15"/>
      <c r="N261" s="30"/>
      <c r="O261" s="9"/>
      <c r="P261" s="6"/>
      <c r="Q261" s="6"/>
      <c r="R261" s="6"/>
      <c r="S261" s="6"/>
      <c r="T261" s="6"/>
      <c r="U261" s="6"/>
      <c r="Y261" s="6"/>
    </row>
    <row r="262" spans="1:25" x14ac:dyDescent="0.2">
      <c r="A262" s="13"/>
      <c r="B262" s="6"/>
      <c r="C262" s="6"/>
      <c r="D262" s="6"/>
      <c r="E262" s="28"/>
      <c r="F262" s="28"/>
      <c r="G262" s="15"/>
      <c r="H262" s="6"/>
      <c r="I262" s="6"/>
      <c r="J262" s="15"/>
      <c r="K262" s="9"/>
      <c r="L262" s="15"/>
      <c r="M262" s="15"/>
      <c r="N262" s="30"/>
      <c r="O262" s="9"/>
      <c r="P262" s="6"/>
      <c r="Q262" s="6"/>
      <c r="R262" s="6"/>
      <c r="S262" s="6"/>
      <c r="T262" s="6"/>
      <c r="U262" s="6"/>
      <c r="Y262" s="6"/>
    </row>
    <row r="263" spans="1:25" x14ac:dyDescent="0.2">
      <c r="A263" s="13"/>
      <c r="B263" s="6"/>
      <c r="C263" s="6"/>
      <c r="D263" s="6"/>
      <c r="E263" s="28"/>
      <c r="F263" s="28"/>
      <c r="G263" s="15"/>
      <c r="H263" s="6"/>
      <c r="I263" s="6"/>
      <c r="J263" s="15"/>
      <c r="K263" s="9"/>
      <c r="L263" s="15"/>
      <c r="M263" s="15"/>
      <c r="N263" s="30"/>
      <c r="O263" s="9"/>
      <c r="P263" s="6"/>
      <c r="Q263" s="6"/>
      <c r="R263" s="6"/>
      <c r="S263" s="6"/>
      <c r="T263" s="6"/>
      <c r="U263" s="6"/>
      <c r="Y263" s="6"/>
    </row>
    <row r="264" spans="1:25" x14ac:dyDescent="0.2">
      <c r="A264" s="13"/>
      <c r="B264" s="6"/>
      <c r="C264" s="6"/>
      <c r="D264" s="6"/>
      <c r="E264" s="28"/>
      <c r="F264" s="28"/>
      <c r="G264" s="15"/>
      <c r="H264" s="6"/>
      <c r="I264" s="6"/>
      <c r="J264" s="15"/>
      <c r="K264" s="9"/>
      <c r="L264" s="15"/>
      <c r="M264" s="15"/>
      <c r="N264" s="30"/>
      <c r="O264" s="9"/>
      <c r="P264" s="6"/>
      <c r="Q264" s="6"/>
      <c r="R264" s="6"/>
      <c r="S264" s="6"/>
      <c r="T264" s="6"/>
      <c r="U264" s="6"/>
      <c r="Y264" s="6"/>
    </row>
    <row r="265" spans="1:25" x14ac:dyDescent="0.2">
      <c r="A265" s="13"/>
      <c r="B265" s="6"/>
      <c r="C265" s="6"/>
      <c r="D265" s="6"/>
      <c r="E265" s="28"/>
      <c r="F265" s="28"/>
      <c r="G265" s="15"/>
      <c r="H265" s="6"/>
      <c r="I265" s="6"/>
      <c r="J265" s="15"/>
      <c r="K265" s="9"/>
      <c r="L265" s="15"/>
      <c r="M265" s="15"/>
      <c r="N265" s="30"/>
      <c r="O265" s="9"/>
      <c r="P265" s="6"/>
      <c r="Q265" s="6"/>
      <c r="R265" s="6"/>
      <c r="S265" s="6"/>
      <c r="T265" s="6"/>
      <c r="U265" s="6"/>
      <c r="Y265" s="6"/>
    </row>
    <row r="266" spans="1:25" x14ac:dyDescent="0.2">
      <c r="A266" s="13"/>
      <c r="B266" s="6"/>
      <c r="C266" s="6"/>
      <c r="D266" s="6"/>
      <c r="E266" s="28"/>
      <c r="F266" s="28"/>
      <c r="G266" s="15"/>
      <c r="H266" s="6"/>
      <c r="I266" s="6"/>
      <c r="J266" s="15"/>
      <c r="K266" s="9"/>
      <c r="L266" s="15"/>
      <c r="M266" s="15"/>
      <c r="N266" s="30"/>
      <c r="O266" s="9"/>
      <c r="P266" s="6"/>
      <c r="Q266" s="6"/>
      <c r="R266" s="6"/>
      <c r="S266" s="6"/>
      <c r="T266" s="6"/>
      <c r="U266" s="6"/>
      <c r="Y266" s="6"/>
    </row>
    <row r="267" spans="1:25" x14ac:dyDescent="0.2">
      <c r="A267" s="13"/>
      <c r="B267" s="6"/>
      <c r="C267" s="6"/>
      <c r="D267" s="6"/>
      <c r="E267" s="28"/>
      <c r="F267" s="28"/>
      <c r="G267" s="15"/>
      <c r="H267" s="6"/>
      <c r="I267" s="6"/>
      <c r="J267" s="15"/>
      <c r="K267" s="9"/>
      <c r="L267" s="15"/>
      <c r="M267" s="15"/>
      <c r="N267" s="30"/>
      <c r="O267" s="9"/>
      <c r="P267" s="6"/>
      <c r="Q267" s="6"/>
      <c r="R267" s="6"/>
      <c r="S267" s="6"/>
      <c r="T267" s="6"/>
      <c r="U267" s="6"/>
      <c r="Y267" s="6"/>
    </row>
    <row r="268" spans="1:25" x14ac:dyDescent="0.2">
      <c r="A268" s="13"/>
      <c r="B268" s="6"/>
      <c r="C268" s="6"/>
      <c r="D268" s="6"/>
      <c r="E268" s="28"/>
      <c r="F268" s="28"/>
      <c r="G268" s="15"/>
      <c r="H268" s="6"/>
      <c r="I268" s="6"/>
      <c r="J268" s="15"/>
      <c r="K268" s="9"/>
      <c r="L268" s="15"/>
      <c r="M268" s="15"/>
      <c r="N268" s="30"/>
      <c r="O268" s="9"/>
      <c r="P268" s="6"/>
      <c r="Q268" s="6"/>
      <c r="R268" s="6"/>
      <c r="S268" s="6"/>
      <c r="T268" s="6"/>
      <c r="U268" s="6"/>
      <c r="Y268" s="6"/>
    </row>
    <row r="269" spans="1:25" x14ac:dyDescent="0.2">
      <c r="A269" s="13"/>
      <c r="B269" s="6"/>
      <c r="C269" s="6"/>
      <c r="D269" s="6"/>
      <c r="E269" s="28"/>
      <c r="F269" s="28"/>
      <c r="G269" s="15"/>
      <c r="H269" s="6"/>
      <c r="I269" s="6"/>
      <c r="J269" s="15"/>
      <c r="K269" s="9"/>
      <c r="L269" s="15"/>
      <c r="M269" s="15"/>
      <c r="N269" s="30"/>
      <c r="O269" s="9"/>
      <c r="P269" s="6"/>
      <c r="Q269" s="6"/>
      <c r="R269" s="6"/>
      <c r="S269" s="6"/>
      <c r="T269" s="6"/>
      <c r="U269" s="6"/>
      <c r="Y269" s="6"/>
    </row>
    <row r="270" spans="1:25" x14ac:dyDescent="0.2">
      <c r="A270" s="13"/>
      <c r="B270" s="6"/>
      <c r="C270" s="6"/>
      <c r="D270" s="6"/>
      <c r="E270" s="28"/>
      <c r="F270" s="28"/>
      <c r="G270" s="15"/>
      <c r="H270" s="6"/>
      <c r="I270" s="6"/>
      <c r="J270" s="15"/>
      <c r="K270" s="9"/>
      <c r="L270" s="15"/>
      <c r="M270" s="15"/>
      <c r="N270" s="30"/>
      <c r="O270" s="9"/>
      <c r="P270" s="6"/>
      <c r="Q270" s="6"/>
      <c r="R270" s="6"/>
      <c r="S270" s="6"/>
      <c r="T270" s="6"/>
      <c r="U270" s="6"/>
      <c r="Y270" s="6"/>
    </row>
    <row r="271" spans="1:25" x14ac:dyDescent="0.2">
      <c r="A271" s="13"/>
      <c r="B271" s="6"/>
      <c r="C271" s="6"/>
      <c r="D271" s="6"/>
      <c r="E271" s="28"/>
      <c r="F271" s="28"/>
      <c r="G271" s="15"/>
      <c r="H271" s="6"/>
      <c r="I271" s="6"/>
      <c r="J271" s="15"/>
      <c r="K271" s="9"/>
      <c r="L271" s="15"/>
      <c r="M271" s="15"/>
      <c r="N271" s="30"/>
      <c r="O271" s="9"/>
      <c r="P271" s="6"/>
      <c r="Q271" s="6"/>
      <c r="R271" s="6"/>
      <c r="S271" s="6"/>
      <c r="T271" s="6"/>
      <c r="U271" s="6"/>
      <c r="Y271" s="6"/>
    </row>
    <row r="272" spans="1:25" x14ac:dyDescent="0.2">
      <c r="A272" s="13"/>
      <c r="B272" s="6"/>
      <c r="C272" s="6"/>
      <c r="D272" s="6"/>
      <c r="E272" s="28"/>
      <c r="F272" s="28"/>
      <c r="G272" s="15"/>
      <c r="H272" s="6"/>
      <c r="I272" s="6"/>
      <c r="J272" s="15"/>
      <c r="K272" s="9"/>
      <c r="L272" s="15"/>
      <c r="M272" s="15"/>
      <c r="N272" s="30"/>
      <c r="O272" s="9"/>
      <c r="P272" s="6"/>
      <c r="Q272" s="6"/>
      <c r="R272" s="6"/>
      <c r="S272" s="6"/>
      <c r="T272" s="6"/>
      <c r="U272" s="6"/>
      <c r="Y272" s="6"/>
    </row>
    <row r="273" spans="1:25" x14ac:dyDescent="0.2">
      <c r="A273" s="13"/>
      <c r="B273" s="6"/>
      <c r="C273" s="6"/>
      <c r="D273" s="6"/>
      <c r="E273" s="28"/>
      <c r="F273" s="28"/>
      <c r="G273" s="15"/>
      <c r="H273" s="6"/>
      <c r="I273" s="6"/>
      <c r="J273" s="15"/>
      <c r="K273" s="9"/>
      <c r="L273" s="15"/>
      <c r="M273" s="15"/>
      <c r="N273" s="30"/>
      <c r="O273" s="9"/>
      <c r="P273" s="6"/>
      <c r="Q273" s="6"/>
      <c r="R273" s="6"/>
      <c r="S273" s="6"/>
      <c r="T273" s="6"/>
      <c r="U273" s="6"/>
      <c r="Y273" s="6"/>
    </row>
    <row r="274" spans="1:25" x14ac:dyDescent="0.2">
      <c r="A274" s="13"/>
      <c r="B274" s="6"/>
      <c r="C274" s="6"/>
      <c r="D274" s="6"/>
      <c r="E274" s="28"/>
      <c r="F274" s="28"/>
      <c r="G274" s="15"/>
      <c r="H274" s="6"/>
      <c r="I274" s="6"/>
      <c r="J274" s="15"/>
      <c r="K274" s="9"/>
      <c r="L274" s="15"/>
      <c r="M274" s="15"/>
      <c r="N274" s="30"/>
      <c r="O274" s="9"/>
      <c r="P274" s="6"/>
      <c r="Q274" s="6"/>
      <c r="R274" s="6"/>
      <c r="S274" s="6"/>
      <c r="T274" s="6"/>
      <c r="U274" s="6"/>
      <c r="Y274" s="6"/>
    </row>
    <row r="275" spans="1:25" x14ac:dyDescent="0.2">
      <c r="A275" s="13"/>
      <c r="B275" s="6"/>
      <c r="C275" s="6"/>
      <c r="D275" s="6"/>
      <c r="E275" s="28"/>
      <c r="F275" s="28"/>
      <c r="G275" s="15"/>
      <c r="H275" s="6"/>
      <c r="I275" s="6"/>
      <c r="J275" s="15"/>
      <c r="K275" s="9"/>
      <c r="L275" s="15"/>
      <c r="M275" s="15"/>
      <c r="N275" s="30"/>
      <c r="O275" s="9"/>
      <c r="P275" s="6"/>
      <c r="Q275" s="6"/>
      <c r="R275" s="6"/>
      <c r="S275" s="6"/>
      <c r="T275" s="6"/>
      <c r="U275" s="6"/>
      <c r="Y275" s="6"/>
    </row>
    <row r="276" spans="1:25" x14ac:dyDescent="0.2">
      <c r="A276" s="13"/>
      <c r="B276" s="6"/>
      <c r="C276" s="6"/>
      <c r="D276" s="6"/>
      <c r="E276" s="14"/>
      <c r="F276" s="14"/>
      <c r="G276" s="15"/>
      <c r="H276" s="6"/>
      <c r="I276" s="6"/>
      <c r="J276" s="15"/>
      <c r="K276" s="15"/>
      <c r="L276" s="15"/>
      <c r="M276" s="15"/>
      <c r="N276" s="30"/>
      <c r="O276" s="9"/>
      <c r="P276" s="6"/>
      <c r="Q276" s="6"/>
      <c r="R276" s="6"/>
      <c r="V276" s="6"/>
      <c r="W276" s="6"/>
      <c r="X276" s="6"/>
      <c r="Y276" s="6"/>
    </row>
  </sheetData>
  <autoFilter ref="A4:V276" xr:uid="{9F4846C9-33E2-4160-A5B6-175548D92087}">
    <sortState xmlns:xlrd2="http://schemas.microsoft.com/office/spreadsheetml/2017/richdata2" ref="A5:V276">
      <sortCondition ref="A4:A276"/>
    </sortState>
  </autoFilter>
  <conditionalFormatting sqref="G5:G276">
    <cfRule type="cellIs" dxfId="19" priority="10" operator="greaterThan">
      <formula>$G$2</formula>
    </cfRule>
    <cfRule type="cellIs" dxfId="18" priority="11" operator="lessThan">
      <formula>$G$3</formula>
    </cfRule>
  </conditionalFormatting>
  <conditionalFormatting sqref="J5:J276">
    <cfRule type="cellIs" dxfId="17" priority="8" operator="greaterThan">
      <formula>$J$2</formula>
    </cfRule>
    <cfRule type="cellIs" dxfId="16" priority="9" operator="lessThan">
      <formula>$J$3</formula>
    </cfRule>
  </conditionalFormatting>
  <conditionalFormatting sqref="K5:K276">
    <cfRule type="cellIs" dxfId="15" priority="6" operator="greaterThan">
      <formula>$K$3</formula>
    </cfRule>
    <cfRule type="cellIs" dxfId="14" priority="7" operator="lessThan">
      <formula>$K$2</formula>
    </cfRule>
  </conditionalFormatting>
  <conditionalFormatting sqref="L5:M276">
    <cfRule type="cellIs" dxfId="13" priority="4" operator="lessThan">
      <formula>L$3</formula>
    </cfRule>
    <cfRule type="cellIs" dxfId="12" priority="5" operator="greaterThan">
      <formula>L$2</formula>
    </cfRule>
  </conditionalFormatting>
  <conditionalFormatting sqref="O5:O276">
    <cfRule type="cellIs" dxfId="11" priority="2" operator="greaterThan">
      <formula>$O$2</formula>
    </cfRule>
    <cfRule type="cellIs" dxfId="10" priority="3" operator="lessThan">
      <formula>$O$3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952C1-E732-B940-AC7C-675B531DADB5}">
  <dimension ref="A1:D911"/>
  <sheetViews>
    <sheetView workbookViewId="0">
      <selection activeCell="G12" sqref="G12"/>
    </sheetView>
  </sheetViews>
  <sheetFormatPr baseColWidth="10" defaultColWidth="11.5" defaultRowHeight="15" x14ac:dyDescent="0.2"/>
  <cols>
    <col min="1" max="1" width="27.83203125" customWidth="1"/>
    <col min="2" max="2" width="21.33203125" customWidth="1"/>
    <col min="3" max="3" width="21.1640625" customWidth="1"/>
    <col min="4" max="4" width="11.5" bestFit="1" customWidth="1"/>
  </cols>
  <sheetData>
    <row r="1" spans="1:4" ht="16" x14ac:dyDescent="0.2">
      <c r="A1" s="42" t="s">
        <v>528</v>
      </c>
      <c r="B1" s="43" t="s">
        <v>12</v>
      </c>
      <c r="C1" s="42" t="s">
        <v>529</v>
      </c>
      <c r="D1" s="42" t="s">
        <v>10</v>
      </c>
    </row>
    <row r="2" spans="1:4" ht="16" x14ac:dyDescent="0.2">
      <c r="A2" t="s">
        <v>195</v>
      </c>
      <c r="B2" s="54" t="s">
        <v>523</v>
      </c>
      <c r="C2" t="s">
        <v>531</v>
      </c>
      <c r="D2" t="s">
        <v>519</v>
      </c>
    </row>
    <row r="3" spans="1:4" ht="16" x14ac:dyDescent="0.2">
      <c r="A3" t="s">
        <v>317</v>
      </c>
      <c r="B3" s="54" t="s">
        <v>523</v>
      </c>
      <c r="C3" t="s">
        <v>531</v>
      </c>
      <c r="D3" t="s">
        <v>519</v>
      </c>
    </row>
    <row r="4" spans="1:4" ht="16" x14ac:dyDescent="0.2">
      <c r="A4" t="s">
        <v>392</v>
      </c>
      <c r="B4" s="54" t="s">
        <v>521</v>
      </c>
      <c r="C4" t="s">
        <v>531</v>
      </c>
      <c r="D4" t="s">
        <v>519</v>
      </c>
    </row>
    <row r="5" spans="1:4" ht="16" x14ac:dyDescent="0.2">
      <c r="A5" t="s">
        <v>256</v>
      </c>
      <c r="B5" s="54" t="s">
        <v>236</v>
      </c>
      <c r="C5" t="s">
        <v>531</v>
      </c>
      <c r="D5" t="s">
        <v>519</v>
      </c>
    </row>
    <row r="6" spans="1:4" ht="16" x14ac:dyDescent="0.2">
      <c r="A6" t="s">
        <v>235</v>
      </c>
      <c r="B6" s="54" t="s">
        <v>523</v>
      </c>
      <c r="C6" t="s">
        <v>532</v>
      </c>
      <c r="D6" t="s">
        <v>519</v>
      </c>
    </row>
    <row r="7" spans="1:4" x14ac:dyDescent="0.2">
      <c r="A7" t="s">
        <v>480</v>
      </c>
      <c r="B7" t="s">
        <v>521</v>
      </c>
      <c r="C7" t="s">
        <v>532</v>
      </c>
      <c r="D7" t="s">
        <v>519</v>
      </c>
    </row>
    <row r="8" spans="1:4" x14ac:dyDescent="0.2">
      <c r="A8" t="s">
        <v>312</v>
      </c>
      <c r="B8" t="s">
        <v>236</v>
      </c>
      <c r="C8" t="s">
        <v>532</v>
      </c>
      <c r="D8" t="s">
        <v>525</v>
      </c>
    </row>
    <row r="9" spans="1:4" x14ac:dyDescent="0.2">
      <c r="A9" t="s">
        <v>304</v>
      </c>
      <c r="B9" t="s">
        <v>521</v>
      </c>
      <c r="C9" t="s">
        <v>532</v>
      </c>
      <c r="D9" t="s">
        <v>519</v>
      </c>
    </row>
    <row r="10" spans="1:4" ht="16" x14ac:dyDescent="0.2">
      <c r="A10" s="2" t="s">
        <v>461</v>
      </c>
      <c r="B10" s="54" t="s">
        <v>524</v>
      </c>
      <c r="C10" t="s">
        <v>532</v>
      </c>
      <c r="D10" t="s">
        <v>525</v>
      </c>
    </row>
    <row r="11" spans="1:4" x14ac:dyDescent="0.2">
      <c r="A11" t="s">
        <v>300</v>
      </c>
      <c r="B11" t="s">
        <v>236</v>
      </c>
      <c r="C11" t="s">
        <v>531</v>
      </c>
      <c r="D11" t="s">
        <v>525</v>
      </c>
    </row>
    <row r="12" spans="1:4" x14ac:dyDescent="0.2">
      <c r="A12" t="s">
        <v>333</v>
      </c>
      <c r="B12" t="s">
        <v>524</v>
      </c>
      <c r="C12" t="s">
        <v>531</v>
      </c>
      <c r="D12" t="s">
        <v>522</v>
      </c>
    </row>
    <row r="13" spans="1:4" x14ac:dyDescent="0.2">
      <c r="A13" t="s">
        <v>443</v>
      </c>
      <c r="B13" t="s">
        <v>523</v>
      </c>
      <c r="C13" t="s">
        <v>531</v>
      </c>
      <c r="D13" t="s">
        <v>522</v>
      </c>
    </row>
    <row r="14" spans="1:4" x14ac:dyDescent="0.2">
      <c r="A14" t="s">
        <v>465</v>
      </c>
      <c r="B14" t="s">
        <v>520</v>
      </c>
      <c r="C14" t="s">
        <v>531</v>
      </c>
      <c r="D14" t="s">
        <v>519</v>
      </c>
    </row>
    <row r="15" spans="1:4" x14ac:dyDescent="0.2">
      <c r="A15" t="s">
        <v>403</v>
      </c>
      <c r="B15" t="s">
        <v>523</v>
      </c>
      <c r="C15" t="s">
        <v>531</v>
      </c>
      <c r="D15" t="s">
        <v>519</v>
      </c>
    </row>
    <row r="16" spans="1:4" x14ac:dyDescent="0.2">
      <c r="A16" t="s">
        <v>120</v>
      </c>
      <c r="B16" t="s">
        <v>524</v>
      </c>
      <c r="C16" t="s">
        <v>531</v>
      </c>
      <c r="D16" t="s">
        <v>522</v>
      </c>
    </row>
    <row r="17" spans="1:4" x14ac:dyDescent="0.2">
      <c r="A17" t="s">
        <v>42</v>
      </c>
      <c r="B17" t="s">
        <v>523</v>
      </c>
      <c r="C17" t="s">
        <v>531</v>
      </c>
      <c r="D17" t="s">
        <v>522</v>
      </c>
    </row>
    <row r="18" spans="1:4" x14ac:dyDescent="0.2">
      <c r="A18" t="s">
        <v>49</v>
      </c>
      <c r="B18" t="s">
        <v>521</v>
      </c>
      <c r="C18" t="s">
        <v>531</v>
      </c>
      <c r="D18" t="s">
        <v>519</v>
      </c>
    </row>
    <row r="19" spans="1:4" x14ac:dyDescent="0.2">
      <c r="A19" t="s">
        <v>59</v>
      </c>
      <c r="B19" t="s">
        <v>236</v>
      </c>
      <c r="C19" t="s">
        <v>531</v>
      </c>
      <c r="D19" t="s">
        <v>522</v>
      </c>
    </row>
    <row r="20" spans="1:4" x14ac:dyDescent="0.2">
      <c r="A20" t="s">
        <v>62</v>
      </c>
      <c r="B20" t="s">
        <v>521</v>
      </c>
      <c r="C20" t="s">
        <v>531</v>
      </c>
      <c r="D20" t="s">
        <v>519</v>
      </c>
    </row>
    <row r="21" spans="1:4" x14ac:dyDescent="0.2">
      <c r="A21" t="s">
        <v>90</v>
      </c>
      <c r="B21" t="s">
        <v>521</v>
      </c>
      <c r="C21" t="s">
        <v>531</v>
      </c>
      <c r="D21" t="s">
        <v>519</v>
      </c>
    </row>
    <row r="22" spans="1:4" x14ac:dyDescent="0.2">
      <c r="A22" t="s">
        <v>104</v>
      </c>
      <c r="B22" t="s">
        <v>524</v>
      </c>
      <c r="C22" t="s">
        <v>531</v>
      </c>
      <c r="D22" t="s">
        <v>519</v>
      </c>
    </row>
    <row r="23" spans="1:4" x14ac:dyDescent="0.2">
      <c r="A23" t="s">
        <v>119</v>
      </c>
      <c r="B23" t="s">
        <v>524</v>
      </c>
      <c r="C23" t="s">
        <v>531</v>
      </c>
      <c r="D23" t="s">
        <v>519</v>
      </c>
    </row>
    <row r="24" spans="1:4" x14ac:dyDescent="0.2">
      <c r="A24" t="s">
        <v>134</v>
      </c>
      <c r="B24" t="s">
        <v>523</v>
      </c>
      <c r="C24" t="s">
        <v>531</v>
      </c>
      <c r="D24" t="s">
        <v>522</v>
      </c>
    </row>
    <row r="25" spans="1:4" x14ac:dyDescent="0.2">
      <c r="A25" t="s">
        <v>139</v>
      </c>
      <c r="B25" t="s">
        <v>521</v>
      </c>
      <c r="C25" t="s">
        <v>531</v>
      </c>
      <c r="D25" t="s">
        <v>519</v>
      </c>
    </row>
    <row r="26" spans="1:4" x14ac:dyDescent="0.2">
      <c r="A26" t="s">
        <v>163</v>
      </c>
      <c r="B26" t="s">
        <v>524</v>
      </c>
      <c r="C26" t="s">
        <v>531</v>
      </c>
      <c r="D26" t="s">
        <v>522</v>
      </c>
    </row>
    <row r="27" spans="1:4" x14ac:dyDescent="0.2">
      <c r="A27" t="s">
        <v>170</v>
      </c>
      <c r="B27" t="s">
        <v>523</v>
      </c>
      <c r="C27" t="s">
        <v>531</v>
      </c>
      <c r="D27" t="s">
        <v>522</v>
      </c>
    </row>
    <row r="28" spans="1:4" x14ac:dyDescent="0.2">
      <c r="A28" t="s">
        <v>183</v>
      </c>
      <c r="B28" t="s">
        <v>524</v>
      </c>
      <c r="C28" t="s">
        <v>531</v>
      </c>
      <c r="D28" t="s">
        <v>519</v>
      </c>
    </row>
    <row r="29" spans="1:4" x14ac:dyDescent="0.2">
      <c r="A29" t="s">
        <v>193</v>
      </c>
      <c r="B29" t="s">
        <v>523</v>
      </c>
      <c r="C29" t="s">
        <v>531</v>
      </c>
      <c r="D29" t="s">
        <v>519</v>
      </c>
    </row>
    <row r="30" spans="1:4" x14ac:dyDescent="0.2">
      <c r="A30" t="s">
        <v>200</v>
      </c>
      <c r="B30" t="s">
        <v>521</v>
      </c>
      <c r="C30" t="s">
        <v>531</v>
      </c>
      <c r="D30" t="s">
        <v>519</v>
      </c>
    </row>
    <row r="31" spans="1:4" x14ac:dyDescent="0.2">
      <c r="A31" t="s">
        <v>211</v>
      </c>
      <c r="B31" t="s">
        <v>523</v>
      </c>
      <c r="C31" t="s">
        <v>531</v>
      </c>
      <c r="D31" t="s">
        <v>519</v>
      </c>
    </row>
    <row r="32" spans="1:4" x14ac:dyDescent="0.2">
      <c r="A32" t="s">
        <v>212</v>
      </c>
      <c r="B32" t="s">
        <v>523</v>
      </c>
      <c r="C32" t="s">
        <v>531</v>
      </c>
      <c r="D32" t="s">
        <v>519</v>
      </c>
    </row>
    <row r="33" spans="1:4" x14ac:dyDescent="0.2">
      <c r="A33" t="s">
        <v>214</v>
      </c>
      <c r="B33" t="s">
        <v>521</v>
      </c>
      <c r="C33" t="s">
        <v>531</v>
      </c>
      <c r="D33" t="s">
        <v>519</v>
      </c>
    </row>
    <row r="34" spans="1:4" x14ac:dyDescent="0.2">
      <c r="A34" t="s">
        <v>221</v>
      </c>
      <c r="B34" t="s">
        <v>523</v>
      </c>
      <c r="C34" t="s">
        <v>531</v>
      </c>
      <c r="D34" t="s">
        <v>519</v>
      </c>
    </row>
    <row r="35" spans="1:4" x14ac:dyDescent="0.2">
      <c r="A35" t="s">
        <v>231</v>
      </c>
      <c r="B35" t="s">
        <v>236</v>
      </c>
      <c r="C35" t="s">
        <v>531</v>
      </c>
      <c r="D35" t="s">
        <v>519</v>
      </c>
    </row>
    <row r="36" spans="1:4" x14ac:dyDescent="0.2">
      <c r="A36" t="s">
        <v>246</v>
      </c>
      <c r="B36" t="s">
        <v>521</v>
      </c>
      <c r="C36" t="s">
        <v>531</v>
      </c>
      <c r="D36" t="s">
        <v>519</v>
      </c>
    </row>
    <row r="37" spans="1:4" x14ac:dyDescent="0.2">
      <c r="A37" t="s">
        <v>253</v>
      </c>
      <c r="B37" t="s">
        <v>523</v>
      </c>
      <c r="C37" t="s">
        <v>531</v>
      </c>
      <c r="D37" t="s">
        <v>519</v>
      </c>
    </row>
    <row r="38" spans="1:4" x14ac:dyDescent="0.2">
      <c r="A38" t="s">
        <v>259</v>
      </c>
      <c r="B38" t="s">
        <v>523</v>
      </c>
      <c r="C38" t="s">
        <v>531</v>
      </c>
      <c r="D38" t="s">
        <v>519</v>
      </c>
    </row>
    <row r="39" spans="1:4" x14ac:dyDescent="0.2">
      <c r="A39" t="s">
        <v>267</v>
      </c>
      <c r="B39" t="s">
        <v>521</v>
      </c>
      <c r="C39" t="s">
        <v>531</v>
      </c>
      <c r="D39" t="s">
        <v>519</v>
      </c>
    </row>
    <row r="40" spans="1:4" x14ac:dyDescent="0.2">
      <c r="A40" t="s">
        <v>273</v>
      </c>
      <c r="B40" t="s">
        <v>524</v>
      </c>
      <c r="C40" t="s">
        <v>531</v>
      </c>
      <c r="D40" t="s">
        <v>522</v>
      </c>
    </row>
    <row r="41" spans="1:4" x14ac:dyDescent="0.2">
      <c r="A41" t="s">
        <v>271</v>
      </c>
      <c r="B41" t="s">
        <v>523</v>
      </c>
      <c r="C41" t="s">
        <v>531</v>
      </c>
      <c r="D41" t="s">
        <v>522</v>
      </c>
    </row>
    <row r="42" spans="1:4" x14ac:dyDescent="0.2">
      <c r="A42" t="s">
        <v>277</v>
      </c>
      <c r="B42" t="s">
        <v>521</v>
      </c>
      <c r="C42" t="s">
        <v>531</v>
      </c>
      <c r="D42" t="s">
        <v>519</v>
      </c>
    </row>
    <row r="43" spans="1:4" x14ac:dyDescent="0.2">
      <c r="A43" t="s">
        <v>282</v>
      </c>
      <c r="B43" t="s">
        <v>236</v>
      </c>
      <c r="C43" t="s">
        <v>531</v>
      </c>
      <c r="D43" t="s">
        <v>519</v>
      </c>
    </row>
    <row r="44" spans="1:4" x14ac:dyDescent="0.2">
      <c r="A44" t="s">
        <v>293</v>
      </c>
      <c r="B44" t="s">
        <v>521</v>
      </c>
      <c r="C44" t="s">
        <v>531</v>
      </c>
      <c r="D44" t="s">
        <v>522</v>
      </c>
    </row>
    <row r="45" spans="1:4" x14ac:dyDescent="0.2">
      <c r="A45" t="s">
        <v>297</v>
      </c>
      <c r="B45" t="s">
        <v>521</v>
      </c>
      <c r="C45" t="s">
        <v>531</v>
      </c>
      <c r="D45" t="s">
        <v>519</v>
      </c>
    </row>
    <row r="46" spans="1:4" x14ac:dyDescent="0.2">
      <c r="A46" t="s">
        <v>345</v>
      </c>
      <c r="B46" t="s">
        <v>524</v>
      </c>
      <c r="C46" t="s">
        <v>531</v>
      </c>
      <c r="D46" t="s">
        <v>519</v>
      </c>
    </row>
    <row r="47" spans="1:4" x14ac:dyDescent="0.2">
      <c r="A47" t="s">
        <v>352</v>
      </c>
      <c r="B47" t="s">
        <v>521</v>
      </c>
      <c r="C47" t="s">
        <v>531</v>
      </c>
      <c r="D47" t="s">
        <v>519</v>
      </c>
    </row>
    <row r="48" spans="1:4" x14ac:dyDescent="0.2">
      <c r="A48" t="s">
        <v>356</v>
      </c>
      <c r="B48" t="s">
        <v>236</v>
      </c>
      <c r="C48" t="s">
        <v>531</v>
      </c>
      <c r="D48" t="s">
        <v>519</v>
      </c>
    </row>
    <row r="49" spans="1:4" x14ac:dyDescent="0.2">
      <c r="A49" t="s">
        <v>357</v>
      </c>
      <c r="B49" t="s">
        <v>524</v>
      </c>
      <c r="C49" t="s">
        <v>531</v>
      </c>
      <c r="D49" t="s">
        <v>519</v>
      </c>
    </row>
    <row r="50" spans="1:4" x14ac:dyDescent="0.2">
      <c r="A50" t="s">
        <v>362</v>
      </c>
      <c r="B50" t="s">
        <v>524</v>
      </c>
      <c r="C50" t="s">
        <v>531</v>
      </c>
      <c r="D50" t="s">
        <v>519</v>
      </c>
    </row>
    <row r="51" spans="1:4" x14ac:dyDescent="0.2">
      <c r="A51" t="s">
        <v>365</v>
      </c>
      <c r="B51" t="s">
        <v>521</v>
      </c>
      <c r="C51" t="s">
        <v>531</v>
      </c>
      <c r="D51" t="s">
        <v>522</v>
      </c>
    </row>
    <row r="52" spans="1:4" x14ac:dyDescent="0.2">
      <c r="A52" t="s">
        <v>366</v>
      </c>
      <c r="B52" t="s">
        <v>236</v>
      </c>
      <c r="C52" t="s">
        <v>531</v>
      </c>
      <c r="D52" t="s">
        <v>519</v>
      </c>
    </row>
    <row r="53" spans="1:4" x14ac:dyDescent="0.2">
      <c r="A53" t="s">
        <v>368</v>
      </c>
      <c r="B53" t="s">
        <v>523</v>
      </c>
      <c r="C53" t="s">
        <v>531</v>
      </c>
      <c r="D53" t="s">
        <v>519</v>
      </c>
    </row>
    <row r="54" spans="1:4" x14ac:dyDescent="0.2">
      <c r="A54" t="s">
        <v>372</v>
      </c>
      <c r="B54" t="s">
        <v>523</v>
      </c>
      <c r="C54" t="s">
        <v>531</v>
      </c>
      <c r="D54" t="s">
        <v>519</v>
      </c>
    </row>
    <row r="55" spans="1:4" x14ac:dyDescent="0.2">
      <c r="A55" t="s">
        <v>390</v>
      </c>
      <c r="B55" t="s">
        <v>236</v>
      </c>
      <c r="C55" t="s">
        <v>531</v>
      </c>
      <c r="D55" t="s">
        <v>519</v>
      </c>
    </row>
    <row r="56" spans="1:4" x14ac:dyDescent="0.2">
      <c r="A56" t="s">
        <v>391</v>
      </c>
      <c r="B56" t="s">
        <v>524</v>
      </c>
      <c r="C56" t="s">
        <v>531</v>
      </c>
      <c r="D56" t="s">
        <v>519</v>
      </c>
    </row>
    <row r="57" spans="1:4" x14ac:dyDescent="0.2">
      <c r="A57" t="s">
        <v>396</v>
      </c>
      <c r="B57" t="s">
        <v>523</v>
      </c>
      <c r="C57" t="s">
        <v>531</v>
      </c>
      <c r="D57" t="s">
        <v>519</v>
      </c>
    </row>
    <row r="58" spans="1:4" x14ac:dyDescent="0.2">
      <c r="A58" t="s">
        <v>405</v>
      </c>
      <c r="B58" t="s">
        <v>524</v>
      </c>
      <c r="C58" t="s">
        <v>531</v>
      </c>
      <c r="D58" t="s">
        <v>519</v>
      </c>
    </row>
    <row r="59" spans="1:4" x14ac:dyDescent="0.2">
      <c r="A59" t="s">
        <v>410</v>
      </c>
      <c r="B59" t="s">
        <v>523</v>
      </c>
      <c r="C59" t="s">
        <v>531</v>
      </c>
      <c r="D59" t="s">
        <v>519</v>
      </c>
    </row>
    <row r="60" spans="1:4" x14ac:dyDescent="0.2">
      <c r="A60" t="s">
        <v>411</v>
      </c>
      <c r="B60" t="s">
        <v>521</v>
      </c>
      <c r="C60" t="s">
        <v>531</v>
      </c>
      <c r="D60" t="s">
        <v>519</v>
      </c>
    </row>
    <row r="61" spans="1:4" x14ac:dyDescent="0.2">
      <c r="A61" t="s">
        <v>417</v>
      </c>
      <c r="B61" t="s">
        <v>524</v>
      </c>
      <c r="C61" t="s">
        <v>531</v>
      </c>
      <c r="D61" t="s">
        <v>519</v>
      </c>
    </row>
    <row r="62" spans="1:4" x14ac:dyDescent="0.2">
      <c r="A62" t="s">
        <v>435</v>
      </c>
      <c r="B62" t="s">
        <v>236</v>
      </c>
      <c r="C62" t="s">
        <v>531</v>
      </c>
      <c r="D62" t="s">
        <v>522</v>
      </c>
    </row>
    <row r="63" spans="1:4" x14ac:dyDescent="0.2">
      <c r="A63" t="s">
        <v>440</v>
      </c>
      <c r="B63" t="s">
        <v>524</v>
      </c>
      <c r="C63" t="s">
        <v>531</v>
      </c>
      <c r="D63" t="s">
        <v>519</v>
      </c>
    </row>
    <row r="64" spans="1:4" x14ac:dyDescent="0.2">
      <c r="A64" t="s">
        <v>441</v>
      </c>
      <c r="B64" t="s">
        <v>521</v>
      </c>
      <c r="C64" t="s">
        <v>531</v>
      </c>
      <c r="D64" t="s">
        <v>519</v>
      </c>
    </row>
    <row r="65" spans="1:4" x14ac:dyDescent="0.2">
      <c r="A65" t="s">
        <v>449</v>
      </c>
      <c r="B65" t="s">
        <v>524</v>
      </c>
      <c r="C65" t="s">
        <v>531</v>
      </c>
      <c r="D65" t="s">
        <v>519</v>
      </c>
    </row>
    <row r="66" spans="1:4" x14ac:dyDescent="0.2">
      <c r="A66" t="s">
        <v>451</v>
      </c>
      <c r="B66" t="s">
        <v>523</v>
      </c>
      <c r="C66" t="s">
        <v>531</v>
      </c>
      <c r="D66" t="s">
        <v>519</v>
      </c>
    </row>
    <row r="67" spans="1:4" x14ac:dyDescent="0.2">
      <c r="A67" t="s">
        <v>452</v>
      </c>
      <c r="B67" t="s">
        <v>523</v>
      </c>
      <c r="C67" t="s">
        <v>531</v>
      </c>
      <c r="D67" t="s">
        <v>519</v>
      </c>
    </row>
    <row r="68" spans="1:4" x14ac:dyDescent="0.2">
      <c r="A68" t="s">
        <v>459</v>
      </c>
      <c r="B68" t="s">
        <v>521</v>
      </c>
      <c r="C68" t="s">
        <v>531</v>
      </c>
      <c r="D68" t="s">
        <v>519</v>
      </c>
    </row>
    <row r="69" spans="1:4" x14ac:dyDescent="0.2">
      <c r="A69" t="s">
        <v>464</v>
      </c>
      <c r="B69" t="s">
        <v>523</v>
      </c>
      <c r="C69" t="s">
        <v>531</v>
      </c>
      <c r="D69" t="s">
        <v>519</v>
      </c>
    </row>
    <row r="70" spans="1:4" x14ac:dyDescent="0.2">
      <c r="A70" t="s">
        <v>280</v>
      </c>
      <c r="B70" t="s">
        <v>523</v>
      </c>
      <c r="C70" t="s">
        <v>531</v>
      </c>
      <c r="D70" t="s">
        <v>525</v>
      </c>
    </row>
    <row r="71" spans="1:4" x14ac:dyDescent="0.2">
      <c r="A71" t="s">
        <v>326</v>
      </c>
      <c r="B71" t="s">
        <v>236</v>
      </c>
      <c r="C71" t="s">
        <v>531</v>
      </c>
      <c r="D71" t="s">
        <v>525</v>
      </c>
    </row>
    <row r="72" spans="1:4" x14ac:dyDescent="0.2">
      <c r="A72" t="s">
        <v>338</v>
      </c>
      <c r="B72" t="s">
        <v>524</v>
      </c>
      <c r="C72" t="s">
        <v>531</v>
      </c>
      <c r="D72" t="s">
        <v>525</v>
      </c>
    </row>
    <row r="73" spans="1:4" x14ac:dyDescent="0.2">
      <c r="A73" t="s">
        <v>363</v>
      </c>
      <c r="B73" t="s">
        <v>236</v>
      </c>
      <c r="C73" t="s">
        <v>531</v>
      </c>
      <c r="D73" t="s">
        <v>525</v>
      </c>
    </row>
    <row r="74" spans="1:4" x14ac:dyDescent="0.2">
      <c r="A74" t="s">
        <v>378</v>
      </c>
      <c r="B74" t="s">
        <v>521</v>
      </c>
      <c r="C74" t="s">
        <v>531</v>
      </c>
      <c r="D74" t="s">
        <v>525</v>
      </c>
    </row>
    <row r="75" spans="1:4" x14ac:dyDescent="0.2">
      <c r="A75" t="s">
        <v>456</v>
      </c>
      <c r="B75" t="s">
        <v>520</v>
      </c>
      <c r="C75" t="s">
        <v>531</v>
      </c>
      <c r="D75" t="s">
        <v>525</v>
      </c>
    </row>
    <row r="76" spans="1:4" x14ac:dyDescent="0.2">
      <c r="A76" t="s">
        <v>458</v>
      </c>
      <c r="B76" t="s">
        <v>524</v>
      </c>
      <c r="C76" t="s">
        <v>531</v>
      </c>
      <c r="D76" t="s">
        <v>525</v>
      </c>
    </row>
    <row r="77" spans="1:4" x14ac:dyDescent="0.2">
      <c r="A77" t="s">
        <v>460</v>
      </c>
      <c r="B77" t="s">
        <v>523</v>
      </c>
      <c r="C77" t="s">
        <v>531</v>
      </c>
      <c r="D77" t="s">
        <v>525</v>
      </c>
    </row>
    <row r="78" spans="1:4" x14ac:dyDescent="0.2">
      <c r="A78" t="s">
        <v>475</v>
      </c>
      <c r="B78" t="s">
        <v>523</v>
      </c>
      <c r="C78" t="s">
        <v>531</v>
      </c>
      <c r="D78" t="s">
        <v>525</v>
      </c>
    </row>
    <row r="79" spans="1:4" x14ac:dyDescent="0.2">
      <c r="A79" t="s">
        <v>101</v>
      </c>
      <c r="B79" t="s">
        <v>236</v>
      </c>
      <c r="C79" t="s">
        <v>531</v>
      </c>
      <c r="D79" t="s">
        <v>525</v>
      </c>
    </row>
    <row r="80" spans="1:4" x14ac:dyDescent="0.2">
      <c r="A80" t="s">
        <v>394</v>
      </c>
      <c r="B80" t="s">
        <v>523</v>
      </c>
      <c r="C80" t="s">
        <v>531</v>
      </c>
      <c r="D80" t="s">
        <v>525</v>
      </c>
    </row>
    <row r="81" spans="1:4" x14ac:dyDescent="0.2">
      <c r="A81" t="s">
        <v>395</v>
      </c>
      <c r="B81" t="s">
        <v>520</v>
      </c>
      <c r="C81" t="s">
        <v>531</v>
      </c>
      <c r="D81" t="s">
        <v>525</v>
      </c>
    </row>
    <row r="82" spans="1:4" x14ac:dyDescent="0.2">
      <c r="A82" t="s">
        <v>477</v>
      </c>
      <c r="B82" t="s">
        <v>524</v>
      </c>
      <c r="C82" t="s">
        <v>531</v>
      </c>
      <c r="D82" t="s">
        <v>525</v>
      </c>
    </row>
    <row r="83" spans="1:4" x14ac:dyDescent="0.2">
      <c r="A83" s="55" t="s">
        <v>132</v>
      </c>
      <c r="B83" t="s">
        <v>236</v>
      </c>
      <c r="C83" t="s">
        <v>531</v>
      </c>
      <c r="D83" t="s">
        <v>525</v>
      </c>
    </row>
    <row r="84" spans="1:4" x14ac:dyDescent="0.2">
      <c r="A84" t="s">
        <v>135</v>
      </c>
      <c r="B84" t="s">
        <v>236</v>
      </c>
      <c r="C84" t="s">
        <v>531</v>
      </c>
      <c r="D84" t="s">
        <v>525</v>
      </c>
    </row>
    <row r="85" spans="1:4" x14ac:dyDescent="0.2">
      <c r="A85" t="s">
        <v>196</v>
      </c>
      <c r="B85" t="s">
        <v>236</v>
      </c>
      <c r="C85" t="s">
        <v>531</v>
      </c>
      <c r="D85" t="s">
        <v>525</v>
      </c>
    </row>
    <row r="86" spans="1:4" x14ac:dyDescent="0.2">
      <c r="A86" t="s">
        <v>243</v>
      </c>
      <c r="B86" t="s">
        <v>524</v>
      </c>
      <c r="C86" t="s">
        <v>531</v>
      </c>
      <c r="D86" t="s">
        <v>525</v>
      </c>
    </row>
    <row r="87" spans="1:4" x14ac:dyDescent="0.2">
      <c r="A87" t="s">
        <v>266</v>
      </c>
      <c r="B87" t="s">
        <v>523</v>
      </c>
      <c r="C87" t="s">
        <v>531</v>
      </c>
      <c r="D87" t="s">
        <v>525</v>
      </c>
    </row>
    <row r="88" spans="1:4" x14ac:dyDescent="0.2">
      <c r="A88" t="s">
        <v>288</v>
      </c>
      <c r="B88" t="s">
        <v>520</v>
      </c>
      <c r="C88" t="s">
        <v>531</v>
      </c>
      <c r="D88" t="s">
        <v>525</v>
      </c>
    </row>
    <row r="89" spans="1:4" x14ac:dyDescent="0.2">
      <c r="A89" t="s">
        <v>305</v>
      </c>
      <c r="B89" t="s">
        <v>521</v>
      </c>
      <c r="C89" t="s">
        <v>531</v>
      </c>
      <c r="D89" t="s">
        <v>525</v>
      </c>
    </row>
    <row r="90" spans="1:4" x14ac:dyDescent="0.2">
      <c r="A90" t="s">
        <v>321</v>
      </c>
      <c r="B90" t="s">
        <v>520</v>
      </c>
      <c r="C90" t="s">
        <v>531</v>
      </c>
      <c r="D90" t="s">
        <v>525</v>
      </c>
    </row>
    <row r="91" spans="1:4" x14ac:dyDescent="0.2">
      <c r="A91" t="s">
        <v>425</v>
      </c>
      <c r="B91" t="s">
        <v>524</v>
      </c>
      <c r="C91" t="s">
        <v>531</v>
      </c>
      <c r="D91" t="s">
        <v>525</v>
      </c>
    </row>
    <row r="92" spans="1:4" x14ac:dyDescent="0.2">
      <c r="A92" t="s">
        <v>13</v>
      </c>
      <c r="B92" t="s">
        <v>520</v>
      </c>
      <c r="C92" t="s">
        <v>532</v>
      </c>
      <c r="D92" t="s">
        <v>519</v>
      </c>
    </row>
    <row r="93" spans="1:4" x14ac:dyDescent="0.2">
      <c r="A93" t="s">
        <v>28</v>
      </c>
      <c r="B93" t="s">
        <v>520</v>
      </c>
      <c r="C93" t="s">
        <v>532</v>
      </c>
      <c r="D93" t="s">
        <v>519</v>
      </c>
    </row>
    <row r="94" spans="1:4" x14ac:dyDescent="0.2">
      <c r="A94" t="s">
        <v>44</v>
      </c>
      <c r="B94" t="s">
        <v>520</v>
      </c>
      <c r="C94" t="s">
        <v>532</v>
      </c>
      <c r="D94" t="s">
        <v>522</v>
      </c>
    </row>
    <row r="95" spans="1:4" x14ac:dyDescent="0.2">
      <c r="A95" t="s">
        <v>56</v>
      </c>
      <c r="B95" t="s">
        <v>520</v>
      </c>
      <c r="C95" t="s">
        <v>532</v>
      </c>
      <c r="D95" t="s">
        <v>519</v>
      </c>
    </row>
    <row r="96" spans="1:4" x14ac:dyDescent="0.2">
      <c r="A96" t="s">
        <v>65</v>
      </c>
      <c r="B96" t="s">
        <v>524</v>
      </c>
      <c r="C96" t="s">
        <v>532</v>
      </c>
      <c r="D96" t="s">
        <v>519</v>
      </c>
    </row>
    <row r="97" spans="1:4" x14ac:dyDescent="0.2">
      <c r="A97" t="s">
        <v>70</v>
      </c>
      <c r="B97" t="s">
        <v>236</v>
      </c>
      <c r="C97" t="s">
        <v>532</v>
      </c>
      <c r="D97" t="s">
        <v>522</v>
      </c>
    </row>
    <row r="98" spans="1:4" x14ac:dyDescent="0.2">
      <c r="A98" t="s">
        <v>72</v>
      </c>
      <c r="B98" t="s">
        <v>523</v>
      </c>
      <c r="C98" t="s">
        <v>532</v>
      </c>
      <c r="D98" t="s">
        <v>519</v>
      </c>
    </row>
    <row r="99" spans="1:4" x14ac:dyDescent="0.2">
      <c r="A99" t="s">
        <v>75</v>
      </c>
      <c r="B99" t="s">
        <v>521</v>
      </c>
      <c r="C99" t="s">
        <v>532</v>
      </c>
      <c r="D99" t="s">
        <v>519</v>
      </c>
    </row>
    <row r="100" spans="1:4" x14ac:dyDescent="0.2">
      <c r="A100" t="s">
        <v>78</v>
      </c>
      <c r="B100" t="s">
        <v>520</v>
      </c>
      <c r="C100" t="s">
        <v>532</v>
      </c>
      <c r="D100" t="s">
        <v>519</v>
      </c>
    </row>
    <row r="101" spans="1:4" x14ac:dyDescent="0.2">
      <c r="A101" t="s">
        <v>82</v>
      </c>
      <c r="B101" t="s">
        <v>520</v>
      </c>
      <c r="C101" t="s">
        <v>532</v>
      </c>
      <c r="D101" t="s">
        <v>519</v>
      </c>
    </row>
    <row r="102" spans="1:4" x14ac:dyDescent="0.2">
      <c r="A102" t="s">
        <v>85</v>
      </c>
      <c r="B102" t="s">
        <v>520</v>
      </c>
      <c r="C102" t="s">
        <v>532</v>
      </c>
      <c r="D102" t="s">
        <v>519</v>
      </c>
    </row>
    <row r="103" spans="1:4" x14ac:dyDescent="0.2">
      <c r="A103" t="s">
        <v>84</v>
      </c>
      <c r="B103" t="s">
        <v>523</v>
      </c>
      <c r="C103" t="s">
        <v>532</v>
      </c>
      <c r="D103" t="s">
        <v>522</v>
      </c>
    </row>
    <row r="104" spans="1:4" x14ac:dyDescent="0.2">
      <c r="A104" t="s">
        <v>91</v>
      </c>
      <c r="B104" t="s">
        <v>523</v>
      </c>
      <c r="C104" t="s">
        <v>532</v>
      </c>
      <c r="D104" t="s">
        <v>519</v>
      </c>
    </row>
    <row r="105" spans="1:4" x14ac:dyDescent="0.2">
      <c r="A105" t="s">
        <v>93</v>
      </c>
      <c r="B105" t="s">
        <v>523</v>
      </c>
      <c r="C105" t="s">
        <v>532</v>
      </c>
      <c r="D105" t="s">
        <v>519</v>
      </c>
    </row>
    <row r="106" spans="1:4" x14ac:dyDescent="0.2">
      <c r="A106" t="s">
        <v>96</v>
      </c>
      <c r="B106" t="s">
        <v>520</v>
      </c>
      <c r="C106" t="s">
        <v>532</v>
      </c>
      <c r="D106" t="s">
        <v>519</v>
      </c>
    </row>
    <row r="107" spans="1:4" x14ac:dyDescent="0.2">
      <c r="A107" t="s">
        <v>99</v>
      </c>
      <c r="B107" t="s">
        <v>236</v>
      </c>
      <c r="C107" t="s">
        <v>532</v>
      </c>
      <c r="D107" t="s">
        <v>522</v>
      </c>
    </row>
    <row r="108" spans="1:4" x14ac:dyDescent="0.2">
      <c r="A108" t="s">
        <v>107</v>
      </c>
      <c r="B108" t="s">
        <v>521</v>
      </c>
      <c r="C108" t="s">
        <v>532</v>
      </c>
      <c r="D108" t="s">
        <v>522</v>
      </c>
    </row>
    <row r="109" spans="1:4" x14ac:dyDescent="0.2">
      <c r="A109" t="s">
        <v>109</v>
      </c>
      <c r="B109" t="s">
        <v>524</v>
      </c>
      <c r="C109" t="s">
        <v>532</v>
      </c>
      <c r="D109" t="s">
        <v>519</v>
      </c>
    </row>
    <row r="110" spans="1:4" x14ac:dyDescent="0.2">
      <c r="A110" t="s">
        <v>112</v>
      </c>
      <c r="B110" t="s">
        <v>524</v>
      </c>
      <c r="C110" t="s">
        <v>532</v>
      </c>
      <c r="D110" t="s">
        <v>519</v>
      </c>
    </row>
    <row r="111" spans="1:4" x14ac:dyDescent="0.2">
      <c r="A111" t="s">
        <v>121</v>
      </c>
      <c r="B111" t="s">
        <v>524</v>
      </c>
      <c r="C111" t="s">
        <v>532</v>
      </c>
      <c r="D111" t="s">
        <v>519</v>
      </c>
    </row>
    <row r="112" spans="1:4" x14ac:dyDescent="0.2">
      <c r="A112" t="s">
        <v>123</v>
      </c>
      <c r="B112" t="s">
        <v>521</v>
      </c>
      <c r="C112" t="s">
        <v>532</v>
      </c>
      <c r="D112" t="s">
        <v>519</v>
      </c>
    </row>
    <row r="113" spans="1:4" x14ac:dyDescent="0.2">
      <c r="A113" t="s">
        <v>124</v>
      </c>
      <c r="B113" t="s">
        <v>523</v>
      </c>
      <c r="C113" t="s">
        <v>532</v>
      </c>
      <c r="D113" t="s">
        <v>519</v>
      </c>
    </row>
    <row r="114" spans="1:4" x14ac:dyDescent="0.2">
      <c r="A114" t="s">
        <v>127</v>
      </c>
      <c r="B114" t="s">
        <v>524</v>
      </c>
      <c r="C114" t="s">
        <v>532</v>
      </c>
      <c r="D114" t="s">
        <v>519</v>
      </c>
    </row>
    <row r="115" spans="1:4" x14ac:dyDescent="0.2">
      <c r="A115" t="s">
        <v>129</v>
      </c>
      <c r="B115" t="s">
        <v>236</v>
      </c>
      <c r="C115" t="s">
        <v>532</v>
      </c>
      <c r="D115" t="s">
        <v>522</v>
      </c>
    </row>
    <row r="116" spans="1:4" x14ac:dyDescent="0.2">
      <c r="A116" t="s">
        <v>140</v>
      </c>
      <c r="B116" t="s">
        <v>520</v>
      </c>
      <c r="C116" t="s">
        <v>532</v>
      </c>
      <c r="D116" t="s">
        <v>519</v>
      </c>
    </row>
    <row r="117" spans="1:4" x14ac:dyDescent="0.2">
      <c r="A117" t="s">
        <v>142</v>
      </c>
      <c r="B117" t="s">
        <v>521</v>
      </c>
      <c r="C117" t="s">
        <v>532</v>
      </c>
      <c r="D117" t="s">
        <v>519</v>
      </c>
    </row>
    <row r="118" spans="1:4" x14ac:dyDescent="0.2">
      <c r="A118" t="s">
        <v>145</v>
      </c>
      <c r="B118" t="s">
        <v>523</v>
      </c>
      <c r="C118" t="s">
        <v>532</v>
      </c>
      <c r="D118" t="s">
        <v>519</v>
      </c>
    </row>
    <row r="119" spans="1:4" x14ac:dyDescent="0.2">
      <c r="A119" t="s">
        <v>150</v>
      </c>
      <c r="B119" t="s">
        <v>524</v>
      </c>
      <c r="C119" t="s">
        <v>532</v>
      </c>
      <c r="D119" t="s">
        <v>519</v>
      </c>
    </row>
    <row r="120" spans="1:4" x14ac:dyDescent="0.2">
      <c r="A120" t="s">
        <v>152</v>
      </c>
      <c r="B120" t="s">
        <v>520</v>
      </c>
      <c r="C120" t="s">
        <v>532</v>
      </c>
      <c r="D120" t="s">
        <v>519</v>
      </c>
    </row>
    <row r="121" spans="1:4" x14ac:dyDescent="0.2">
      <c r="A121" t="s">
        <v>157</v>
      </c>
      <c r="B121" t="s">
        <v>521</v>
      </c>
      <c r="C121" t="s">
        <v>532</v>
      </c>
      <c r="D121" t="s">
        <v>519</v>
      </c>
    </row>
    <row r="122" spans="1:4" x14ac:dyDescent="0.2">
      <c r="A122" t="s">
        <v>161</v>
      </c>
      <c r="B122" t="s">
        <v>521</v>
      </c>
      <c r="C122" t="s">
        <v>532</v>
      </c>
      <c r="D122" t="s">
        <v>519</v>
      </c>
    </row>
    <row r="123" spans="1:4" x14ac:dyDescent="0.2">
      <c r="A123" t="s">
        <v>164</v>
      </c>
      <c r="B123" t="s">
        <v>520</v>
      </c>
      <c r="C123" t="s">
        <v>532</v>
      </c>
      <c r="D123" t="s">
        <v>519</v>
      </c>
    </row>
    <row r="124" spans="1:4" x14ac:dyDescent="0.2">
      <c r="A124" t="s">
        <v>166</v>
      </c>
      <c r="B124" t="s">
        <v>524</v>
      </c>
      <c r="C124" t="s">
        <v>532</v>
      </c>
      <c r="D124" t="s">
        <v>519</v>
      </c>
    </row>
    <row r="125" spans="1:4" x14ac:dyDescent="0.2">
      <c r="A125" t="s">
        <v>168</v>
      </c>
      <c r="B125" t="s">
        <v>521</v>
      </c>
      <c r="C125" t="s">
        <v>532</v>
      </c>
      <c r="D125" t="s">
        <v>519</v>
      </c>
    </row>
    <row r="126" spans="1:4" x14ac:dyDescent="0.2">
      <c r="A126" t="s">
        <v>167</v>
      </c>
      <c r="B126" t="s">
        <v>520</v>
      </c>
      <c r="C126" t="s">
        <v>532</v>
      </c>
      <c r="D126" t="s">
        <v>522</v>
      </c>
    </row>
    <row r="127" spans="1:4" x14ac:dyDescent="0.2">
      <c r="A127" t="s">
        <v>171</v>
      </c>
      <c r="B127" t="s">
        <v>523</v>
      </c>
      <c r="C127" t="s">
        <v>532</v>
      </c>
      <c r="D127" t="s">
        <v>519</v>
      </c>
    </row>
    <row r="128" spans="1:4" x14ac:dyDescent="0.2">
      <c r="A128" t="s">
        <v>173</v>
      </c>
      <c r="B128" t="s">
        <v>523</v>
      </c>
      <c r="C128" t="s">
        <v>532</v>
      </c>
      <c r="D128" t="s">
        <v>519</v>
      </c>
    </row>
    <row r="129" spans="1:4" x14ac:dyDescent="0.2">
      <c r="A129" t="s">
        <v>176</v>
      </c>
      <c r="B129" t="s">
        <v>524</v>
      </c>
      <c r="C129" t="s">
        <v>532</v>
      </c>
      <c r="D129" t="s">
        <v>519</v>
      </c>
    </row>
    <row r="130" spans="1:4" x14ac:dyDescent="0.2">
      <c r="A130" t="s">
        <v>178</v>
      </c>
      <c r="B130" t="s">
        <v>520</v>
      </c>
      <c r="C130" t="s">
        <v>532</v>
      </c>
      <c r="D130" t="s">
        <v>519</v>
      </c>
    </row>
    <row r="131" spans="1:4" x14ac:dyDescent="0.2">
      <c r="A131" t="s">
        <v>185</v>
      </c>
      <c r="B131" t="s">
        <v>524</v>
      </c>
      <c r="C131" t="s">
        <v>532</v>
      </c>
      <c r="D131" t="s">
        <v>519</v>
      </c>
    </row>
    <row r="132" spans="1:4" x14ac:dyDescent="0.2">
      <c r="A132" t="s">
        <v>189</v>
      </c>
      <c r="B132" t="s">
        <v>524</v>
      </c>
      <c r="C132" t="s">
        <v>532</v>
      </c>
      <c r="D132" t="s">
        <v>522</v>
      </c>
    </row>
    <row r="133" spans="1:4" x14ac:dyDescent="0.2">
      <c r="A133" t="s">
        <v>190</v>
      </c>
      <c r="B133" t="s">
        <v>523</v>
      </c>
      <c r="C133" t="s">
        <v>532</v>
      </c>
      <c r="D133" t="s">
        <v>519</v>
      </c>
    </row>
    <row r="134" spans="1:4" x14ac:dyDescent="0.2">
      <c r="A134" t="s">
        <v>201</v>
      </c>
      <c r="B134" t="s">
        <v>520</v>
      </c>
      <c r="C134" t="s">
        <v>532</v>
      </c>
      <c r="D134" t="s">
        <v>519</v>
      </c>
    </row>
    <row r="135" spans="1:4" x14ac:dyDescent="0.2">
      <c r="A135" t="s">
        <v>203</v>
      </c>
      <c r="B135" t="s">
        <v>520</v>
      </c>
      <c r="C135" t="s">
        <v>532</v>
      </c>
      <c r="D135" t="s">
        <v>522</v>
      </c>
    </row>
    <row r="136" spans="1:4" x14ac:dyDescent="0.2">
      <c r="A136" t="s">
        <v>206</v>
      </c>
      <c r="B136" t="s">
        <v>520</v>
      </c>
      <c r="C136" t="s">
        <v>532</v>
      </c>
      <c r="D136" t="s">
        <v>519</v>
      </c>
    </row>
    <row r="137" spans="1:4" x14ac:dyDescent="0.2">
      <c r="A137" t="s">
        <v>204</v>
      </c>
      <c r="B137" t="s">
        <v>524</v>
      </c>
      <c r="C137" t="s">
        <v>532</v>
      </c>
      <c r="D137" t="s">
        <v>519</v>
      </c>
    </row>
    <row r="138" spans="1:4" x14ac:dyDescent="0.2">
      <c r="A138" t="s">
        <v>207</v>
      </c>
      <c r="B138" t="s">
        <v>520</v>
      </c>
      <c r="C138" t="s">
        <v>532</v>
      </c>
      <c r="D138" t="s">
        <v>519</v>
      </c>
    </row>
    <row r="139" spans="1:4" x14ac:dyDescent="0.2">
      <c r="A139" t="s">
        <v>213</v>
      </c>
      <c r="B139" t="s">
        <v>520</v>
      </c>
      <c r="C139" t="s">
        <v>532</v>
      </c>
      <c r="D139" t="s">
        <v>522</v>
      </c>
    </row>
    <row r="140" spans="1:4" x14ac:dyDescent="0.2">
      <c r="A140" t="s">
        <v>215</v>
      </c>
      <c r="B140" t="s">
        <v>524</v>
      </c>
      <c r="C140" t="s">
        <v>532</v>
      </c>
      <c r="D140" t="s">
        <v>519</v>
      </c>
    </row>
    <row r="141" spans="1:4" x14ac:dyDescent="0.2">
      <c r="A141" t="s">
        <v>220</v>
      </c>
      <c r="B141" t="s">
        <v>524</v>
      </c>
      <c r="C141" t="s">
        <v>532</v>
      </c>
      <c r="D141" t="s">
        <v>519</v>
      </c>
    </row>
    <row r="142" spans="1:4" x14ac:dyDescent="0.2">
      <c r="A142" t="s">
        <v>223</v>
      </c>
      <c r="B142" t="s">
        <v>236</v>
      </c>
      <c r="C142" t="s">
        <v>532</v>
      </c>
      <c r="D142" t="s">
        <v>519</v>
      </c>
    </row>
    <row r="143" spans="1:4" x14ac:dyDescent="0.2">
      <c r="A143" t="s">
        <v>230</v>
      </c>
      <c r="B143" t="s">
        <v>520</v>
      </c>
      <c r="C143" t="s">
        <v>532</v>
      </c>
      <c r="D143" t="s">
        <v>519</v>
      </c>
    </row>
    <row r="144" spans="1:4" x14ac:dyDescent="0.2">
      <c r="A144" t="s">
        <v>232</v>
      </c>
      <c r="B144" t="s">
        <v>520</v>
      </c>
      <c r="C144" t="s">
        <v>532</v>
      </c>
      <c r="D144" t="s">
        <v>522</v>
      </c>
    </row>
    <row r="145" spans="1:4" x14ac:dyDescent="0.2">
      <c r="A145" t="s">
        <v>237</v>
      </c>
      <c r="B145" t="s">
        <v>520</v>
      </c>
      <c r="C145" t="s">
        <v>532</v>
      </c>
      <c r="D145" t="s">
        <v>519</v>
      </c>
    </row>
    <row r="146" spans="1:4" x14ac:dyDescent="0.2">
      <c r="A146" t="s">
        <v>247</v>
      </c>
      <c r="B146" t="s">
        <v>520</v>
      </c>
      <c r="C146" t="s">
        <v>532</v>
      </c>
      <c r="D146" t="s">
        <v>522</v>
      </c>
    </row>
    <row r="147" spans="1:4" x14ac:dyDescent="0.2">
      <c r="A147" t="s">
        <v>245</v>
      </c>
      <c r="B147" t="s">
        <v>523</v>
      </c>
      <c r="C147" t="s">
        <v>532</v>
      </c>
      <c r="D147" t="s">
        <v>522</v>
      </c>
    </row>
    <row r="148" spans="1:4" x14ac:dyDescent="0.2">
      <c r="A148" t="s">
        <v>257</v>
      </c>
      <c r="B148" t="s">
        <v>520</v>
      </c>
      <c r="C148" t="s">
        <v>532</v>
      </c>
      <c r="D148" t="s">
        <v>519</v>
      </c>
    </row>
    <row r="149" spans="1:4" x14ac:dyDescent="0.2">
      <c r="A149" t="s">
        <v>260</v>
      </c>
      <c r="B149" t="s">
        <v>520</v>
      </c>
      <c r="C149" t="s">
        <v>532</v>
      </c>
      <c r="D149" t="s">
        <v>522</v>
      </c>
    </row>
    <row r="150" spans="1:4" x14ac:dyDescent="0.2">
      <c r="A150" t="s">
        <v>261</v>
      </c>
      <c r="B150" t="s">
        <v>520</v>
      </c>
      <c r="C150" t="s">
        <v>532</v>
      </c>
      <c r="D150" t="s">
        <v>519</v>
      </c>
    </row>
    <row r="151" spans="1:4" x14ac:dyDescent="0.2">
      <c r="A151" t="s">
        <v>263</v>
      </c>
      <c r="B151" t="s">
        <v>521</v>
      </c>
      <c r="C151" t="s">
        <v>532</v>
      </c>
      <c r="D151" t="s">
        <v>519</v>
      </c>
    </row>
    <row r="152" spans="1:4" x14ac:dyDescent="0.2">
      <c r="A152" t="s">
        <v>262</v>
      </c>
      <c r="B152" t="s">
        <v>521</v>
      </c>
      <c r="C152" t="s">
        <v>532</v>
      </c>
      <c r="D152" t="s">
        <v>522</v>
      </c>
    </row>
    <row r="153" spans="1:4" x14ac:dyDescent="0.2">
      <c r="A153" t="s">
        <v>268</v>
      </c>
      <c r="B153" t="s">
        <v>521</v>
      </c>
      <c r="C153" t="s">
        <v>532</v>
      </c>
      <c r="D153" t="s">
        <v>519</v>
      </c>
    </row>
    <row r="154" spans="1:4" x14ac:dyDescent="0.2">
      <c r="A154" t="s">
        <v>274</v>
      </c>
      <c r="B154" t="s">
        <v>521</v>
      </c>
      <c r="C154" t="s">
        <v>532</v>
      </c>
      <c r="D154" t="s">
        <v>519</v>
      </c>
    </row>
    <row r="155" spans="1:4" x14ac:dyDescent="0.2">
      <c r="A155" t="s">
        <v>276</v>
      </c>
      <c r="B155" t="s">
        <v>520</v>
      </c>
      <c r="C155" t="s">
        <v>532</v>
      </c>
      <c r="D155" t="s">
        <v>519</v>
      </c>
    </row>
    <row r="156" spans="1:4" x14ac:dyDescent="0.2">
      <c r="A156" t="s">
        <v>285</v>
      </c>
      <c r="B156" t="s">
        <v>520</v>
      </c>
      <c r="C156" t="s">
        <v>532</v>
      </c>
      <c r="D156" t="s">
        <v>519</v>
      </c>
    </row>
    <row r="157" spans="1:4" x14ac:dyDescent="0.2">
      <c r="A157" t="s">
        <v>283</v>
      </c>
      <c r="B157" t="s">
        <v>236</v>
      </c>
      <c r="C157" t="s">
        <v>532</v>
      </c>
      <c r="D157" t="s">
        <v>519</v>
      </c>
    </row>
    <row r="158" spans="1:4" x14ac:dyDescent="0.2">
      <c r="A158" t="s">
        <v>286</v>
      </c>
      <c r="B158" t="s">
        <v>523</v>
      </c>
      <c r="C158" t="s">
        <v>532</v>
      </c>
      <c r="D158" t="s">
        <v>519</v>
      </c>
    </row>
    <row r="159" spans="1:4" x14ac:dyDescent="0.2">
      <c r="A159" t="s">
        <v>289</v>
      </c>
      <c r="B159" t="s">
        <v>236</v>
      </c>
      <c r="C159" t="s">
        <v>532</v>
      </c>
      <c r="D159" t="s">
        <v>519</v>
      </c>
    </row>
    <row r="160" spans="1:4" x14ac:dyDescent="0.2">
      <c r="A160" t="s">
        <v>294</v>
      </c>
      <c r="B160" t="s">
        <v>524</v>
      </c>
      <c r="C160" t="s">
        <v>532</v>
      </c>
      <c r="D160" t="s">
        <v>519</v>
      </c>
    </row>
    <row r="161" spans="1:4" x14ac:dyDescent="0.2">
      <c r="A161" t="s">
        <v>298</v>
      </c>
      <c r="B161" t="s">
        <v>521</v>
      </c>
      <c r="C161" t="s">
        <v>532</v>
      </c>
      <c r="D161" t="s">
        <v>519</v>
      </c>
    </row>
    <row r="162" spans="1:4" x14ac:dyDescent="0.2">
      <c r="A162" t="s">
        <v>301</v>
      </c>
      <c r="B162" t="s">
        <v>523</v>
      </c>
      <c r="C162" t="s">
        <v>532</v>
      </c>
      <c r="D162" t="s">
        <v>519</v>
      </c>
    </row>
    <row r="163" spans="1:4" x14ac:dyDescent="0.2">
      <c r="A163" t="s">
        <v>303</v>
      </c>
      <c r="B163" t="s">
        <v>523</v>
      </c>
      <c r="C163" t="s">
        <v>532</v>
      </c>
      <c r="D163" t="s">
        <v>522</v>
      </c>
    </row>
    <row r="164" spans="1:4" x14ac:dyDescent="0.2">
      <c r="A164" t="s">
        <v>306</v>
      </c>
      <c r="B164" t="s">
        <v>521</v>
      </c>
      <c r="C164" t="s">
        <v>532</v>
      </c>
      <c r="D164" t="s">
        <v>519</v>
      </c>
    </row>
    <row r="165" spans="1:4" x14ac:dyDescent="0.2">
      <c r="A165" t="s">
        <v>310</v>
      </c>
      <c r="B165" t="s">
        <v>524</v>
      </c>
      <c r="C165" t="s">
        <v>532</v>
      </c>
      <c r="D165" t="s">
        <v>519</v>
      </c>
    </row>
    <row r="166" spans="1:4" x14ac:dyDescent="0.2">
      <c r="A166" t="s">
        <v>313</v>
      </c>
      <c r="B166" t="s">
        <v>521</v>
      </c>
      <c r="C166" t="s">
        <v>532</v>
      </c>
      <c r="D166" t="s">
        <v>519</v>
      </c>
    </row>
    <row r="167" spans="1:4" x14ac:dyDescent="0.2">
      <c r="A167" t="s">
        <v>314</v>
      </c>
      <c r="B167" t="s">
        <v>236</v>
      </c>
      <c r="C167" t="s">
        <v>532</v>
      </c>
      <c r="D167" t="s">
        <v>522</v>
      </c>
    </row>
    <row r="168" spans="1:4" x14ac:dyDescent="0.2">
      <c r="A168" t="s">
        <v>318</v>
      </c>
      <c r="B168" t="s">
        <v>523</v>
      </c>
      <c r="C168" t="s">
        <v>532</v>
      </c>
      <c r="D168" t="s">
        <v>522</v>
      </c>
    </row>
    <row r="169" spans="1:4" x14ac:dyDescent="0.2">
      <c r="A169" t="s">
        <v>325</v>
      </c>
      <c r="B169" t="s">
        <v>520</v>
      </c>
      <c r="C169" t="s">
        <v>532</v>
      </c>
      <c r="D169" t="s">
        <v>519</v>
      </c>
    </row>
    <row r="170" spans="1:4" x14ac:dyDescent="0.2">
      <c r="A170" t="s">
        <v>323</v>
      </c>
      <c r="B170" t="s">
        <v>521</v>
      </c>
      <c r="C170" t="s">
        <v>532</v>
      </c>
      <c r="D170" t="s">
        <v>519</v>
      </c>
    </row>
    <row r="171" spans="1:4" x14ac:dyDescent="0.2">
      <c r="A171" t="s">
        <v>330</v>
      </c>
      <c r="B171" t="s">
        <v>236</v>
      </c>
      <c r="C171" t="s">
        <v>532</v>
      </c>
      <c r="D171" t="s">
        <v>522</v>
      </c>
    </row>
    <row r="172" spans="1:4" x14ac:dyDescent="0.2">
      <c r="A172" t="s">
        <v>336</v>
      </c>
      <c r="B172" t="s">
        <v>521</v>
      </c>
      <c r="C172" t="s">
        <v>532</v>
      </c>
      <c r="D172" t="s">
        <v>519</v>
      </c>
    </row>
    <row r="173" spans="1:4" x14ac:dyDescent="0.2">
      <c r="A173" t="s">
        <v>335</v>
      </c>
      <c r="B173" t="s">
        <v>520</v>
      </c>
      <c r="C173" t="s">
        <v>532</v>
      </c>
      <c r="D173" t="s">
        <v>519</v>
      </c>
    </row>
    <row r="174" spans="1:4" x14ac:dyDescent="0.2">
      <c r="A174" t="s">
        <v>342</v>
      </c>
      <c r="B174" t="s">
        <v>524</v>
      </c>
      <c r="C174" t="s">
        <v>532</v>
      </c>
      <c r="D174" t="s">
        <v>519</v>
      </c>
    </row>
    <row r="175" spans="1:4" x14ac:dyDescent="0.2">
      <c r="A175" t="s">
        <v>347</v>
      </c>
      <c r="B175" t="s">
        <v>521</v>
      </c>
      <c r="C175" t="s">
        <v>532</v>
      </c>
      <c r="D175" t="s">
        <v>519</v>
      </c>
    </row>
    <row r="176" spans="1:4" x14ac:dyDescent="0.2">
      <c r="A176" t="s">
        <v>350</v>
      </c>
      <c r="B176" t="s">
        <v>520</v>
      </c>
      <c r="C176" t="s">
        <v>532</v>
      </c>
      <c r="D176" t="s">
        <v>519</v>
      </c>
    </row>
    <row r="177" spans="1:4" x14ac:dyDescent="0.2">
      <c r="A177" t="s">
        <v>354</v>
      </c>
      <c r="B177" t="s">
        <v>523</v>
      </c>
      <c r="C177" t="s">
        <v>532</v>
      </c>
      <c r="D177" t="s">
        <v>519</v>
      </c>
    </row>
    <row r="178" spans="1:4" x14ac:dyDescent="0.2">
      <c r="A178" t="s">
        <v>353</v>
      </c>
      <c r="B178" t="s">
        <v>520</v>
      </c>
      <c r="C178" t="s">
        <v>532</v>
      </c>
      <c r="D178" t="s">
        <v>522</v>
      </c>
    </row>
    <row r="179" spans="1:4" x14ac:dyDescent="0.2">
      <c r="A179" t="s">
        <v>355</v>
      </c>
      <c r="B179" t="s">
        <v>520</v>
      </c>
      <c r="C179" t="s">
        <v>532</v>
      </c>
      <c r="D179" t="s">
        <v>519</v>
      </c>
    </row>
    <row r="180" spans="1:4" x14ac:dyDescent="0.2">
      <c r="A180" t="s">
        <v>359</v>
      </c>
      <c r="B180" t="s">
        <v>520</v>
      </c>
      <c r="C180" t="s">
        <v>532</v>
      </c>
      <c r="D180" t="s">
        <v>519</v>
      </c>
    </row>
    <row r="181" spans="1:4" x14ac:dyDescent="0.2">
      <c r="A181" t="s">
        <v>364</v>
      </c>
      <c r="B181" t="s">
        <v>524</v>
      </c>
      <c r="C181" t="s">
        <v>532</v>
      </c>
      <c r="D181" t="s">
        <v>519</v>
      </c>
    </row>
    <row r="182" spans="1:4" x14ac:dyDescent="0.2">
      <c r="A182" t="s">
        <v>377</v>
      </c>
      <c r="B182" t="s">
        <v>520</v>
      </c>
      <c r="C182" t="s">
        <v>532</v>
      </c>
      <c r="D182" t="s">
        <v>522</v>
      </c>
    </row>
    <row r="183" spans="1:4" x14ac:dyDescent="0.2">
      <c r="A183" t="s">
        <v>379</v>
      </c>
      <c r="B183" t="s">
        <v>236</v>
      </c>
      <c r="C183" t="s">
        <v>532</v>
      </c>
      <c r="D183" t="s">
        <v>519</v>
      </c>
    </row>
    <row r="184" spans="1:4" x14ac:dyDescent="0.2">
      <c r="A184" t="s">
        <v>382</v>
      </c>
      <c r="B184" t="s">
        <v>523</v>
      </c>
      <c r="C184" t="s">
        <v>532</v>
      </c>
      <c r="D184" t="s">
        <v>519</v>
      </c>
    </row>
    <row r="185" spans="1:4" x14ac:dyDescent="0.2">
      <c r="A185" t="s">
        <v>384</v>
      </c>
      <c r="B185" t="s">
        <v>521</v>
      </c>
      <c r="C185" t="s">
        <v>532</v>
      </c>
      <c r="D185" t="s">
        <v>519</v>
      </c>
    </row>
    <row r="186" spans="1:4" x14ac:dyDescent="0.2">
      <c r="A186" t="s">
        <v>385</v>
      </c>
      <c r="B186" t="s">
        <v>523</v>
      </c>
      <c r="C186" t="s">
        <v>532</v>
      </c>
      <c r="D186" t="s">
        <v>519</v>
      </c>
    </row>
    <row r="187" spans="1:4" x14ac:dyDescent="0.2">
      <c r="A187" t="s">
        <v>386</v>
      </c>
      <c r="B187" t="s">
        <v>521</v>
      </c>
      <c r="C187" t="s">
        <v>532</v>
      </c>
      <c r="D187" t="s">
        <v>519</v>
      </c>
    </row>
    <row r="188" spans="1:4" x14ac:dyDescent="0.2">
      <c r="A188" t="s">
        <v>388</v>
      </c>
      <c r="B188" t="s">
        <v>523</v>
      </c>
      <c r="C188" t="s">
        <v>532</v>
      </c>
      <c r="D188" t="s">
        <v>519</v>
      </c>
    </row>
    <row r="189" spans="1:4" x14ac:dyDescent="0.2">
      <c r="A189" t="s">
        <v>399</v>
      </c>
      <c r="B189" t="s">
        <v>520</v>
      </c>
      <c r="C189" t="s">
        <v>532</v>
      </c>
      <c r="D189" t="s">
        <v>519</v>
      </c>
    </row>
    <row r="190" spans="1:4" x14ac:dyDescent="0.2">
      <c r="A190" t="s">
        <v>400</v>
      </c>
      <c r="B190" t="s">
        <v>524</v>
      </c>
      <c r="C190" t="s">
        <v>532</v>
      </c>
      <c r="D190" t="s">
        <v>522</v>
      </c>
    </row>
    <row r="191" spans="1:4" x14ac:dyDescent="0.2">
      <c r="A191" t="s">
        <v>401</v>
      </c>
      <c r="B191" t="s">
        <v>524</v>
      </c>
      <c r="C191" t="s">
        <v>532</v>
      </c>
      <c r="D191" t="s">
        <v>519</v>
      </c>
    </row>
    <row r="192" spans="1:4" x14ac:dyDescent="0.2">
      <c r="A192" t="s">
        <v>406</v>
      </c>
      <c r="B192" t="s">
        <v>236</v>
      </c>
      <c r="C192" t="s">
        <v>532</v>
      </c>
      <c r="D192" t="s">
        <v>519</v>
      </c>
    </row>
    <row r="193" spans="1:4" x14ac:dyDescent="0.2">
      <c r="A193" t="s">
        <v>407</v>
      </c>
      <c r="B193" t="s">
        <v>524</v>
      </c>
      <c r="C193" t="s">
        <v>532</v>
      </c>
      <c r="D193" t="s">
        <v>519</v>
      </c>
    </row>
    <row r="194" spans="1:4" x14ac:dyDescent="0.2">
      <c r="A194" t="s">
        <v>412</v>
      </c>
      <c r="B194" t="s">
        <v>521</v>
      </c>
      <c r="C194" t="s">
        <v>532</v>
      </c>
      <c r="D194" t="s">
        <v>519</v>
      </c>
    </row>
    <row r="195" spans="1:4" x14ac:dyDescent="0.2">
      <c r="A195" t="s">
        <v>414</v>
      </c>
      <c r="B195" t="s">
        <v>524</v>
      </c>
      <c r="C195" t="s">
        <v>532</v>
      </c>
      <c r="D195" t="s">
        <v>519</v>
      </c>
    </row>
    <row r="196" spans="1:4" x14ac:dyDescent="0.2">
      <c r="A196" t="s">
        <v>415</v>
      </c>
      <c r="B196" t="s">
        <v>523</v>
      </c>
      <c r="C196" t="s">
        <v>532</v>
      </c>
      <c r="D196" t="s">
        <v>519</v>
      </c>
    </row>
    <row r="197" spans="1:4" x14ac:dyDescent="0.2">
      <c r="A197" t="s">
        <v>416</v>
      </c>
      <c r="B197" t="s">
        <v>520</v>
      </c>
      <c r="C197" t="s">
        <v>532</v>
      </c>
      <c r="D197" t="s">
        <v>519</v>
      </c>
    </row>
    <row r="198" spans="1:4" x14ac:dyDescent="0.2">
      <c r="A198" t="s">
        <v>418</v>
      </c>
      <c r="B198" t="s">
        <v>524</v>
      </c>
      <c r="C198" t="s">
        <v>532</v>
      </c>
      <c r="D198" t="s">
        <v>519</v>
      </c>
    </row>
    <row r="199" spans="1:4" x14ac:dyDescent="0.2">
      <c r="A199" t="s">
        <v>420</v>
      </c>
      <c r="B199" t="s">
        <v>523</v>
      </c>
      <c r="C199" t="s">
        <v>532</v>
      </c>
      <c r="D199" t="s">
        <v>519</v>
      </c>
    </row>
    <row r="200" spans="1:4" x14ac:dyDescent="0.2">
      <c r="A200" t="s">
        <v>427</v>
      </c>
      <c r="B200" t="s">
        <v>520</v>
      </c>
      <c r="C200" t="s">
        <v>532</v>
      </c>
      <c r="D200" t="s">
        <v>522</v>
      </c>
    </row>
    <row r="201" spans="1:4" x14ac:dyDescent="0.2">
      <c r="A201" t="s">
        <v>430</v>
      </c>
      <c r="B201" t="s">
        <v>521</v>
      </c>
      <c r="C201" t="s">
        <v>532</v>
      </c>
      <c r="D201" t="s">
        <v>519</v>
      </c>
    </row>
    <row r="202" spans="1:4" x14ac:dyDescent="0.2">
      <c r="A202" t="s">
        <v>437</v>
      </c>
      <c r="B202" t="s">
        <v>523</v>
      </c>
      <c r="C202" t="s">
        <v>532</v>
      </c>
      <c r="D202" t="s">
        <v>519</v>
      </c>
    </row>
    <row r="203" spans="1:4" x14ac:dyDescent="0.2">
      <c r="A203" t="s">
        <v>438</v>
      </c>
      <c r="B203" t="s">
        <v>524</v>
      </c>
      <c r="C203" t="s">
        <v>532</v>
      </c>
      <c r="D203" t="s">
        <v>522</v>
      </c>
    </row>
    <row r="204" spans="1:4" x14ac:dyDescent="0.2">
      <c r="A204" t="s">
        <v>439</v>
      </c>
      <c r="B204" t="s">
        <v>523</v>
      </c>
      <c r="C204" t="s">
        <v>532</v>
      </c>
      <c r="D204" t="s">
        <v>519</v>
      </c>
    </row>
    <row r="205" spans="1:4" x14ac:dyDescent="0.2">
      <c r="A205" t="s">
        <v>444</v>
      </c>
      <c r="B205" t="s">
        <v>523</v>
      </c>
      <c r="C205" t="s">
        <v>532</v>
      </c>
      <c r="D205" t="s">
        <v>519</v>
      </c>
    </row>
    <row r="206" spans="1:4" x14ac:dyDescent="0.2">
      <c r="A206" t="s">
        <v>445</v>
      </c>
      <c r="B206" t="s">
        <v>524</v>
      </c>
      <c r="C206" t="s">
        <v>532</v>
      </c>
      <c r="D206" t="s">
        <v>519</v>
      </c>
    </row>
    <row r="207" spans="1:4" x14ac:dyDescent="0.2">
      <c r="A207" t="s">
        <v>448</v>
      </c>
      <c r="B207" t="s">
        <v>520</v>
      </c>
      <c r="C207" t="s">
        <v>532</v>
      </c>
      <c r="D207" t="s">
        <v>522</v>
      </c>
    </row>
    <row r="208" spans="1:4" x14ac:dyDescent="0.2">
      <c r="A208" t="s">
        <v>462</v>
      </c>
      <c r="B208" t="s">
        <v>236</v>
      </c>
      <c r="C208" t="s">
        <v>532</v>
      </c>
      <c r="D208" t="s">
        <v>522</v>
      </c>
    </row>
    <row r="209" spans="1:4" x14ac:dyDescent="0.2">
      <c r="A209" t="s">
        <v>467</v>
      </c>
      <c r="B209" t="s">
        <v>236</v>
      </c>
      <c r="C209" t="s">
        <v>532</v>
      </c>
      <c r="D209" t="s">
        <v>519</v>
      </c>
    </row>
    <row r="210" spans="1:4" x14ac:dyDescent="0.2">
      <c r="A210" t="s">
        <v>470</v>
      </c>
      <c r="B210" t="s">
        <v>524</v>
      </c>
      <c r="C210" t="s">
        <v>532</v>
      </c>
      <c r="D210" t="s">
        <v>519</v>
      </c>
    </row>
    <row r="211" spans="1:4" x14ac:dyDescent="0.2">
      <c r="A211" t="s">
        <v>468</v>
      </c>
      <c r="B211" t="s">
        <v>521</v>
      </c>
      <c r="C211" t="s">
        <v>532</v>
      </c>
      <c r="D211" t="s">
        <v>519</v>
      </c>
    </row>
    <row r="212" spans="1:4" x14ac:dyDescent="0.2">
      <c r="A212" t="s">
        <v>472</v>
      </c>
      <c r="B212" t="s">
        <v>521</v>
      </c>
      <c r="C212" t="s">
        <v>532</v>
      </c>
      <c r="D212" t="s">
        <v>519</v>
      </c>
    </row>
    <row r="213" spans="1:4" x14ac:dyDescent="0.2">
      <c r="A213" t="s">
        <v>474</v>
      </c>
      <c r="B213" t="s">
        <v>520</v>
      </c>
      <c r="C213" t="s">
        <v>532</v>
      </c>
      <c r="D213" t="s">
        <v>522</v>
      </c>
    </row>
    <row r="214" spans="1:4" x14ac:dyDescent="0.2">
      <c r="A214" t="s">
        <v>482</v>
      </c>
      <c r="B214" t="s">
        <v>523</v>
      </c>
      <c r="C214" t="s">
        <v>532</v>
      </c>
      <c r="D214" t="s">
        <v>519</v>
      </c>
    </row>
    <row r="215" spans="1:4" x14ac:dyDescent="0.2">
      <c r="A215" t="s">
        <v>484</v>
      </c>
      <c r="B215" t="s">
        <v>524</v>
      </c>
      <c r="C215" t="s">
        <v>532</v>
      </c>
      <c r="D215" t="s">
        <v>519</v>
      </c>
    </row>
    <row r="216" spans="1:4" x14ac:dyDescent="0.2">
      <c r="A216" t="s">
        <v>486</v>
      </c>
      <c r="B216" t="s">
        <v>520</v>
      </c>
      <c r="C216" t="s">
        <v>532</v>
      </c>
      <c r="D216" t="s">
        <v>522</v>
      </c>
    </row>
    <row r="217" spans="1:4" x14ac:dyDescent="0.2">
      <c r="A217" t="s">
        <v>487</v>
      </c>
      <c r="B217" t="s">
        <v>521</v>
      </c>
      <c r="C217" t="s">
        <v>532</v>
      </c>
      <c r="D217" t="s">
        <v>519</v>
      </c>
    </row>
    <row r="218" spans="1:4" x14ac:dyDescent="0.2">
      <c r="A218" t="s">
        <v>488</v>
      </c>
      <c r="B218" t="s">
        <v>521</v>
      </c>
      <c r="C218" t="s">
        <v>532</v>
      </c>
      <c r="D218" t="s">
        <v>519</v>
      </c>
    </row>
    <row r="219" spans="1:4" x14ac:dyDescent="0.2">
      <c r="A219" t="s">
        <v>490</v>
      </c>
      <c r="B219" t="s">
        <v>520</v>
      </c>
      <c r="C219" t="s">
        <v>532</v>
      </c>
      <c r="D219" t="s">
        <v>519</v>
      </c>
    </row>
    <row r="220" spans="1:4" x14ac:dyDescent="0.2">
      <c r="A220" t="s">
        <v>343</v>
      </c>
      <c r="B220" t="s">
        <v>236</v>
      </c>
      <c r="C220" t="s">
        <v>532</v>
      </c>
      <c r="D220" t="s">
        <v>525</v>
      </c>
    </row>
    <row r="221" spans="1:4" x14ac:dyDescent="0.2">
      <c r="A221" s="2"/>
      <c r="B221" s="3"/>
      <c r="C221" s="2"/>
      <c r="D221" s="2"/>
    </row>
    <row r="222" spans="1:4" x14ac:dyDescent="0.2">
      <c r="A222" s="2"/>
      <c r="B222" s="3"/>
      <c r="C222" s="2"/>
      <c r="D222" s="2"/>
    </row>
    <row r="223" spans="1:4" x14ac:dyDescent="0.2">
      <c r="A223" s="2"/>
      <c r="B223" s="3"/>
      <c r="C223" s="2"/>
      <c r="D223" s="2"/>
    </row>
    <row r="224" spans="1:4" x14ac:dyDescent="0.2">
      <c r="A224" s="2"/>
      <c r="B224" s="3"/>
      <c r="C224" s="2"/>
      <c r="D224" s="2"/>
    </row>
    <row r="225" spans="1:4" x14ac:dyDescent="0.2">
      <c r="A225" s="2"/>
      <c r="B225" s="3"/>
      <c r="C225" s="2"/>
      <c r="D225" s="2"/>
    </row>
    <row r="226" spans="1:4" x14ac:dyDescent="0.2">
      <c r="A226" s="2"/>
      <c r="B226" s="3"/>
      <c r="C226" s="2"/>
      <c r="D226" s="2"/>
    </row>
    <row r="227" spans="1:4" x14ac:dyDescent="0.2">
      <c r="A227" s="2"/>
      <c r="B227" s="3"/>
      <c r="C227" s="2"/>
      <c r="D227" s="2"/>
    </row>
    <row r="228" spans="1:4" x14ac:dyDescent="0.2">
      <c r="A228" s="2"/>
      <c r="B228" s="3"/>
      <c r="C228" s="2"/>
      <c r="D228" s="2"/>
    </row>
    <row r="229" spans="1:4" x14ac:dyDescent="0.2">
      <c r="A229" s="2"/>
      <c r="B229" s="3"/>
      <c r="C229" s="2"/>
      <c r="D229" s="2"/>
    </row>
    <row r="230" spans="1:4" x14ac:dyDescent="0.2">
      <c r="A230" s="2"/>
      <c r="B230" s="3"/>
      <c r="C230" s="2"/>
      <c r="D230" s="2"/>
    </row>
    <row r="231" spans="1:4" x14ac:dyDescent="0.2">
      <c r="A231" s="2"/>
      <c r="B231" s="3"/>
      <c r="C231" s="2"/>
      <c r="D231" s="2"/>
    </row>
    <row r="232" spans="1:4" x14ac:dyDescent="0.2">
      <c r="A232" s="2"/>
      <c r="B232" s="3"/>
      <c r="C232" s="2"/>
      <c r="D232" s="2"/>
    </row>
    <row r="233" spans="1:4" x14ac:dyDescent="0.2">
      <c r="A233" s="2"/>
      <c r="B233" s="3"/>
      <c r="C233" s="2"/>
      <c r="D233" s="2"/>
    </row>
    <row r="234" spans="1:4" x14ac:dyDescent="0.2">
      <c r="A234" s="2"/>
      <c r="B234" s="3"/>
      <c r="C234" s="2"/>
      <c r="D234" s="2"/>
    </row>
    <row r="235" spans="1:4" x14ac:dyDescent="0.2">
      <c r="A235" s="2"/>
      <c r="B235" s="3"/>
      <c r="C235" s="2"/>
      <c r="D235" s="2"/>
    </row>
    <row r="236" spans="1:4" x14ac:dyDescent="0.2">
      <c r="A236" s="2"/>
      <c r="B236" s="3"/>
      <c r="C236" s="2"/>
      <c r="D236" s="2"/>
    </row>
    <row r="237" spans="1:4" x14ac:dyDescent="0.2">
      <c r="A237" s="2"/>
      <c r="B237" s="3"/>
      <c r="C237" s="2"/>
      <c r="D237" s="2"/>
    </row>
    <row r="238" spans="1:4" x14ac:dyDescent="0.2">
      <c r="A238" s="2"/>
      <c r="B238" s="3"/>
      <c r="C238" s="2"/>
      <c r="D238" s="2"/>
    </row>
    <row r="239" spans="1:4" x14ac:dyDescent="0.2">
      <c r="A239" s="2"/>
      <c r="B239" s="3"/>
      <c r="C239" s="2"/>
      <c r="D239" s="2"/>
    </row>
    <row r="240" spans="1:4" x14ac:dyDescent="0.2">
      <c r="A240" s="2"/>
      <c r="B240" s="3"/>
      <c r="C240" s="2"/>
      <c r="D240" s="2"/>
    </row>
    <row r="241" spans="1:4" x14ac:dyDescent="0.2">
      <c r="A241" s="2"/>
      <c r="B241" s="3"/>
      <c r="C241" s="2"/>
      <c r="D241" s="2"/>
    </row>
    <row r="242" spans="1:4" x14ac:dyDescent="0.2">
      <c r="A242" s="2"/>
      <c r="B242" s="3"/>
      <c r="C242" s="2"/>
      <c r="D242" s="2"/>
    </row>
    <row r="243" spans="1:4" x14ac:dyDescent="0.2">
      <c r="A243" s="2"/>
      <c r="B243" s="3"/>
      <c r="C243" s="2"/>
      <c r="D243" s="2"/>
    </row>
    <row r="244" spans="1:4" x14ac:dyDescent="0.2">
      <c r="A244" s="2"/>
      <c r="B244" s="3"/>
      <c r="C244" s="2"/>
      <c r="D244" s="2"/>
    </row>
    <row r="245" spans="1:4" x14ac:dyDescent="0.2">
      <c r="A245" s="2"/>
      <c r="B245" s="3"/>
      <c r="C245" s="2"/>
      <c r="D245" s="2"/>
    </row>
    <row r="246" spans="1:4" x14ac:dyDescent="0.2">
      <c r="A246" s="2"/>
      <c r="B246" s="3"/>
      <c r="C246" s="2"/>
      <c r="D246" s="2"/>
    </row>
    <row r="247" spans="1:4" x14ac:dyDescent="0.2">
      <c r="A247" s="2"/>
      <c r="B247" s="3"/>
      <c r="C247" s="2"/>
      <c r="D247" s="2"/>
    </row>
    <row r="248" spans="1:4" x14ac:dyDescent="0.2">
      <c r="A248" s="2"/>
      <c r="B248" s="3"/>
      <c r="C248" s="2"/>
      <c r="D248" s="2"/>
    </row>
    <row r="249" spans="1:4" x14ac:dyDescent="0.2">
      <c r="A249" s="2"/>
      <c r="B249" s="3"/>
      <c r="C249" s="2"/>
      <c r="D249" s="2"/>
    </row>
    <row r="250" spans="1:4" x14ac:dyDescent="0.2">
      <c r="A250" s="2"/>
      <c r="B250" s="3"/>
      <c r="C250" s="2"/>
      <c r="D250" s="2"/>
    </row>
    <row r="251" spans="1:4" x14ac:dyDescent="0.2">
      <c r="A251" s="2"/>
      <c r="B251" s="3"/>
      <c r="C251" s="2"/>
      <c r="D251" s="2"/>
    </row>
    <row r="252" spans="1:4" x14ac:dyDescent="0.2">
      <c r="A252" s="2"/>
      <c r="B252" s="3"/>
      <c r="C252" s="2"/>
      <c r="D252" s="2"/>
    </row>
    <row r="253" spans="1:4" x14ac:dyDescent="0.2">
      <c r="A253" s="2"/>
      <c r="B253" s="3"/>
      <c r="C253" s="2"/>
      <c r="D253" s="2"/>
    </row>
    <row r="254" spans="1:4" x14ac:dyDescent="0.2">
      <c r="A254" s="2"/>
      <c r="B254" s="3"/>
      <c r="C254" s="2"/>
      <c r="D254" s="2"/>
    </row>
    <row r="255" spans="1:4" x14ac:dyDescent="0.2">
      <c r="A255" s="2"/>
      <c r="B255" s="3"/>
      <c r="C255" s="2"/>
      <c r="D255" s="2"/>
    </row>
    <row r="256" spans="1:4" x14ac:dyDescent="0.2">
      <c r="A256" s="2"/>
      <c r="B256" s="3"/>
      <c r="C256" s="2"/>
      <c r="D256" s="2"/>
    </row>
    <row r="257" spans="1:4" x14ac:dyDescent="0.2">
      <c r="A257" s="2"/>
      <c r="B257" s="3"/>
      <c r="C257" s="2"/>
      <c r="D257" s="2"/>
    </row>
    <row r="258" spans="1:4" x14ac:dyDescent="0.2">
      <c r="A258" s="2"/>
      <c r="B258" s="3"/>
      <c r="C258" s="2"/>
      <c r="D258" s="2"/>
    </row>
    <row r="259" spans="1:4" x14ac:dyDescent="0.2">
      <c r="A259" s="2"/>
      <c r="B259" s="3"/>
      <c r="C259" s="2"/>
      <c r="D259" s="2"/>
    </row>
    <row r="260" spans="1:4" x14ac:dyDescent="0.2">
      <c r="A260" s="2"/>
      <c r="B260" s="3"/>
      <c r="C260" s="2"/>
      <c r="D260" s="2"/>
    </row>
    <row r="261" spans="1:4" x14ac:dyDescent="0.2">
      <c r="A261" s="2"/>
      <c r="B261" s="3"/>
      <c r="C261" s="2"/>
      <c r="D261" s="2"/>
    </row>
    <row r="262" spans="1:4" x14ac:dyDescent="0.2">
      <c r="A262" s="2"/>
      <c r="B262" s="3"/>
      <c r="C262" s="2"/>
      <c r="D262" s="2"/>
    </row>
    <row r="263" spans="1:4" x14ac:dyDescent="0.2">
      <c r="A263" s="2"/>
      <c r="B263" s="3"/>
      <c r="C263" s="2"/>
      <c r="D263" s="2"/>
    </row>
    <row r="264" spans="1:4" x14ac:dyDescent="0.2">
      <c r="A264" s="2"/>
      <c r="B264" s="3"/>
      <c r="C264" s="2"/>
      <c r="D264" s="2"/>
    </row>
    <row r="265" spans="1:4" x14ac:dyDescent="0.2">
      <c r="A265" s="2"/>
      <c r="B265" s="3"/>
      <c r="C265" s="2"/>
      <c r="D265" s="2"/>
    </row>
    <row r="266" spans="1:4" x14ac:dyDescent="0.2">
      <c r="A266" s="2"/>
      <c r="B266" s="3"/>
      <c r="C266" s="2"/>
      <c r="D266" s="2"/>
    </row>
    <row r="267" spans="1:4" x14ac:dyDescent="0.2">
      <c r="A267" s="2"/>
      <c r="B267" s="3"/>
      <c r="C267" s="2"/>
      <c r="D267" s="2"/>
    </row>
    <row r="268" spans="1:4" x14ac:dyDescent="0.2">
      <c r="A268" s="2"/>
      <c r="B268" s="3"/>
      <c r="C268" s="2"/>
      <c r="D268" s="2"/>
    </row>
    <row r="269" spans="1:4" x14ac:dyDescent="0.2">
      <c r="A269" s="2"/>
      <c r="B269" s="3"/>
      <c r="C269" s="2"/>
      <c r="D269" s="2"/>
    </row>
    <row r="270" spans="1:4" x14ac:dyDescent="0.2">
      <c r="A270" s="2"/>
      <c r="B270" s="3"/>
      <c r="C270" s="2"/>
      <c r="D270" s="2"/>
    </row>
    <row r="271" spans="1:4" x14ac:dyDescent="0.2">
      <c r="A271" s="2"/>
      <c r="B271" s="3"/>
      <c r="C271" s="2"/>
      <c r="D271" s="2"/>
    </row>
    <row r="272" spans="1:4" x14ac:dyDescent="0.2">
      <c r="A272" s="2"/>
      <c r="B272" s="3"/>
      <c r="C272" s="2"/>
      <c r="D272" s="2"/>
    </row>
    <row r="273" spans="1:4" x14ac:dyDescent="0.2">
      <c r="A273" s="2"/>
      <c r="B273" s="3"/>
      <c r="C273" s="2"/>
      <c r="D273" s="2"/>
    </row>
    <row r="274" spans="1:4" x14ac:dyDescent="0.2">
      <c r="A274" s="2"/>
      <c r="B274" s="3"/>
      <c r="C274" s="2"/>
      <c r="D274" s="2"/>
    </row>
    <row r="275" spans="1:4" x14ac:dyDescent="0.2">
      <c r="A275" s="2"/>
      <c r="B275" s="3"/>
      <c r="C275" s="2"/>
      <c r="D275" s="2"/>
    </row>
    <row r="276" spans="1:4" x14ac:dyDescent="0.2">
      <c r="A276" s="2"/>
      <c r="B276" s="3"/>
      <c r="C276" s="2"/>
      <c r="D276" s="2"/>
    </row>
    <row r="277" spans="1:4" x14ac:dyDescent="0.2">
      <c r="A277" s="2"/>
      <c r="B277" s="3"/>
      <c r="C277" s="2"/>
      <c r="D277" s="2"/>
    </row>
    <row r="278" spans="1:4" x14ac:dyDescent="0.2">
      <c r="A278" s="2"/>
      <c r="B278" s="3"/>
      <c r="C278" s="2"/>
      <c r="D278" s="2"/>
    </row>
    <row r="279" spans="1:4" x14ac:dyDescent="0.2">
      <c r="A279" s="2"/>
      <c r="B279" s="3"/>
      <c r="C279" s="2"/>
      <c r="D279" s="2"/>
    </row>
    <row r="280" spans="1:4" x14ac:dyDescent="0.2">
      <c r="A280" s="2"/>
      <c r="B280" s="3"/>
      <c r="C280" s="2"/>
      <c r="D280" s="2"/>
    </row>
    <row r="281" spans="1:4" x14ac:dyDescent="0.2">
      <c r="A281" s="2"/>
      <c r="B281" s="3"/>
      <c r="C281" s="2"/>
      <c r="D281" s="2"/>
    </row>
    <row r="282" spans="1:4" x14ac:dyDescent="0.2">
      <c r="A282" s="2"/>
      <c r="B282" s="3"/>
      <c r="C282" s="2"/>
      <c r="D282" s="2"/>
    </row>
    <row r="283" spans="1:4" x14ac:dyDescent="0.2">
      <c r="A283" s="2"/>
      <c r="B283" s="3"/>
      <c r="C283" s="2"/>
      <c r="D283" s="2"/>
    </row>
    <row r="284" spans="1:4" x14ac:dyDescent="0.2">
      <c r="A284" s="2"/>
      <c r="B284" s="3"/>
      <c r="C284" s="2"/>
      <c r="D284" s="2"/>
    </row>
    <row r="285" spans="1:4" x14ac:dyDescent="0.2">
      <c r="A285" s="2"/>
      <c r="B285" s="3"/>
      <c r="C285" s="2"/>
      <c r="D285" s="2"/>
    </row>
    <row r="286" spans="1:4" x14ac:dyDescent="0.2">
      <c r="A286" s="2"/>
      <c r="B286" s="3"/>
      <c r="C286" s="2"/>
      <c r="D286" s="2"/>
    </row>
    <row r="287" spans="1:4" x14ac:dyDescent="0.2">
      <c r="A287" s="2"/>
      <c r="B287" s="3"/>
      <c r="C287" s="2"/>
      <c r="D287" s="2"/>
    </row>
    <row r="288" spans="1:4" x14ac:dyDescent="0.2">
      <c r="A288" s="2"/>
      <c r="B288" s="3"/>
      <c r="C288" s="2"/>
      <c r="D288" s="2"/>
    </row>
    <row r="289" spans="1:4" x14ac:dyDescent="0.2">
      <c r="A289" s="2"/>
      <c r="B289" s="3"/>
      <c r="C289" s="2"/>
      <c r="D289" s="2"/>
    </row>
    <row r="290" spans="1:4" x14ac:dyDescent="0.2">
      <c r="A290" s="2"/>
      <c r="B290" s="3"/>
      <c r="C290" s="2"/>
      <c r="D290" s="2"/>
    </row>
    <row r="291" spans="1:4" x14ac:dyDescent="0.2">
      <c r="A291" s="2"/>
      <c r="B291" s="3"/>
      <c r="C291" s="2"/>
      <c r="D291" s="2"/>
    </row>
    <row r="292" spans="1:4" x14ac:dyDescent="0.2">
      <c r="A292" s="2"/>
      <c r="B292" s="3"/>
      <c r="C292" s="2"/>
      <c r="D292" s="2"/>
    </row>
    <row r="293" spans="1:4" x14ac:dyDescent="0.2">
      <c r="A293" s="2"/>
      <c r="B293" s="3"/>
      <c r="C293" s="2"/>
      <c r="D293" s="2"/>
    </row>
    <row r="294" spans="1:4" x14ac:dyDescent="0.2">
      <c r="A294" s="2"/>
      <c r="B294" s="3"/>
      <c r="C294" s="2"/>
      <c r="D294" s="2"/>
    </row>
    <row r="295" spans="1:4" x14ac:dyDescent="0.2">
      <c r="A295" s="2"/>
      <c r="B295" s="3"/>
      <c r="C295" s="2"/>
      <c r="D295" s="2"/>
    </row>
    <row r="296" spans="1:4" x14ac:dyDescent="0.2">
      <c r="A296" s="2"/>
      <c r="B296" s="3"/>
      <c r="C296" s="2"/>
      <c r="D296" s="2"/>
    </row>
    <row r="297" spans="1:4" x14ac:dyDescent="0.2">
      <c r="A297" s="2"/>
      <c r="B297" s="3"/>
      <c r="C297" s="2"/>
      <c r="D297" s="2"/>
    </row>
    <row r="298" spans="1:4" x14ac:dyDescent="0.2">
      <c r="A298" s="2"/>
      <c r="B298" s="3"/>
      <c r="C298" s="2"/>
      <c r="D298" s="2"/>
    </row>
    <row r="299" spans="1:4" x14ac:dyDescent="0.2">
      <c r="A299" s="2"/>
      <c r="B299" s="3"/>
      <c r="C299" s="2"/>
      <c r="D299" s="2"/>
    </row>
    <row r="300" spans="1:4" x14ac:dyDescent="0.2">
      <c r="A300" s="2"/>
      <c r="B300" s="3"/>
      <c r="C300" s="2"/>
      <c r="D300" s="2"/>
    </row>
    <row r="301" spans="1:4" x14ac:dyDescent="0.2">
      <c r="A301" s="2"/>
      <c r="B301" s="3"/>
      <c r="C301" s="2"/>
      <c r="D301" s="2"/>
    </row>
    <row r="302" spans="1:4" x14ac:dyDescent="0.2">
      <c r="A302" s="2"/>
      <c r="B302" s="3"/>
      <c r="C302" s="2"/>
      <c r="D302" s="2"/>
    </row>
    <row r="303" spans="1:4" x14ac:dyDescent="0.2">
      <c r="A303" s="2"/>
      <c r="B303" s="3"/>
      <c r="C303" s="2"/>
      <c r="D303" s="2"/>
    </row>
    <row r="304" spans="1:4" x14ac:dyDescent="0.2">
      <c r="A304" s="2"/>
      <c r="B304" s="3"/>
      <c r="C304" s="2"/>
      <c r="D304" s="2"/>
    </row>
    <row r="305" spans="1:4" x14ac:dyDescent="0.2">
      <c r="A305" s="2"/>
      <c r="B305" s="3"/>
      <c r="C305" s="2"/>
      <c r="D305" s="2"/>
    </row>
    <row r="306" spans="1:4" x14ac:dyDescent="0.2">
      <c r="A306" s="2"/>
      <c r="B306" s="3"/>
      <c r="C306" s="2"/>
      <c r="D306" s="2"/>
    </row>
    <row r="307" spans="1:4" x14ac:dyDescent="0.2">
      <c r="A307" s="2"/>
      <c r="B307" s="3"/>
      <c r="C307" s="2"/>
      <c r="D307" s="2"/>
    </row>
    <row r="308" spans="1:4" x14ac:dyDescent="0.2">
      <c r="A308" s="2"/>
      <c r="B308" s="3"/>
      <c r="C308" s="2"/>
      <c r="D308" s="2"/>
    </row>
    <row r="309" spans="1:4" x14ac:dyDescent="0.2">
      <c r="A309" s="2"/>
      <c r="B309" s="3"/>
      <c r="C309" s="2"/>
      <c r="D309" s="2"/>
    </row>
    <row r="310" spans="1:4" x14ac:dyDescent="0.2">
      <c r="A310" s="2"/>
      <c r="B310" s="3"/>
      <c r="C310" s="2"/>
      <c r="D310" s="2"/>
    </row>
    <row r="311" spans="1:4" x14ac:dyDescent="0.2">
      <c r="A311" s="2"/>
      <c r="B311" s="3"/>
      <c r="C311" s="2"/>
      <c r="D311" s="2"/>
    </row>
    <row r="312" spans="1:4" x14ac:dyDescent="0.2">
      <c r="A312" s="2"/>
      <c r="B312" s="3"/>
      <c r="C312" s="2"/>
      <c r="D312" s="2"/>
    </row>
    <row r="313" spans="1:4" x14ac:dyDescent="0.2">
      <c r="A313" s="2"/>
      <c r="B313" s="3"/>
      <c r="C313" s="2"/>
      <c r="D313" s="2"/>
    </row>
    <row r="314" spans="1:4" x14ac:dyDescent="0.2">
      <c r="A314" s="2"/>
      <c r="B314" s="3"/>
      <c r="C314" s="2"/>
      <c r="D314" s="2"/>
    </row>
    <row r="315" spans="1:4" x14ac:dyDescent="0.2">
      <c r="A315" s="2"/>
      <c r="B315" s="3"/>
      <c r="C315" s="2"/>
      <c r="D315" s="2"/>
    </row>
    <row r="316" spans="1:4" x14ac:dyDescent="0.2">
      <c r="A316" s="2"/>
      <c r="B316" s="3"/>
      <c r="C316" s="2"/>
      <c r="D316" s="2"/>
    </row>
    <row r="317" spans="1:4" x14ac:dyDescent="0.2">
      <c r="A317" s="2"/>
      <c r="B317" s="3"/>
      <c r="C317" s="2"/>
      <c r="D317" s="2"/>
    </row>
    <row r="318" spans="1:4" x14ac:dyDescent="0.2">
      <c r="A318" s="2"/>
      <c r="B318" s="3"/>
      <c r="C318" s="2"/>
      <c r="D318" s="2"/>
    </row>
    <row r="319" spans="1:4" x14ac:dyDescent="0.2">
      <c r="A319" s="2"/>
      <c r="B319" s="3"/>
      <c r="C319" s="2"/>
      <c r="D319" s="2"/>
    </row>
    <row r="320" spans="1:4" x14ac:dyDescent="0.2">
      <c r="A320" s="2"/>
      <c r="B320" s="3"/>
      <c r="C320" s="2"/>
      <c r="D320" s="2"/>
    </row>
    <row r="321" spans="1:4" x14ac:dyDescent="0.2">
      <c r="A321" s="2"/>
      <c r="B321" s="3"/>
      <c r="C321" s="2"/>
      <c r="D321" s="2"/>
    </row>
    <row r="322" spans="1:4" x14ac:dyDescent="0.2">
      <c r="A322" s="2"/>
      <c r="B322" s="3"/>
      <c r="C322" s="2"/>
      <c r="D322" s="2"/>
    </row>
    <row r="323" spans="1:4" x14ac:dyDescent="0.2">
      <c r="A323" s="2"/>
      <c r="B323" s="3"/>
      <c r="C323" s="2"/>
      <c r="D323" s="2"/>
    </row>
    <row r="324" spans="1:4" x14ac:dyDescent="0.2">
      <c r="A324" s="2"/>
      <c r="B324" s="3"/>
      <c r="C324" s="2"/>
      <c r="D324" s="2"/>
    </row>
    <row r="325" spans="1:4" x14ac:dyDescent="0.2">
      <c r="A325" s="2"/>
      <c r="B325" s="3"/>
      <c r="C325" s="2"/>
      <c r="D325" s="2"/>
    </row>
    <row r="326" spans="1:4" x14ac:dyDescent="0.2">
      <c r="A326" s="2"/>
      <c r="B326" s="3"/>
      <c r="C326" s="2"/>
      <c r="D326" s="2"/>
    </row>
    <row r="327" spans="1:4" x14ac:dyDescent="0.2">
      <c r="A327" s="2"/>
      <c r="B327" s="3"/>
      <c r="C327" s="2"/>
      <c r="D327" s="2"/>
    </row>
    <row r="328" spans="1:4" x14ac:dyDescent="0.2">
      <c r="A328" s="2"/>
      <c r="B328" s="3"/>
      <c r="C328" s="2"/>
      <c r="D328" s="2"/>
    </row>
    <row r="329" spans="1:4" x14ac:dyDescent="0.2">
      <c r="A329" s="2"/>
      <c r="B329" s="3"/>
      <c r="C329" s="2"/>
      <c r="D329" s="2"/>
    </row>
    <row r="330" spans="1:4" x14ac:dyDescent="0.2">
      <c r="A330" s="2"/>
      <c r="B330" s="3"/>
      <c r="C330" s="2"/>
      <c r="D330" s="2"/>
    </row>
    <row r="331" spans="1:4" x14ac:dyDescent="0.2">
      <c r="A331" s="2"/>
      <c r="B331" s="3"/>
      <c r="C331" s="2"/>
      <c r="D331" s="2"/>
    </row>
    <row r="332" spans="1:4" x14ac:dyDescent="0.2">
      <c r="A332" s="2"/>
      <c r="B332" s="3"/>
      <c r="C332" s="2"/>
      <c r="D332" s="2"/>
    </row>
    <row r="333" spans="1:4" x14ac:dyDescent="0.2">
      <c r="A333" s="2"/>
      <c r="B333" s="3"/>
      <c r="C333" s="2"/>
      <c r="D333" s="2"/>
    </row>
    <row r="334" spans="1:4" x14ac:dyDescent="0.2">
      <c r="A334" s="2"/>
      <c r="B334" s="3"/>
      <c r="C334" s="2"/>
      <c r="D334" s="2"/>
    </row>
    <row r="335" spans="1:4" x14ac:dyDescent="0.2">
      <c r="A335" s="2"/>
      <c r="B335" s="3"/>
      <c r="C335" s="2"/>
      <c r="D335" s="2"/>
    </row>
    <row r="336" spans="1:4" x14ac:dyDescent="0.2">
      <c r="A336" s="2"/>
      <c r="B336" s="3"/>
      <c r="C336" s="2"/>
      <c r="D336" s="2"/>
    </row>
    <row r="337" spans="1:4" x14ac:dyDescent="0.2">
      <c r="A337" s="2"/>
      <c r="B337" s="3"/>
      <c r="C337" s="2"/>
      <c r="D337" s="2"/>
    </row>
    <row r="338" spans="1:4" x14ac:dyDescent="0.2">
      <c r="A338" s="2"/>
      <c r="B338" s="3"/>
      <c r="C338" s="2"/>
      <c r="D338" s="2"/>
    </row>
    <row r="339" spans="1:4" x14ac:dyDescent="0.2">
      <c r="A339" s="2"/>
      <c r="B339" s="3"/>
      <c r="C339" s="2"/>
      <c r="D339" s="2"/>
    </row>
    <row r="340" spans="1:4" x14ac:dyDescent="0.2">
      <c r="A340" s="2"/>
      <c r="B340" s="3"/>
      <c r="C340" s="2"/>
      <c r="D340" s="2"/>
    </row>
    <row r="341" spans="1:4" x14ac:dyDescent="0.2">
      <c r="A341" s="2"/>
      <c r="B341" s="3"/>
      <c r="C341" s="2"/>
      <c r="D341" s="2"/>
    </row>
    <row r="342" spans="1:4" x14ac:dyDescent="0.2">
      <c r="A342" s="2"/>
      <c r="B342" s="3"/>
      <c r="C342" s="2"/>
      <c r="D342" s="2"/>
    </row>
    <row r="343" spans="1:4" x14ac:dyDescent="0.2">
      <c r="A343" s="2"/>
      <c r="B343" s="3"/>
      <c r="C343" s="2"/>
      <c r="D343" s="2"/>
    </row>
    <row r="344" spans="1:4" x14ac:dyDescent="0.2">
      <c r="A344" s="2"/>
      <c r="B344" s="3"/>
      <c r="C344" s="2"/>
      <c r="D344" s="2"/>
    </row>
    <row r="345" spans="1:4" x14ac:dyDescent="0.2">
      <c r="A345" s="2"/>
      <c r="B345" s="3"/>
      <c r="C345" s="2"/>
      <c r="D345" s="2"/>
    </row>
    <row r="346" spans="1:4" x14ac:dyDescent="0.2">
      <c r="A346" s="2"/>
      <c r="B346" s="3"/>
      <c r="C346" s="2"/>
      <c r="D346" s="2"/>
    </row>
    <row r="347" spans="1:4" x14ac:dyDescent="0.2">
      <c r="A347" s="2"/>
      <c r="B347" s="3"/>
      <c r="C347" s="2"/>
      <c r="D347" s="2"/>
    </row>
    <row r="348" spans="1:4" x14ac:dyDescent="0.2">
      <c r="A348" s="2"/>
      <c r="B348" s="3"/>
      <c r="C348" s="2"/>
      <c r="D348" s="2"/>
    </row>
    <row r="349" spans="1:4" x14ac:dyDescent="0.2">
      <c r="A349" s="2"/>
      <c r="B349" s="3"/>
      <c r="C349" s="2"/>
      <c r="D349" s="2"/>
    </row>
    <row r="350" spans="1:4" x14ac:dyDescent="0.2">
      <c r="A350" s="2"/>
      <c r="B350" s="3"/>
      <c r="C350" s="2"/>
      <c r="D350" s="2"/>
    </row>
    <row r="351" spans="1:4" x14ac:dyDescent="0.2">
      <c r="A351" s="2"/>
      <c r="B351" s="3"/>
      <c r="C351" s="2"/>
      <c r="D351" s="2"/>
    </row>
    <row r="352" spans="1:4" x14ac:dyDescent="0.2">
      <c r="A352" s="2"/>
      <c r="B352" s="3"/>
      <c r="C352" s="2"/>
      <c r="D352" s="2"/>
    </row>
    <row r="353" spans="1:4" x14ac:dyDescent="0.2">
      <c r="A353" s="2"/>
      <c r="B353" s="3"/>
      <c r="C353" s="2"/>
      <c r="D353" s="2"/>
    </row>
    <row r="354" spans="1:4" x14ac:dyDescent="0.2">
      <c r="A354" s="2"/>
      <c r="B354" s="3"/>
      <c r="C354" s="2"/>
      <c r="D354" s="2"/>
    </row>
    <row r="355" spans="1:4" x14ac:dyDescent="0.2">
      <c r="A355" s="2"/>
      <c r="B355" s="3"/>
      <c r="C355" s="2"/>
      <c r="D355" s="2"/>
    </row>
    <row r="356" spans="1:4" x14ac:dyDescent="0.2">
      <c r="A356" s="2"/>
      <c r="B356" s="3"/>
      <c r="C356" s="2"/>
      <c r="D356" s="2"/>
    </row>
    <row r="357" spans="1:4" x14ac:dyDescent="0.2">
      <c r="A357" s="2"/>
      <c r="B357" s="3"/>
      <c r="C357" s="2"/>
      <c r="D357" s="2"/>
    </row>
    <row r="358" spans="1:4" x14ac:dyDescent="0.2">
      <c r="A358" s="2"/>
      <c r="B358" s="3"/>
      <c r="C358" s="2"/>
      <c r="D358" s="2"/>
    </row>
    <row r="359" spans="1:4" x14ac:dyDescent="0.2">
      <c r="A359" s="2"/>
      <c r="B359" s="3"/>
      <c r="C359" s="2"/>
      <c r="D359" s="2"/>
    </row>
    <row r="360" spans="1:4" x14ac:dyDescent="0.2">
      <c r="A360" s="2"/>
      <c r="B360" s="3"/>
      <c r="C360" s="2"/>
      <c r="D360" s="2"/>
    </row>
    <row r="361" spans="1:4" x14ac:dyDescent="0.2">
      <c r="A361" s="2"/>
      <c r="B361" s="3"/>
      <c r="C361" s="2"/>
      <c r="D361" s="2"/>
    </row>
    <row r="362" spans="1:4" x14ac:dyDescent="0.2">
      <c r="A362" s="2"/>
      <c r="B362" s="3"/>
      <c r="C362" s="2"/>
      <c r="D362" s="2"/>
    </row>
    <row r="363" spans="1:4" x14ac:dyDescent="0.2">
      <c r="A363" s="2"/>
      <c r="B363" s="3"/>
      <c r="C363" s="2"/>
      <c r="D363" s="2"/>
    </row>
    <row r="364" spans="1:4" x14ac:dyDescent="0.2">
      <c r="A364" s="2"/>
      <c r="B364" s="3"/>
      <c r="C364" s="2"/>
      <c r="D364" s="2"/>
    </row>
    <row r="365" spans="1:4" x14ac:dyDescent="0.2">
      <c r="A365" s="2"/>
      <c r="B365" s="3"/>
      <c r="C365" s="2"/>
      <c r="D365" s="2"/>
    </row>
    <row r="366" spans="1:4" x14ac:dyDescent="0.2">
      <c r="A366" s="2"/>
      <c r="B366" s="3"/>
      <c r="C366" s="2"/>
      <c r="D366" s="2"/>
    </row>
    <row r="367" spans="1:4" x14ac:dyDescent="0.2">
      <c r="A367" s="2"/>
      <c r="B367" s="3"/>
      <c r="C367" s="2"/>
      <c r="D367" s="2"/>
    </row>
    <row r="368" spans="1:4" x14ac:dyDescent="0.2">
      <c r="A368" s="2"/>
      <c r="B368" s="3"/>
      <c r="C368" s="2"/>
      <c r="D368" s="2"/>
    </row>
    <row r="369" spans="1:4" x14ac:dyDescent="0.2">
      <c r="A369" s="2"/>
      <c r="B369" s="3"/>
      <c r="C369" s="2"/>
      <c r="D369" s="2"/>
    </row>
    <row r="370" spans="1:4" x14ac:dyDescent="0.2">
      <c r="A370" s="2"/>
      <c r="B370" s="3"/>
      <c r="C370" s="2"/>
      <c r="D370" s="2"/>
    </row>
    <row r="371" spans="1:4" x14ac:dyDescent="0.2">
      <c r="A371" s="2"/>
      <c r="B371" s="3"/>
      <c r="C371" s="2"/>
      <c r="D371" s="2"/>
    </row>
    <row r="372" spans="1:4" x14ac:dyDescent="0.2">
      <c r="A372" s="2"/>
      <c r="B372" s="3"/>
      <c r="C372" s="2"/>
      <c r="D372" s="2"/>
    </row>
    <row r="373" spans="1:4" x14ac:dyDescent="0.2">
      <c r="A373" s="2"/>
      <c r="B373" s="3"/>
      <c r="C373" s="2"/>
      <c r="D373" s="2"/>
    </row>
    <row r="374" spans="1:4" x14ac:dyDescent="0.2">
      <c r="A374" s="2"/>
      <c r="B374" s="3"/>
      <c r="C374" s="2"/>
      <c r="D374" s="2"/>
    </row>
    <row r="375" spans="1:4" x14ac:dyDescent="0.2">
      <c r="A375" s="2"/>
      <c r="B375" s="3"/>
      <c r="C375" s="2"/>
      <c r="D375" s="2"/>
    </row>
    <row r="376" spans="1:4" x14ac:dyDescent="0.2">
      <c r="A376" s="2"/>
      <c r="B376" s="3"/>
      <c r="C376" s="2"/>
      <c r="D376" s="2"/>
    </row>
    <row r="377" spans="1:4" x14ac:dyDescent="0.2">
      <c r="A377" s="2"/>
      <c r="B377" s="3"/>
      <c r="C377" s="2"/>
      <c r="D377" s="2"/>
    </row>
    <row r="378" spans="1:4" x14ac:dyDescent="0.2">
      <c r="A378" s="2"/>
      <c r="B378" s="3"/>
      <c r="C378" s="2"/>
      <c r="D378" s="2"/>
    </row>
    <row r="379" spans="1:4" x14ac:dyDescent="0.2">
      <c r="A379" s="2"/>
      <c r="B379" s="3"/>
      <c r="C379" s="2"/>
      <c r="D379" s="2"/>
    </row>
    <row r="380" spans="1:4" x14ac:dyDescent="0.2">
      <c r="A380" s="2"/>
      <c r="B380" s="3"/>
      <c r="C380" s="2"/>
      <c r="D380" s="2"/>
    </row>
    <row r="381" spans="1:4" x14ac:dyDescent="0.2">
      <c r="A381" s="2"/>
      <c r="B381" s="3"/>
      <c r="C381" s="2"/>
      <c r="D381" s="2"/>
    </row>
    <row r="382" spans="1:4" x14ac:dyDescent="0.2">
      <c r="A382" s="2"/>
      <c r="B382" s="3"/>
      <c r="C382" s="2"/>
      <c r="D382" s="2"/>
    </row>
    <row r="383" spans="1:4" x14ac:dyDescent="0.2">
      <c r="A383" s="2"/>
      <c r="B383" s="3"/>
      <c r="C383" s="2"/>
      <c r="D383" s="2"/>
    </row>
    <row r="384" spans="1:4" x14ac:dyDescent="0.2">
      <c r="A384" s="2"/>
      <c r="B384" s="3"/>
      <c r="C384" s="2"/>
      <c r="D384" s="2"/>
    </row>
    <row r="385" spans="1:4" x14ac:dyDescent="0.2">
      <c r="A385" s="2"/>
      <c r="B385" s="3"/>
      <c r="C385" s="2"/>
      <c r="D385" s="2"/>
    </row>
    <row r="386" spans="1:4" x14ac:dyDescent="0.2">
      <c r="A386" s="2"/>
      <c r="B386" s="3"/>
      <c r="C386" s="2"/>
      <c r="D386" s="2"/>
    </row>
    <row r="387" spans="1:4" x14ac:dyDescent="0.2">
      <c r="A387" s="2"/>
      <c r="B387" s="3"/>
      <c r="C387" s="2"/>
      <c r="D387" s="2"/>
    </row>
    <row r="388" spans="1:4" x14ac:dyDescent="0.2">
      <c r="A388" s="2"/>
      <c r="B388" s="3"/>
      <c r="C388" s="2"/>
      <c r="D388" s="2"/>
    </row>
    <row r="389" spans="1:4" x14ac:dyDescent="0.2">
      <c r="A389" s="2"/>
      <c r="B389" s="3"/>
      <c r="C389" s="2"/>
      <c r="D389" s="2"/>
    </row>
    <row r="390" spans="1:4" x14ac:dyDescent="0.2">
      <c r="A390" s="2"/>
      <c r="B390" s="3"/>
      <c r="C390" s="2"/>
      <c r="D390" s="2"/>
    </row>
    <row r="391" spans="1:4" x14ac:dyDescent="0.2">
      <c r="A391" s="2"/>
      <c r="B391" s="3"/>
      <c r="C391" s="2"/>
      <c r="D391" s="2"/>
    </row>
    <row r="392" spans="1:4" x14ac:dyDescent="0.2">
      <c r="A392" s="2"/>
      <c r="B392" s="3"/>
      <c r="C392" s="2"/>
      <c r="D392" s="2"/>
    </row>
    <row r="393" spans="1:4" x14ac:dyDescent="0.2">
      <c r="A393" s="2"/>
      <c r="B393" s="3"/>
      <c r="C393" s="2"/>
      <c r="D393" s="2"/>
    </row>
    <row r="394" spans="1:4" x14ac:dyDescent="0.2">
      <c r="A394" s="2"/>
      <c r="B394" s="3"/>
      <c r="C394" s="2"/>
      <c r="D394" s="2"/>
    </row>
    <row r="395" spans="1:4" x14ac:dyDescent="0.2">
      <c r="A395" s="2"/>
      <c r="B395" s="3"/>
      <c r="C395" s="2"/>
      <c r="D395" s="2"/>
    </row>
    <row r="396" spans="1:4" x14ac:dyDescent="0.2">
      <c r="A396" s="2"/>
      <c r="B396" s="3"/>
      <c r="C396" s="2"/>
      <c r="D396" s="2"/>
    </row>
    <row r="397" spans="1:4" x14ac:dyDescent="0.2">
      <c r="A397" s="2"/>
      <c r="B397" s="3"/>
      <c r="C397" s="2"/>
      <c r="D397" s="2"/>
    </row>
    <row r="398" spans="1:4" x14ac:dyDescent="0.2">
      <c r="A398" s="2"/>
      <c r="B398" s="3"/>
      <c r="C398" s="2"/>
      <c r="D398" s="2"/>
    </row>
    <row r="399" spans="1:4" x14ac:dyDescent="0.2">
      <c r="A399" s="2"/>
      <c r="B399" s="3"/>
      <c r="C399" s="2"/>
      <c r="D399" s="2"/>
    </row>
    <row r="400" spans="1:4" x14ac:dyDescent="0.2">
      <c r="A400" s="2"/>
      <c r="B400" s="3"/>
      <c r="C400" s="2"/>
      <c r="D400" s="2"/>
    </row>
    <row r="401" spans="1:4" x14ac:dyDescent="0.2">
      <c r="A401" s="2"/>
      <c r="B401" s="3"/>
      <c r="C401" s="2"/>
      <c r="D401" s="2"/>
    </row>
    <row r="402" spans="1:4" x14ac:dyDescent="0.2">
      <c r="A402" s="2"/>
      <c r="B402" s="3"/>
      <c r="C402" s="2"/>
      <c r="D402" s="2"/>
    </row>
    <row r="403" spans="1:4" x14ac:dyDescent="0.2">
      <c r="A403" s="2"/>
      <c r="B403" s="3"/>
      <c r="C403" s="2"/>
      <c r="D403" s="2"/>
    </row>
    <row r="404" spans="1:4" x14ac:dyDescent="0.2">
      <c r="A404" s="2"/>
      <c r="B404" s="3"/>
      <c r="C404" s="2"/>
      <c r="D404" s="2"/>
    </row>
    <row r="405" spans="1:4" x14ac:dyDescent="0.2">
      <c r="A405" s="2"/>
      <c r="B405" s="3"/>
      <c r="C405" s="2"/>
      <c r="D405" s="2"/>
    </row>
    <row r="406" spans="1:4" x14ac:dyDescent="0.2">
      <c r="A406" s="2"/>
      <c r="B406" s="3"/>
      <c r="C406" s="2"/>
      <c r="D406" s="2"/>
    </row>
    <row r="407" spans="1:4" x14ac:dyDescent="0.2">
      <c r="A407" s="2"/>
      <c r="B407" s="3"/>
      <c r="C407" s="2"/>
      <c r="D407" s="2"/>
    </row>
    <row r="408" spans="1:4" x14ac:dyDescent="0.2">
      <c r="A408" s="2"/>
      <c r="B408" s="3"/>
      <c r="C408" s="2"/>
      <c r="D408" s="2"/>
    </row>
    <row r="409" spans="1:4" x14ac:dyDescent="0.2">
      <c r="A409" s="2"/>
      <c r="B409" s="3"/>
      <c r="C409" s="2"/>
      <c r="D409" s="2"/>
    </row>
    <row r="410" spans="1:4" x14ac:dyDescent="0.2">
      <c r="A410" s="2"/>
      <c r="B410" s="3"/>
      <c r="C410" s="2"/>
      <c r="D410" s="2"/>
    </row>
    <row r="411" spans="1:4" x14ac:dyDescent="0.2">
      <c r="A411" s="2"/>
      <c r="B411" s="3"/>
      <c r="C411" s="2"/>
      <c r="D411" s="2"/>
    </row>
    <row r="412" spans="1:4" x14ac:dyDescent="0.2">
      <c r="A412" s="2"/>
      <c r="B412" s="3"/>
      <c r="C412" s="2"/>
      <c r="D412" s="2"/>
    </row>
    <row r="413" spans="1:4" x14ac:dyDescent="0.2">
      <c r="A413" s="2"/>
      <c r="B413" s="3"/>
      <c r="C413" s="2"/>
      <c r="D413" s="2"/>
    </row>
    <row r="414" spans="1:4" x14ac:dyDescent="0.2">
      <c r="A414" s="2"/>
      <c r="B414" s="3"/>
      <c r="C414" s="2"/>
      <c r="D414" s="2"/>
    </row>
    <row r="415" spans="1:4" x14ac:dyDescent="0.2">
      <c r="A415" s="2"/>
      <c r="B415" s="3"/>
      <c r="C415" s="2"/>
      <c r="D415" s="2"/>
    </row>
    <row r="416" spans="1:4" x14ac:dyDescent="0.2">
      <c r="A416" s="2"/>
      <c r="B416" s="3"/>
      <c r="C416" s="2"/>
      <c r="D416" s="2"/>
    </row>
    <row r="417" spans="1:4" x14ac:dyDescent="0.2">
      <c r="A417" s="2"/>
      <c r="B417" s="3"/>
      <c r="C417" s="2"/>
      <c r="D417" s="2"/>
    </row>
    <row r="418" spans="1:4" x14ac:dyDescent="0.2">
      <c r="A418" s="2"/>
      <c r="B418" s="3"/>
      <c r="C418" s="2"/>
      <c r="D418" s="2"/>
    </row>
    <row r="419" spans="1:4" x14ac:dyDescent="0.2">
      <c r="A419" s="2"/>
      <c r="B419" s="3"/>
      <c r="C419" s="2"/>
      <c r="D419" s="2"/>
    </row>
    <row r="420" spans="1:4" x14ac:dyDescent="0.2">
      <c r="A420" s="2"/>
      <c r="B420" s="3"/>
      <c r="C420" s="2"/>
      <c r="D420" s="2"/>
    </row>
    <row r="421" spans="1:4" x14ac:dyDescent="0.2">
      <c r="A421" s="2"/>
      <c r="B421" s="3"/>
      <c r="C421" s="2"/>
      <c r="D421" s="2"/>
    </row>
    <row r="422" spans="1:4" x14ac:dyDescent="0.2">
      <c r="A422" s="2"/>
      <c r="B422" s="3"/>
      <c r="C422" s="2"/>
      <c r="D422" s="2"/>
    </row>
    <row r="423" spans="1:4" x14ac:dyDescent="0.2">
      <c r="A423" s="2"/>
      <c r="B423" s="3"/>
      <c r="C423" s="2"/>
      <c r="D423" s="2"/>
    </row>
    <row r="424" spans="1:4" x14ac:dyDescent="0.2">
      <c r="A424" s="2"/>
      <c r="B424" s="3"/>
      <c r="C424" s="2"/>
      <c r="D424" s="2"/>
    </row>
    <row r="425" spans="1:4" x14ac:dyDescent="0.2">
      <c r="A425" s="2"/>
      <c r="B425" s="3"/>
      <c r="C425" s="2"/>
      <c r="D425" s="2"/>
    </row>
    <row r="426" spans="1:4" x14ac:dyDescent="0.2">
      <c r="A426" s="2"/>
      <c r="B426" s="3"/>
      <c r="C426" s="2"/>
      <c r="D426" s="2"/>
    </row>
    <row r="427" spans="1:4" x14ac:dyDescent="0.2">
      <c r="A427" s="2"/>
      <c r="B427" s="3"/>
      <c r="C427" s="2"/>
      <c r="D427" s="2"/>
    </row>
    <row r="428" spans="1:4" x14ac:dyDescent="0.2">
      <c r="A428" s="2"/>
      <c r="B428" s="3"/>
      <c r="C428" s="2"/>
      <c r="D428" s="2"/>
    </row>
    <row r="429" spans="1:4" x14ac:dyDescent="0.2">
      <c r="A429" s="2"/>
      <c r="B429" s="3"/>
      <c r="C429" s="2"/>
      <c r="D429" s="2"/>
    </row>
    <row r="430" spans="1:4" x14ac:dyDescent="0.2">
      <c r="A430" s="2"/>
      <c r="B430" s="3"/>
      <c r="C430" s="2"/>
      <c r="D430" s="2"/>
    </row>
    <row r="431" spans="1:4" x14ac:dyDescent="0.2">
      <c r="A431" s="2"/>
      <c r="B431" s="3"/>
      <c r="C431" s="2"/>
      <c r="D431" s="2"/>
    </row>
    <row r="432" spans="1:4" x14ac:dyDescent="0.2">
      <c r="A432" s="2"/>
      <c r="B432" s="3"/>
      <c r="C432" s="2"/>
      <c r="D432" s="2"/>
    </row>
    <row r="433" spans="1:4" x14ac:dyDescent="0.2">
      <c r="A433" s="2"/>
      <c r="B433" s="3"/>
      <c r="C433" s="2"/>
      <c r="D433" s="2"/>
    </row>
    <row r="434" spans="1:4" x14ac:dyDescent="0.2">
      <c r="A434" s="2"/>
      <c r="B434" s="3"/>
      <c r="C434" s="2"/>
      <c r="D434" s="2"/>
    </row>
    <row r="435" spans="1:4" x14ac:dyDescent="0.2">
      <c r="A435" s="2"/>
      <c r="B435" s="3"/>
      <c r="C435" s="2"/>
      <c r="D435" s="2"/>
    </row>
    <row r="436" spans="1:4" x14ac:dyDescent="0.2">
      <c r="A436" s="2"/>
      <c r="B436" s="3"/>
      <c r="C436" s="2"/>
      <c r="D436" s="2"/>
    </row>
    <row r="437" spans="1:4" x14ac:dyDescent="0.2">
      <c r="A437" s="2"/>
      <c r="B437" s="3"/>
      <c r="C437" s="2"/>
      <c r="D437" s="2"/>
    </row>
    <row r="438" spans="1:4" x14ac:dyDescent="0.2">
      <c r="A438" s="2"/>
      <c r="B438" s="3"/>
      <c r="C438" s="2"/>
      <c r="D438" s="2"/>
    </row>
    <row r="439" spans="1:4" x14ac:dyDescent="0.2">
      <c r="A439" s="2"/>
      <c r="B439" s="3"/>
      <c r="C439" s="2"/>
      <c r="D439" s="2"/>
    </row>
    <row r="440" spans="1:4" x14ac:dyDescent="0.2">
      <c r="A440" s="2"/>
      <c r="B440" s="3"/>
      <c r="C440" s="2"/>
      <c r="D440" s="2"/>
    </row>
    <row r="441" spans="1:4" x14ac:dyDescent="0.2">
      <c r="A441" s="2"/>
      <c r="B441" s="3"/>
      <c r="C441" s="2"/>
      <c r="D441" s="2"/>
    </row>
    <row r="442" spans="1:4" x14ac:dyDescent="0.2">
      <c r="A442" s="2"/>
      <c r="B442" s="3"/>
      <c r="C442" s="2"/>
      <c r="D442" s="2"/>
    </row>
    <row r="443" spans="1:4" x14ac:dyDescent="0.2">
      <c r="A443" s="2"/>
      <c r="B443" s="3"/>
      <c r="C443" s="2"/>
      <c r="D443" s="2"/>
    </row>
    <row r="444" spans="1:4" x14ac:dyDescent="0.2">
      <c r="A444" s="2"/>
      <c r="B444" s="3"/>
      <c r="C444" s="2"/>
      <c r="D444" s="2"/>
    </row>
    <row r="445" spans="1:4" x14ac:dyDescent="0.2">
      <c r="A445" s="2"/>
      <c r="B445" s="3"/>
      <c r="C445" s="2"/>
      <c r="D445" s="2"/>
    </row>
    <row r="446" spans="1:4" x14ac:dyDescent="0.2">
      <c r="A446" s="2"/>
      <c r="B446" s="3"/>
      <c r="C446" s="2"/>
      <c r="D446" s="2"/>
    </row>
    <row r="447" spans="1:4" x14ac:dyDescent="0.2">
      <c r="A447" s="2"/>
      <c r="B447" s="3"/>
      <c r="C447" s="2"/>
      <c r="D447" s="2"/>
    </row>
    <row r="448" spans="1:4" x14ac:dyDescent="0.2">
      <c r="A448" s="2"/>
      <c r="B448" s="3"/>
      <c r="C448" s="2"/>
      <c r="D448" s="2"/>
    </row>
    <row r="449" spans="1:4" x14ac:dyDescent="0.2">
      <c r="A449" s="2"/>
      <c r="B449" s="3"/>
      <c r="C449" s="2"/>
      <c r="D449" s="2"/>
    </row>
    <row r="450" spans="1:4" x14ac:dyDescent="0.2">
      <c r="A450" s="2"/>
      <c r="B450" s="3"/>
      <c r="C450" s="2"/>
      <c r="D450" s="2"/>
    </row>
    <row r="451" spans="1:4" x14ac:dyDescent="0.2">
      <c r="A451" s="2"/>
      <c r="B451" s="3"/>
      <c r="C451" s="2"/>
      <c r="D451" s="2"/>
    </row>
    <row r="452" spans="1:4" x14ac:dyDescent="0.2">
      <c r="A452" s="2"/>
      <c r="B452" s="3"/>
      <c r="C452" s="2"/>
      <c r="D452" s="2"/>
    </row>
    <row r="453" spans="1:4" x14ac:dyDescent="0.2">
      <c r="A453" s="2"/>
      <c r="B453" s="3"/>
      <c r="C453" s="2"/>
      <c r="D453" s="2"/>
    </row>
    <row r="454" spans="1:4" x14ac:dyDescent="0.2">
      <c r="A454" s="2"/>
      <c r="B454" s="3"/>
      <c r="C454" s="2"/>
      <c r="D454" s="2"/>
    </row>
    <row r="455" spans="1:4" x14ac:dyDescent="0.2">
      <c r="A455" s="2"/>
      <c r="B455" s="3"/>
      <c r="C455" s="2"/>
      <c r="D455" s="2"/>
    </row>
    <row r="456" spans="1:4" x14ac:dyDescent="0.2">
      <c r="A456" s="2"/>
      <c r="B456" s="3"/>
      <c r="C456" s="2"/>
      <c r="D456" s="2"/>
    </row>
    <row r="457" spans="1:4" x14ac:dyDescent="0.2">
      <c r="A457" s="2"/>
      <c r="B457" s="3"/>
      <c r="C457" s="2"/>
      <c r="D457" s="2"/>
    </row>
    <row r="458" spans="1:4" x14ac:dyDescent="0.2">
      <c r="A458" s="2"/>
      <c r="B458" s="3"/>
      <c r="C458" s="2"/>
      <c r="D458" s="2"/>
    </row>
    <row r="459" spans="1:4" x14ac:dyDescent="0.2">
      <c r="A459" s="2"/>
      <c r="B459" s="3"/>
      <c r="C459" s="2"/>
      <c r="D459" s="2"/>
    </row>
    <row r="460" spans="1:4" x14ac:dyDescent="0.2">
      <c r="A460" s="2"/>
      <c r="B460" s="3"/>
      <c r="C460" s="2"/>
      <c r="D460" s="2"/>
    </row>
    <row r="461" spans="1:4" x14ac:dyDescent="0.2">
      <c r="A461" s="2"/>
      <c r="B461" s="3"/>
      <c r="C461" s="2"/>
      <c r="D461" s="2"/>
    </row>
    <row r="462" spans="1:4" x14ac:dyDescent="0.2">
      <c r="A462" s="2"/>
      <c r="B462" s="3"/>
      <c r="C462" s="2"/>
      <c r="D462" s="2"/>
    </row>
    <row r="463" spans="1:4" x14ac:dyDescent="0.2">
      <c r="A463" s="2"/>
      <c r="B463" s="3"/>
      <c r="C463" s="2"/>
      <c r="D463" s="2"/>
    </row>
    <row r="464" spans="1:4" x14ac:dyDescent="0.2">
      <c r="A464" s="2"/>
      <c r="B464" s="3"/>
      <c r="C464" s="2"/>
      <c r="D464" s="2"/>
    </row>
    <row r="465" spans="1:4" x14ac:dyDescent="0.2">
      <c r="A465" s="2"/>
      <c r="B465" s="3"/>
      <c r="C465" s="2"/>
      <c r="D465" s="2"/>
    </row>
    <row r="466" spans="1:4" x14ac:dyDescent="0.2">
      <c r="A466" s="2"/>
      <c r="B466" s="3"/>
      <c r="C466" s="2"/>
      <c r="D466" s="2"/>
    </row>
    <row r="467" spans="1:4" x14ac:dyDescent="0.2">
      <c r="A467" s="2"/>
      <c r="B467" s="3"/>
      <c r="C467" s="2"/>
      <c r="D467" s="2"/>
    </row>
    <row r="468" spans="1:4" x14ac:dyDescent="0.2">
      <c r="A468" s="2"/>
      <c r="B468" s="3"/>
      <c r="C468" s="2"/>
      <c r="D468" s="2"/>
    </row>
    <row r="469" spans="1:4" x14ac:dyDescent="0.2">
      <c r="A469" s="2"/>
      <c r="B469" s="3"/>
      <c r="C469" s="2"/>
      <c r="D469" s="2"/>
    </row>
    <row r="470" spans="1:4" x14ac:dyDescent="0.2">
      <c r="A470" s="2"/>
      <c r="B470" s="3"/>
      <c r="C470" s="2"/>
      <c r="D470" s="2"/>
    </row>
    <row r="471" spans="1:4" x14ac:dyDescent="0.2">
      <c r="A471" s="2"/>
      <c r="B471" s="3"/>
      <c r="C471" s="2"/>
      <c r="D471" s="2"/>
    </row>
    <row r="472" spans="1:4" x14ac:dyDescent="0.2">
      <c r="A472" s="2"/>
      <c r="B472" s="3"/>
      <c r="C472" s="2"/>
      <c r="D472" s="2"/>
    </row>
    <row r="473" spans="1:4" x14ac:dyDescent="0.2">
      <c r="A473" s="2"/>
      <c r="B473" s="3"/>
      <c r="C473" s="2"/>
      <c r="D473" s="2"/>
    </row>
    <row r="474" spans="1:4" x14ac:dyDescent="0.2">
      <c r="A474" s="2"/>
      <c r="B474" s="3"/>
      <c r="C474" s="2"/>
      <c r="D474" s="2"/>
    </row>
    <row r="475" spans="1:4" x14ac:dyDescent="0.2">
      <c r="A475" s="2"/>
      <c r="B475" s="3"/>
      <c r="C475" s="2"/>
      <c r="D475" s="2"/>
    </row>
    <row r="476" spans="1:4" x14ac:dyDescent="0.2">
      <c r="A476" s="2"/>
      <c r="B476" s="3"/>
      <c r="C476" s="2"/>
      <c r="D476" s="2"/>
    </row>
    <row r="477" spans="1:4" x14ac:dyDescent="0.2">
      <c r="A477" s="2"/>
      <c r="B477" s="3"/>
      <c r="C477" s="2"/>
      <c r="D477" s="2"/>
    </row>
    <row r="478" spans="1:4" x14ac:dyDescent="0.2">
      <c r="A478" s="2"/>
      <c r="B478" s="3"/>
      <c r="C478" s="2"/>
      <c r="D478" s="2"/>
    </row>
    <row r="479" spans="1:4" x14ac:dyDescent="0.2">
      <c r="A479" s="2"/>
      <c r="B479" s="3"/>
      <c r="C479" s="2"/>
      <c r="D479" s="2"/>
    </row>
    <row r="480" spans="1:4" x14ac:dyDescent="0.2">
      <c r="A480" s="2"/>
      <c r="B480" s="3"/>
      <c r="C480" s="2"/>
      <c r="D480" s="2"/>
    </row>
    <row r="481" spans="1:4" x14ac:dyDescent="0.2">
      <c r="A481" s="2"/>
      <c r="B481" s="3"/>
      <c r="C481" s="2"/>
      <c r="D481" s="2"/>
    </row>
    <row r="482" spans="1:4" x14ac:dyDescent="0.2">
      <c r="A482" s="2"/>
      <c r="B482" s="3"/>
      <c r="C482" s="2"/>
      <c r="D482" s="2"/>
    </row>
    <row r="483" spans="1:4" x14ac:dyDescent="0.2">
      <c r="A483" s="2"/>
      <c r="B483" s="3"/>
      <c r="C483" s="2"/>
      <c r="D483" s="2"/>
    </row>
    <row r="484" spans="1:4" x14ac:dyDescent="0.2">
      <c r="A484" s="2"/>
      <c r="B484" s="3"/>
      <c r="C484" s="2"/>
      <c r="D484" s="2"/>
    </row>
    <row r="485" spans="1:4" x14ac:dyDescent="0.2">
      <c r="A485" s="2"/>
      <c r="B485" s="3"/>
      <c r="C485" s="2"/>
      <c r="D485" s="2"/>
    </row>
    <row r="486" spans="1:4" x14ac:dyDescent="0.2">
      <c r="A486" s="2"/>
      <c r="B486" s="3"/>
      <c r="C486" s="2"/>
      <c r="D486" s="2"/>
    </row>
    <row r="487" spans="1:4" x14ac:dyDescent="0.2">
      <c r="A487" s="2"/>
      <c r="B487" s="3"/>
      <c r="C487" s="2"/>
      <c r="D487" s="2"/>
    </row>
    <row r="488" spans="1:4" x14ac:dyDescent="0.2">
      <c r="A488" s="2"/>
      <c r="B488" s="3"/>
      <c r="C488" s="2"/>
      <c r="D488" s="2"/>
    </row>
    <row r="489" spans="1:4" x14ac:dyDescent="0.2">
      <c r="A489" s="2"/>
      <c r="B489" s="3"/>
      <c r="C489" s="2"/>
      <c r="D489" s="2"/>
    </row>
    <row r="490" spans="1:4" x14ac:dyDescent="0.2">
      <c r="A490" s="2"/>
      <c r="B490" s="3"/>
      <c r="C490" s="2"/>
      <c r="D490" s="2"/>
    </row>
    <row r="491" spans="1:4" x14ac:dyDescent="0.2">
      <c r="A491" s="2"/>
      <c r="B491" s="3"/>
      <c r="C491" s="2"/>
      <c r="D491" s="2"/>
    </row>
    <row r="492" spans="1:4" x14ac:dyDescent="0.2">
      <c r="A492" s="2"/>
      <c r="B492" s="3"/>
      <c r="C492" s="2"/>
      <c r="D492" s="2"/>
    </row>
    <row r="493" spans="1:4" x14ac:dyDescent="0.2">
      <c r="A493" s="2"/>
      <c r="B493" s="3"/>
      <c r="C493" s="2"/>
      <c r="D493" s="2"/>
    </row>
    <row r="494" spans="1:4" x14ac:dyDescent="0.2">
      <c r="A494" s="2"/>
      <c r="B494" s="3"/>
      <c r="C494" s="2"/>
      <c r="D494" s="2"/>
    </row>
    <row r="495" spans="1:4" x14ac:dyDescent="0.2">
      <c r="A495" s="2"/>
      <c r="B495" s="3"/>
      <c r="C495" s="2"/>
      <c r="D495" s="2"/>
    </row>
    <row r="496" spans="1:4" x14ac:dyDescent="0.2">
      <c r="A496" s="2"/>
      <c r="B496" s="3"/>
      <c r="C496" s="2"/>
      <c r="D496" s="2"/>
    </row>
    <row r="497" spans="1:4" x14ac:dyDescent="0.2">
      <c r="A497" s="2"/>
      <c r="B497" s="3"/>
      <c r="C497" s="2"/>
      <c r="D497" s="2"/>
    </row>
    <row r="498" spans="1:4" x14ac:dyDescent="0.2">
      <c r="A498" s="2"/>
      <c r="B498" s="3"/>
      <c r="C498" s="2"/>
      <c r="D498" s="2"/>
    </row>
    <row r="499" spans="1:4" x14ac:dyDescent="0.2">
      <c r="A499" s="2"/>
      <c r="B499" s="3"/>
      <c r="C499" s="2"/>
      <c r="D499" s="2"/>
    </row>
    <row r="500" spans="1:4" x14ac:dyDescent="0.2">
      <c r="A500" s="2"/>
      <c r="B500" s="3"/>
      <c r="C500" s="2"/>
      <c r="D500" s="2"/>
    </row>
    <row r="501" spans="1:4" x14ac:dyDescent="0.2">
      <c r="A501" s="2"/>
      <c r="B501" s="3"/>
      <c r="C501" s="2"/>
      <c r="D501" s="2"/>
    </row>
    <row r="502" spans="1:4" x14ac:dyDescent="0.2">
      <c r="A502" s="2"/>
      <c r="B502" s="3"/>
      <c r="C502" s="2"/>
      <c r="D502" s="2"/>
    </row>
    <row r="503" spans="1:4" x14ac:dyDescent="0.2">
      <c r="A503" s="2"/>
      <c r="B503" s="3"/>
      <c r="C503" s="2"/>
      <c r="D503" s="2"/>
    </row>
    <row r="504" spans="1:4" x14ac:dyDescent="0.2">
      <c r="A504" s="2"/>
      <c r="B504" s="3"/>
      <c r="C504" s="2"/>
      <c r="D504" s="2"/>
    </row>
    <row r="505" spans="1:4" x14ac:dyDescent="0.2">
      <c r="A505" s="2"/>
      <c r="B505" s="3"/>
      <c r="C505" s="2"/>
      <c r="D505" s="2"/>
    </row>
    <row r="506" spans="1:4" x14ac:dyDescent="0.2">
      <c r="A506" s="2"/>
      <c r="B506" s="3"/>
      <c r="C506" s="2"/>
      <c r="D506" s="2"/>
    </row>
    <row r="507" spans="1:4" x14ac:dyDescent="0.2">
      <c r="A507" s="2"/>
      <c r="B507" s="3"/>
      <c r="C507" s="2"/>
      <c r="D507" s="2"/>
    </row>
    <row r="508" spans="1:4" x14ac:dyDescent="0.2">
      <c r="A508" s="2"/>
      <c r="B508" s="3"/>
      <c r="C508" s="2"/>
      <c r="D508" s="2"/>
    </row>
    <row r="509" spans="1:4" x14ac:dyDescent="0.2">
      <c r="A509" s="2"/>
      <c r="B509" s="3"/>
      <c r="C509" s="2"/>
      <c r="D509" s="2"/>
    </row>
    <row r="510" spans="1:4" x14ac:dyDescent="0.2">
      <c r="A510" s="2"/>
      <c r="B510" s="3"/>
      <c r="C510" s="2"/>
      <c r="D510" s="2"/>
    </row>
    <row r="511" spans="1:4" x14ac:dyDescent="0.2">
      <c r="A511" s="2"/>
      <c r="B511" s="3"/>
      <c r="C511" s="2"/>
      <c r="D511" s="2"/>
    </row>
    <row r="512" spans="1:4" x14ac:dyDescent="0.2">
      <c r="A512" s="2"/>
      <c r="B512" s="3"/>
      <c r="C512" s="2"/>
      <c r="D512" s="2"/>
    </row>
    <row r="513" spans="1:4" x14ac:dyDescent="0.2">
      <c r="A513" s="2"/>
      <c r="B513" s="3"/>
      <c r="C513" s="2"/>
      <c r="D513" s="2"/>
    </row>
    <row r="514" spans="1:4" x14ac:dyDescent="0.2">
      <c r="A514" s="2"/>
      <c r="B514" s="3"/>
      <c r="C514" s="2"/>
      <c r="D514" s="2"/>
    </row>
    <row r="515" spans="1:4" x14ac:dyDescent="0.2">
      <c r="A515" s="2"/>
      <c r="B515" s="3"/>
      <c r="C515" s="2"/>
      <c r="D515" s="2"/>
    </row>
    <row r="516" spans="1:4" x14ac:dyDescent="0.2">
      <c r="A516" s="2"/>
      <c r="B516" s="3"/>
      <c r="C516" s="2"/>
      <c r="D516" s="2"/>
    </row>
    <row r="517" spans="1:4" x14ac:dyDescent="0.2">
      <c r="A517" s="2"/>
      <c r="B517" s="3"/>
      <c r="C517" s="2"/>
      <c r="D517" s="2"/>
    </row>
    <row r="518" spans="1:4" x14ac:dyDescent="0.2">
      <c r="A518" s="2"/>
      <c r="B518" s="3"/>
      <c r="C518" s="2"/>
      <c r="D518" s="2"/>
    </row>
    <row r="519" spans="1:4" x14ac:dyDescent="0.2">
      <c r="A519" s="2"/>
      <c r="B519" s="3"/>
      <c r="C519" s="2"/>
      <c r="D519" s="2"/>
    </row>
    <row r="520" spans="1:4" x14ac:dyDescent="0.2">
      <c r="A520" s="2"/>
      <c r="B520" s="3"/>
      <c r="C520" s="2"/>
      <c r="D520" s="2"/>
    </row>
    <row r="521" spans="1:4" x14ac:dyDescent="0.2">
      <c r="A521" s="2"/>
      <c r="B521" s="3"/>
      <c r="C521" s="2"/>
      <c r="D521" s="2"/>
    </row>
    <row r="522" spans="1:4" x14ac:dyDescent="0.2">
      <c r="A522" s="2"/>
      <c r="B522" s="3"/>
      <c r="C522" s="2"/>
      <c r="D522" s="2"/>
    </row>
    <row r="523" spans="1:4" x14ac:dyDescent="0.2">
      <c r="A523" s="2"/>
      <c r="B523" s="3"/>
      <c r="C523" s="2"/>
      <c r="D523" s="2"/>
    </row>
    <row r="524" spans="1:4" x14ac:dyDescent="0.2">
      <c r="A524" s="2"/>
      <c r="B524" s="3"/>
      <c r="C524" s="2"/>
      <c r="D524" s="2"/>
    </row>
    <row r="525" spans="1:4" x14ac:dyDescent="0.2">
      <c r="A525" s="2"/>
      <c r="B525" s="3"/>
      <c r="C525" s="2"/>
      <c r="D525" s="2"/>
    </row>
    <row r="526" spans="1:4" x14ac:dyDescent="0.2">
      <c r="A526" s="2"/>
      <c r="B526" s="3"/>
      <c r="C526" s="2"/>
      <c r="D526" s="2"/>
    </row>
    <row r="527" spans="1:4" x14ac:dyDescent="0.2">
      <c r="A527" s="2"/>
      <c r="B527" s="3"/>
      <c r="C527" s="2"/>
      <c r="D527" s="2"/>
    </row>
    <row r="528" spans="1:4" x14ac:dyDescent="0.2">
      <c r="A528" s="2"/>
      <c r="B528" s="3"/>
      <c r="C528" s="2"/>
      <c r="D528" s="2"/>
    </row>
    <row r="529" spans="1:4" x14ac:dyDescent="0.2">
      <c r="A529" s="2"/>
      <c r="B529" s="3"/>
      <c r="C529" s="2"/>
      <c r="D529" s="2"/>
    </row>
    <row r="530" spans="1:4" x14ac:dyDescent="0.2">
      <c r="A530" s="2"/>
      <c r="B530" s="3"/>
      <c r="C530" s="2"/>
      <c r="D530" s="2"/>
    </row>
    <row r="531" spans="1:4" x14ac:dyDescent="0.2">
      <c r="A531" s="2"/>
      <c r="B531" s="3"/>
      <c r="C531" s="2"/>
      <c r="D531" s="2"/>
    </row>
    <row r="532" spans="1:4" x14ac:dyDescent="0.2">
      <c r="A532" s="2"/>
      <c r="B532" s="3"/>
      <c r="C532" s="2"/>
      <c r="D532" s="2"/>
    </row>
    <row r="533" spans="1:4" x14ac:dyDescent="0.2">
      <c r="A533" s="2"/>
      <c r="B533" s="3"/>
      <c r="C533" s="2"/>
      <c r="D533" s="2"/>
    </row>
    <row r="534" spans="1:4" x14ac:dyDescent="0.2">
      <c r="A534" s="2"/>
      <c r="B534" s="3"/>
      <c r="C534" s="2"/>
      <c r="D534" s="2"/>
    </row>
    <row r="535" spans="1:4" x14ac:dyDescent="0.2">
      <c r="A535" s="2"/>
      <c r="B535" s="3"/>
      <c r="C535" s="2"/>
      <c r="D535" s="2"/>
    </row>
    <row r="536" spans="1:4" x14ac:dyDescent="0.2">
      <c r="A536" s="2"/>
      <c r="B536" s="3"/>
      <c r="C536" s="2"/>
      <c r="D536" s="2"/>
    </row>
    <row r="537" spans="1:4" x14ac:dyDescent="0.2">
      <c r="A537" s="2"/>
      <c r="B537" s="3"/>
      <c r="C537" s="2"/>
      <c r="D537" s="2"/>
    </row>
    <row r="538" spans="1:4" x14ac:dyDescent="0.2">
      <c r="A538" s="2"/>
      <c r="B538" s="3"/>
      <c r="C538" s="2"/>
      <c r="D538" s="2"/>
    </row>
    <row r="539" spans="1:4" x14ac:dyDescent="0.2">
      <c r="A539" s="2"/>
      <c r="B539" s="3"/>
      <c r="C539" s="2"/>
      <c r="D539" s="2"/>
    </row>
    <row r="540" spans="1:4" x14ac:dyDescent="0.2">
      <c r="A540" s="2"/>
      <c r="B540" s="3"/>
      <c r="C540" s="2"/>
      <c r="D540" s="2"/>
    </row>
    <row r="541" spans="1:4" x14ac:dyDescent="0.2">
      <c r="A541" s="2"/>
      <c r="B541" s="3"/>
      <c r="C541" s="2"/>
      <c r="D541" s="2"/>
    </row>
    <row r="542" spans="1:4" x14ac:dyDescent="0.2">
      <c r="A542" s="2"/>
      <c r="B542" s="3"/>
      <c r="C542" s="2"/>
      <c r="D542" s="2"/>
    </row>
    <row r="543" spans="1:4" x14ac:dyDescent="0.2">
      <c r="A543" s="2"/>
      <c r="B543" s="3"/>
      <c r="C543" s="2"/>
      <c r="D543" s="2"/>
    </row>
    <row r="544" spans="1:4" x14ac:dyDescent="0.2">
      <c r="A544" s="2"/>
      <c r="B544" s="3"/>
      <c r="C544" s="2"/>
      <c r="D544" s="2"/>
    </row>
    <row r="545" spans="1:4" x14ac:dyDescent="0.2">
      <c r="A545" s="2"/>
      <c r="B545" s="3"/>
      <c r="C545" s="2"/>
      <c r="D545" s="2"/>
    </row>
    <row r="546" spans="1:4" x14ac:dyDescent="0.2">
      <c r="A546" s="2"/>
      <c r="B546" s="3"/>
      <c r="C546" s="2"/>
      <c r="D546" s="2"/>
    </row>
    <row r="547" spans="1:4" x14ac:dyDescent="0.2">
      <c r="A547" s="2"/>
      <c r="B547" s="3"/>
      <c r="C547" s="2"/>
      <c r="D547" s="2"/>
    </row>
    <row r="548" spans="1:4" x14ac:dyDescent="0.2">
      <c r="A548" s="2"/>
      <c r="B548" s="3"/>
      <c r="C548" s="2"/>
      <c r="D548" s="2"/>
    </row>
    <row r="549" spans="1:4" x14ac:dyDescent="0.2">
      <c r="A549" s="2"/>
      <c r="B549" s="3"/>
      <c r="C549" s="2"/>
      <c r="D549" s="2"/>
    </row>
    <row r="550" spans="1:4" x14ac:dyDescent="0.2">
      <c r="A550" s="2"/>
      <c r="B550" s="3"/>
      <c r="C550" s="2"/>
      <c r="D550" s="2"/>
    </row>
    <row r="551" spans="1:4" x14ac:dyDescent="0.2">
      <c r="A551" s="2"/>
      <c r="B551" s="3"/>
      <c r="C551" s="2"/>
      <c r="D551" s="2"/>
    </row>
    <row r="552" spans="1:4" x14ac:dyDescent="0.2">
      <c r="A552" s="2"/>
      <c r="B552" s="3"/>
      <c r="C552" s="2"/>
      <c r="D552" s="2"/>
    </row>
    <row r="553" spans="1:4" x14ac:dyDescent="0.2">
      <c r="A553" s="2"/>
      <c r="B553" s="3"/>
      <c r="C553" s="2"/>
      <c r="D553" s="2"/>
    </row>
    <row r="554" spans="1:4" x14ac:dyDescent="0.2">
      <c r="A554" s="2"/>
      <c r="B554" s="3"/>
      <c r="C554" s="2"/>
      <c r="D554" s="2"/>
    </row>
    <row r="555" spans="1:4" x14ac:dyDescent="0.2">
      <c r="A555" s="2"/>
      <c r="B555" s="3"/>
      <c r="C555" s="2"/>
      <c r="D555" s="2"/>
    </row>
    <row r="556" spans="1:4" x14ac:dyDescent="0.2">
      <c r="A556" s="2"/>
      <c r="B556" s="3"/>
      <c r="C556" s="2"/>
      <c r="D556" s="2"/>
    </row>
    <row r="557" spans="1:4" x14ac:dyDescent="0.2">
      <c r="A557" s="2"/>
      <c r="B557" s="3"/>
      <c r="C557" s="2"/>
      <c r="D557" s="2"/>
    </row>
    <row r="558" spans="1:4" x14ac:dyDescent="0.2">
      <c r="A558" s="2"/>
      <c r="B558" s="3"/>
      <c r="C558" s="2"/>
      <c r="D558" s="2"/>
    </row>
    <row r="559" spans="1:4" x14ac:dyDescent="0.2">
      <c r="A559" s="2"/>
      <c r="B559" s="3"/>
      <c r="C559" s="2"/>
      <c r="D559" s="2"/>
    </row>
    <row r="560" spans="1:4" x14ac:dyDescent="0.2">
      <c r="A560" s="2"/>
      <c r="B560" s="3"/>
      <c r="C560" s="2"/>
      <c r="D560" s="2"/>
    </row>
    <row r="561" spans="1:4" x14ac:dyDescent="0.2">
      <c r="A561" s="2"/>
      <c r="B561" s="3"/>
      <c r="C561" s="2"/>
      <c r="D561" s="2"/>
    </row>
    <row r="562" spans="1:4" x14ac:dyDescent="0.2">
      <c r="A562" s="2"/>
      <c r="B562" s="3"/>
      <c r="C562" s="2"/>
      <c r="D562" s="2"/>
    </row>
    <row r="563" spans="1:4" x14ac:dyDescent="0.2">
      <c r="A563" s="2"/>
      <c r="B563" s="3"/>
      <c r="C563" s="2"/>
      <c r="D563" s="2"/>
    </row>
    <row r="564" spans="1:4" x14ac:dyDescent="0.2">
      <c r="A564" s="2"/>
      <c r="B564" s="3"/>
      <c r="C564" s="2"/>
      <c r="D564" s="2"/>
    </row>
    <row r="565" spans="1:4" x14ac:dyDescent="0.2">
      <c r="A565" s="2"/>
      <c r="B565" s="3"/>
      <c r="C565" s="2"/>
      <c r="D565" s="2"/>
    </row>
    <row r="566" spans="1:4" x14ac:dyDescent="0.2">
      <c r="A566" s="2"/>
      <c r="B566" s="3"/>
      <c r="C566" s="2"/>
      <c r="D566" s="2"/>
    </row>
    <row r="567" spans="1:4" x14ac:dyDescent="0.2">
      <c r="A567" s="2"/>
      <c r="B567" s="3"/>
      <c r="C567" s="2"/>
      <c r="D567" s="2"/>
    </row>
    <row r="568" spans="1:4" x14ac:dyDescent="0.2">
      <c r="A568" s="2"/>
      <c r="B568" s="3"/>
      <c r="C568" s="2"/>
      <c r="D568" s="2"/>
    </row>
    <row r="569" spans="1:4" x14ac:dyDescent="0.2">
      <c r="A569" s="2"/>
      <c r="B569" s="3"/>
      <c r="C569" s="2"/>
      <c r="D569" s="2"/>
    </row>
    <row r="570" spans="1:4" x14ac:dyDescent="0.2">
      <c r="A570" s="2"/>
      <c r="B570" s="3"/>
      <c r="C570" s="2"/>
      <c r="D570" s="2"/>
    </row>
    <row r="571" spans="1:4" x14ac:dyDescent="0.2">
      <c r="A571" s="2"/>
      <c r="B571" s="3"/>
      <c r="C571" s="2"/>
      <c r="D571" s="2"/>
    </row>
    <row r="572" spans="1:4" x14ac:dyDescent="0.2">
      <c r="A572" s="2"/>
      <c r="B572" s="3"/>
      <c r="C572" s="2"/>
      <c r="D572" s="2"/>
    </row>
    <row r="573" spans="1:4" x14ac:dyDescent="0.2">
      <c r="A573" s="2"/>
      <c r="B573" s="3"/>
      <c r="C573" s="2"/>
      <c r="D573" s="2"/>
    </row>
    <row r="574" spans="1:4" x14ac:dyDescent="0.2">
      <c r="A574" s="2"/>
      <c r="B574" s="3"/>
      <c r="C574" s="2"/>
      <c r="D574" s="2"/>
    </row>
    <row r="575" spans="1:4" x14ac:dyDescent="0.2">
      <c r="A575" s="2"/>
      <c r="B575" s="3"/>
      <c r="C575" s="2"/>
      <c r="D575" s="2"/>
    </row>
    <row r="576" spans="1:4" x14ac:dyDescent="0.2">
      <c r="A576" s="2"/>
      <c r="B576" s="3"/>
      <c r="C576" s="2"/>
      <c r="D576" s="2"/>
    </row>
    <row r="577" spans="1:4" x14ac:dyDescent="0.2">
      <c r="A577" s="2"/>
      <c r="B577" s="3"/>
      <c r="C577" s="2"/>
      <c r="D577" s="2"/>
    </row>
    <row r="578" spans="1:4" x14ac:dyDescent="0.2">
      <c r="A578" s="2"/>
      <c r="B578" s="3"/>
      <c r="C578" s="2"/>
      <c r="D578" s="2"/>
    </row>
    <row r="579" spans="1:4" x14ac:dyDescent="0.2">
      <c r="A579" s="2"/>
      <c r="B579" s="3"/>
      <c r="C579" s="2"/>
      <c r="D579" s="2"/>
    </row>
    <row r="580" spans="1:4" x14ac:dyDescent="0.2">
      <c r="A580" s="2"/>
      <c r="B580" s="3"/>
      <c r="C580" s="2"/>
      <c r="D580" s="2"/>
    </row>
    <row r="581" spans="1:4" x14ac:dyDescent="0.2">
      <c r="A581" s="2"/>
      <c r="B581" s="3"/>
      <c r="C581" s="2"/>
      <c r="D581" s="2"/>
    </row>
    <row r="582" spans="1:4" x14ac:dyDescent="0.2">
      <c r="A582" s="2"/>
      <c r="B582" s="3"/>
      <c r="C582" s="2"/>
      <c r="D582" s="2"/>
    </row>
    <row r="583" spans="1:4" x14ac:dyDescent="0.2">
      <c r="A583" s="2"/>
      <c r="B583" s="3"/>
      <c r="C583" s="2"/>
      <c r="D583" s="2"/>
    </row>
    <row r="584" spans="1:4" x14ac:dyDescent="0.2">
      <c r="A584" s="2"/>
      <c r="B584" s="3"/>
      <c r="C584" s="2"/>
      <c r="D584" s="2"/>
    </row>
    <row r="585" spans="1:4" x14ac:dyDescent="0.2">
      <c r="A585" s="2"/>
      <c r="B585" s="3"/>
      <c r="C585" s="2"/>
      <c r="D585" s="2"/>
    </row>
    <row r="586" spans="1:4" x14ac:dyDescent="0.2">
      <c r="A586" s="2"/>
      <c r="B586" s="3"/>
      <c r="C586" s="2"/>
      <c r="D586" s="2"/>
    </row>
    <row r="587" spans="1:4" x14ac:dyDescent="0.2">
      <c r="A587" s="2"/>
      <c r="B587" s="3"/>
      <c r="C587" s="2"/>
      <c r="D587" s="2"/>
    </row>
    <row r="588" spans="1:4" x14ac:dyDescent="0.2">
      <c r="A588" s="2"/>
      <c r="B588" s="3"/>
      <c r="C588" s="2"/>
      <c r="D588" s="2"/>
    </row>
    <row r="589" spans="1:4" x14ac:dyDescent="0.2">
      <c r="A589" s="2"/>
      <c r="B589" s="3"/>
      <c r="C589" s="2"/>
      <c r="D589" s="2"/>
    </row>
    <row r="590" spans="1:4" x14ac:dyDescent="0.2">
      <c r="A590" s="2"/>
      <c r="B590" s="3"/>
      <c r="C590" s="2"/>
      <c r="D590" s="2"/>
    </row>
    <row r="591" spans="1:4" x14ac:dyDescent="0.2">
      <c r="A591" s="2"/>
      <c r="B591" s="3"/>
      <c r="C591" s="2"/>
      <c r="D591" s="2"/>
    </row>
    <row r="592" spans="1:4" x14ac:dyDescent="0.2">
      <c r="A592" s="2"/>
      <c r="B592" s="3"/>
      <c r="C592" s="2"/>
      <c r="D592" s="2"/>
    </row>
    <row r="593" spans="1:4" x14ac:dyDescent="0.2">
      <c r="A593" s="2"/>
      <c r="B593" s="3"/>
      <c r="C593" s="2"/>
      <c r="D593" s="2"/>
    </row>
    <row r="594" spans="1:4" x14ac:dyDescent="0.2">
      <c r="A594" s="2"/>
      <c r="B594" s="3"/>
      <c r="C594" s="2"/>
      <c r="D594" s="2"/>
    </row>
    <row r="595" spans="1:4" x14ac:dyDescent="0.2">
      <c r="A595" s="2"/>
      <c r="B595" s="3"/>
      <c r="C595" s="2"/>
      <c r="D595" s="2"/>
    </row>
    <row r="596" spans="1:4" x14ac:dyDescent="0.2">
      <c r="A596" s="2"/>
      <c r="B596" s="3"/>
      <c r="C596" s="2"/>
      <c r="D596" s="2"/>
    </row>
    <row r="597" spans="1:4" x14ac:dyDescent="0.2">
      <c r="A597" s="2"/>
      <c r="B597" s="3"/>
      <c r="C597" s="2"/>
      <c r="D597" s="2"/>
    </row>
    <row r="598" spans="1:4" x14ac:dyDescent="0.2">
      <c r="A598" s="2"/>
      <c r="B598" s="3"/>
      <c r="C598" s="2"/>
      <c r="D598" s="2"/>
    </row>
    <row r="599" spans="1:4" x14ac:dyDescent="0.2">
      <c r="A599" s="2"/>
      <c r="B599" s="3"/>
      <c r="C599" s="2"/>
      <c r="D599" s="2"/>
    </row>
    <row r="600" spans="1:4" x14ac:dyDescent="0.2">
      <c r="A600" s="2"/>
      <c r="B600" s="3"/>
      <c r="C600" s="2"/>
      <c r="D600" s="2"/>
    </row>
    <row r="601" spans="1:4" x14ac:dyDescent="0.2">
      <c r="A601" s="2"/>
      <c r="B601" s="3"/>
      <c r="C601" s="2"/>
      <c r="D601" s="2"/>
    </row>
    <row r="602" spans="1:4" x14ac:dyDescent="0.2">
      <c r="A602" s="2"/>
      <c r="B602" s="3"/>
      <c r="C602" s="2"/>
      <c r="D602" s="2"/>
    </row>
    <row r="603" spans="1:4" x14ac:dyDescent="0.2">
      <c r="A603" s="2"/>
      <c r="B603" s="3"/>
      <c r="C603" s="2"/>
      <c r="D603" s="2"/>
    </row>
    <row r="604" spans="1:4" x14ac:dyDescent="0.2">
      <c r="A604" s="2"/>
      <c r="B604" s="3"/>
      <c r="C604" s="2"/>
      <c r="D604" s="2"/>
    </row>
    <row r="605" spans="1:4" x14ac:dyDescent="0.2">
      <c r="A605" s="2"/>
      <c r="B605" s="3"/>
      <c r="C605" s="2"/>
      <c r="D605" s="2"/>
    </row>
    <row r="606" spans="1:4" x14ac:dyDescent="0.2">
      <c r="A606" s="2"/>
      <c r="B606" s="3"/>
      <c r="C606" s="2"/>
      <c r="D606" s="2"/>
    </row>
    <row r="607" spans="1:4" x14ac:dyDescent="0.2">
      <c r="A607" s="2"/>
      <c r="B607" s="3"/>
      <c r="C607" s="2"/>
      <c r="D607" s="2"/>
    </row>
    <row r="608" spans="1:4" x14ac:dyDescent="0.2">
      <c r="A608" s="2"/>
      <c r="B608" s="3"/>
      <c r="C608" s="2"/>
      <c r="D608" s="2"/>
    </row>
    <row r="609" spans="1:4" x14ac:dyDescent="0.2">
      <c r="A609" s="2"/>
      <c r="B609" s="3"/>
      <c r="C609" s="2"/>
      <c r="D609" s="2"/>
    </row>
    <row r="610" spans="1:4" x14ac:dyDescent="0.2">
      <c r="A610" s="2"/>
      <c r="B610" s="3"/>
      <c r="C610" s="2"/>
      <c r="D610" s="2"/>
    </row>
    <row r="611" spans="1:4" x14ac:dyDescent="0.2">
      <c r="A611" s="2"/>
      <c r="B611" s="3"/>
      <c r="C611" s="2"/>
      <c r="D611" s="2"/>
    </row>
    <row r="612" spans="1:4" x14ac:dyDescent="0.2">
      <c r="A612" s="2"/>
      <c r="B612" s="3"/>
      <c r="C612" s="2"/>
      <c r="D612" s="2"/>
    </row>
    <row r="613" spans="1:4" x14ac:dyDescent="0.2">
      <c r="A613" s="2"/>
      <c r="B613" s="3"/>
      <c r="C613" s="2"/>
      <c r="D613" s="2"/>
    </row>
    <row r="614" spans="1:4" x14ac:dyDescent="0.2">
      <c r="A614" s="2"/>
      <c r="B614" s="3"/>
      <c r="C614" s="2"/>
      <c r="D614" s="2"/>
    </row>
    <row r="615" spans="1:4" x14ac:dyDescent="0.2">
      <c r="A615" s="2"/>
      <c r="B615" s="3"/>
      <c r="C615" s="2"/>
      <c r="D615" s="2"/>
    </row>
    <row r="616" spans="1:4" x14ac:dyDescent="0.2">
      <c r="A616" s="2"/>
      <c r="B616" s="3"/>
      <c r="C616" s="2"/>
      <c r="D616" s="2"/>
    </row>
    <row r="617" spans="1:4" x14ac:dyDescent="0.2">
      <c r="A617" s="2"/>
      <c r="B617" s="3"/>
      <c r="C617" s="2"/>
      <c r="D617" s="2"/>
    </row>
    <row r="618" spans="1:4" x14ac:dyDescent="0.2">
      <c r="A618" s="2"/>
      <c r="B618" s="3"/>
      <c r="C618" s="2"/>
      <c r="D618" s="2"/>
    </row>
    <row r="619" spans="1:4" x14ac:dyDescent="0.2">
      <c r="A619" s="2"/>
      <c r="B619" s="3"/>
      <c r="C619" s="2"/>
      <c r="D619" s="2"/>
    </row>
    <row r="620" spans="1:4" x14ac:dyDescent="0.2">
      <c r="A620" s="2"/>
      <c r="B620" s="3"/>
      <c r="C620" s="2"/>
      <c r="D620" s="2"/>
    </row>
    <row r="621" spans="1:4" x14ac:dyDescent="0.2">
      <c r="A621" s="2"/>
      <c r="B621" s="3"/>
      <c r="C621" s="2"/>
      <c r="D621" s="2"/>
    </row>
    <row r="622" spans="1:4" x14ac:dyDescent="0.2">
      <c r="A622" s="2"/>
      <c r="B622" s="3"/>
      <c r="C622" s="2"/>
      <c r="D622" s="2"/>
    </row>
    <row r="623" spans="1:4" x14ac:dyDescent="0.2">
      <c r="A623" s="2"/>
      <c r="B623" s="3"/>
      <c r="C623" s="2"/>
      <c r="D623" s="2"/>
    </row>
    <row r="624" spans="1:4" x14ac:dyDescent="0.2">
      <c r="A624" s="2"/>
      <c r="B624" s="3"/>
      <c r="C624" s="2"/>
      <c r="D624" s="2"/>
    </row>
    <row r="625" spans="1:4" x14ac:dyDescent="0.2">
      <c r="A625" s="2"/>
      <c r="B625" s="3"/>
      <c r="C625" s="2"/>
      <c r="D625" s="2"/>
    </row>
    <row r="626" spans="1:4" x14ac:dyDescent="0.2">
      <c r="A626" s="2"/>
      <c r="B626" s="3"/>
      <c r="C626" s="2"/>
      <c r="D626" s="2"/>
    </row>
    <row r="627" spans="1:4" x14ac:dyDescent="0.2">
      <c r="A627" s="2"/>
      <c r="B627" s="3"/>
      <c r="C627" s="2"/>
      <c r="D627" s="2"/>
    </row>
    <row r="628" spans="1:4" x14ac:dyDescent="0.2">
      <c r="A628" s="2"/>
      <c r="B628" s="3"/>
      <c r="C628" s="2"/>
      <c r="D628" s="2"/>
    </row>
    <row r="629" spans="1:4" x14ac:dyDescent="0.2">
      <c r="A629" s="2"/>
      <c r="B629" s="3"/>
      <c r="C629" s="2"/>
      <c r="D629" s="2"/>
    </row>
    <row r="630" spans="1:4" x14ac:dyDescent="0.2">
      <c r="A630" s="2"/>
      <c r="B630" s="3"/>
      <c r="C630" s="2"/>
      <c r="D630" s="2"/>
    </row>
    <row r="631" spans="1:4" x14ac:dyDescent="0.2">
      <c r="A631" s="2"/>
      <c r="B631" s="3"/>
      <c r="C631" s="2"/>
      <c r="D631" s="2"/>
    </row>
    <row r="632" spans="1:4" x14ac:dyDescent="0.2">
      <c r="A632" s="2"/>
      <c r="B632" s="3"/>
      <c r="C632" s="2"/>
      <c r="D632" s="2"/>
    </row>
    <row r="633" spans="1:4" x14ac:dyDescent="0.2">
      <c r="A633" s="2"/>
      <c r="B633" s="3"/>
      <c r="C633" s="2"/>
      <c r="D633" s="2"/>
    </row>
    <row r="634" spans="1:4" x14ac:dyDescent="0.2">
      <c r="A634" s="2"/>
      <c r="B634" s="3"/>
      <c r="C634" s="2"/>
      <c r="D634" s="2"/>
    </row>
    <row r="635" spans="1:4" x14ac:dyDescent="0.2">
      <c r="A635" s="2"/>
      <c r="B635" s="3"/>
      <c r="C635" s="2"/>
      <c r="D635" s="2"/>
    </row>
    <row r="636" spans="1:4" x14ac:dyDescent="0.2">
      <c r="A636" s="2"/>
      <c r="B636" s="3"/>
      <c r="C636" s="2"/>
      <c r="D636" s="2"/>
    </row>
    <row r="637" spans="1:4" x14ac:dyDescent="0.2">
      <c r="A637" s="2"/>
      <c r="B637" s="3"/>
      <c r="C637" s="2"/>
      <c r="D637" s="2"/>
    </row>
    <row r="638" spans="1:4" x14ac:dyDescent="0.2">
      <c r="A638" s="2"/>
      <c r="B638" s="3"/>
      <c r="C638" s="2"/>
      <c r="D638" s="2"/>
    </row>
    <row r="639" spans="1:4" x14ac:dyDescent="0.2">
      <c r="A639" s="2"/>
      <c r="B639" s="3"/>
      <c r="C639" s="2"/>
      <c r="D639" s="2"/>
    </row>
    <row r="640" spans="1:4" x14ac:dyDescent="0.2">
      <c r="A640" s="2"/>
      <c r="B640" s="3"/>
      <c r="C640" s="2"/>
      <c r="D640" s="2"/>
    </row>
    <row r="641" spans="1:4" x14ac:dyDescent="0.2">
      <c r="A641" s="2"/>
      <c r="B641" s="3"/>
      <c r="C641" s="2"/>
      <c r="D641" s="2"/>
    </row>
    <row r="642" spans="1:4" x14ac:dyDescent="0.2">
      <c r="A642" s="2"/>
      <c r="B642" s="3"/>
      <c r="C642" s="2"/>
      <c r="D642" s="2"/>
    </row>
    <row r="643" spans="1:4" x14ac:dyDescent="0.2">
      <c r="A643" s="2"/>
      <c r="B643" s="3"/>
      <c r="C643" s="2"/>
      <c r="D643" s="2"/>
    </row>
    <row r="644" spans="1:4" x14ac:dyDescent="0.2">
      <c r="A644" s="2"/>
      <c r="B644" s="3"/>
      <c r="C644" s="2"/>
      <c r="D644" s="2"/>
    </row>
    <row r="645" spans="1:4" x14ac:dyDescent="0.2">
      <c r="A645" s="2"/>
      <c r="B645" s="3"/>
      <c r="C645" s="2"/>
      <c r="D645" s="2"/>
    </row>
    <row r="646" spans="1:4" x14ac:dyDescent="0.2">
      <c r="A646" s="2"/>
      <c r="B646" s="3"/>
      <c r="C646" s="2"/>
      <c r="D646" s="2"/>
    </row>
    <row r="647" spans="1:4" x14ac:dyDescent="0.2">
      <c r="A647" s="2"/>
      <c r="B647" s="3"/>
      <c r="C647" s="2"/>
      <c r="D647" s="2"/>
    </row>
    <row r="648" spans="1:4" x14ac:dyDescent="0.2">
      <c r="A648" s="2"/>
      <c r="B648" s="3"/>
      <c r="C648" s="2"/>
      <c r="D648" s="2"/>
    </row>
    <row r="649" spans="1:4" x14ac:dyDescent="0.2">
      <c r="A649" s="2"/>
      <c r="B649" s="3"/>
      <c r="C649" s="2"/>
      <c r="D649" s="2"/>
    </row>
    <row r="650" spans="1:4" x14ac:dyDescent="0.2">
      <c r="A650" s="2"/>
      <c r="B650" s="3"/>
      <c r="C650" s="2"/>
      <c r="D650" s="2"/>
    </row>
    <row r="651" spans="1:4" x14ac:dyDescent="0.2">
      <c r="A651" s="2"/>
      <c r="B651" s="3"/>
      <c r="C651" s="2"/>
      <c r="D651" s="2"/>
    </row>
    <row r="652" spans="1:4" x14ac:dyDescent="0.2">
      <c r="A652" s="2"/>
      <c r="B652" s="3"/>
      <c r="C652" s="2"/>
      <c r="D652" s="2"/>
    </row>
    <row r="653" spans="1:4" x14ac:dyDescent="0.2">
      <c r="A653" s="2"/>
      <c r="B653" s="3"/>
      <c r="C653" s="2"/>
      <c r="D653" s="2"/>
    </row>
    <row r="654" spans="1:4" x14ac:dyDescent="0.2">
      <c r="A654" s="2"/>
      <c r="B654" s="3"/>
      <c r="C654" s="2"/>
      <c r="D654" s="2"/>
    </row>
    <row r="655" spans="1:4" x14ac:dyDescent="0.2">
      <c r="A655" s="2"/>
      <c r="B655" s="3"/>
      <c r="C655" s="2"/>
      <c r="D655" s="2"/>
    </row>
    <row r="656" spans="1:4" x14ac:dyDescent="0.2">
      <c r="A656" s="2"/>
      <c r="B656" s="3"/>
      <c r="C656" s="2"/>
      <c r="D656" s="2"/>
    </row>
    <row r="657" spans="1:4" x14ac:dyDescent="0.2">
      <c r="A657" s="2"/>
      <c r="B657" s="3"/>
      <c r="C657" s="2"/>
      <c r="D657" s="2"/>
    </row>
    <row r="658" spans="1:4" x14ac:dyDescent="0.2">
      <c r="A658" s="2"/>
      <c r="B658" s="3"/>
      <c r="C658" s="2"/>
      <c r="D658" s="2"/>
    </row>
    <row r="659" spans="1:4" x14ac:dyDescent="0.2">
      <c r="A659" s="2"/>
      <c r="B659" s="3"/>
      <c r="C659" s="2"/>
      <c r="D659" s="2"/>
    </row>
    <row r="660" spans="1:4" x14ac:dyDescent="0.2">
      <c r="A660" s="2"/>
      <c r="B660" s="3"/>
      <c r="C660" s="2"/>
      <c r="D660" s="2"/>
    </row>
    <row r="661" spans="1:4" x14ac:dyDescent="0.2">
      <c r="A661" s="2"/>
      <c r="B661" s="3"/>
      <c r="C661" s="2"/>
      <c r="D661" s="2"/>
    </row>
    <row r="662" spans="1:4" x14ac:dyDescent="0.2">
      <c r="A662" s="2"/>
      <c r="B662" s="3"/>
      <c r="C662" s="2"/>
      <c r="D662" s="2"/>
    </row>
    <row r="663" spans="1:4" x14ac:dyDescent="0.2">
      <c r="A663" s="2"/>
      <c r="B663" s="3"/>
      <c r="C663" s="2"/>
      <c r="D663" s="2"/>
    </row>
    <row r="664" spans="1:4" x14ac:dyDescent="0.2">
      <c r="A664" s="2"/>
      <c r="B664" s="3"/>
      <c r="C664" s="2"/>
      <c r="D664" s="2"/>
    </row>
    <row r="665" spans="1:4" x14ac:dyDescent="0.2">
      <c r="A665" s="2"/>
      <c r="B665" s="3"/>
      <c r="C665" s="2"/>
      <c r="D665" s="2"/>
    </row>
    <row r="666" spans="1:4" x14ac:dyDescent="0.2">
      <c r="A666" s="2"/>
      <c r="B666" s="3"/>
      <c r="C666" s="2"/>
      <c r="D666" s="2"/>
    </row>
    <row r="667" spans="1:4" x14ac:dyDescent="0.2">
      <c r="A667" s="2"/>
      <c r="B667" s="3"/>
      <c r="C667" s="2"/>
      <c r="D667" s="2"/>
    </row>
    <row r="668" spans="1:4" x14ac:dyDescent="0.2">
      <c r="A668" s="2"/>
      <c r="B668" s="3"/>
      <c r="C668" s="2"/>
      <c r="D668" s="2"/>
    </row>
    <row r="669" spans="1:4" x14ac:dyDescent="0.2">
      <c r="A669" s="2"/>
      <c r="B669" s="3"/>
      <c r="C669" s="2"/>
      <c r="D669" s="2"/>
    </row>
    <row r="670" spans="1:4" x14ac:dyDescent="0.2">
      <c r="A670" s="2"/>
      <c r="B670" s="3"/>
      <c r="C670" s="2"/>
      <c r="D670" s="2"/>
    </row>
    <row r="671" spans="1:4" x14ac:dyDescent="0.2">
      <c r="A671" s="2"/>
      <c r="B671" s="3"/>
      <c r="C671" s="2"/>
      <c r="D671" s="2"/>
    </row>
    <row r="672" spans="1:4" x14ac:dyDescent="0.2">
      <c r="A672" s="2"/>
      <c r="B672" s="3"/>
      <c r="C672" s="2"/>
      <c r="D672" s="2"/>
    </row>
    <row r="673" spans="1:4" x14ac:dyDescent="0.2">
      <c r="A673" s="2"/>
      <c r="B673" s="3"/>
      <c r="C673" s="2"/>
      <c r="D673" s="2"/>
    </row>
    <row r="674" spans="1:4" x14ac:dyDescent="0.2">
      <c r="A674" s="2"/>
      <c r="B674" s="3"/>
      <c r="C674" s="2"/>
      <c r="D674" s="2"/>
    </row>
    <row r="675" spans="1:4" x14ac:dyDescent="0.2">
      <c r="A675" s="2"/>
      <c r="B675" s="3"/>
      <c r="C675" s="2"/>
      <c r="D675" s="2"/>
    </row>
    <row r="676" spans="1:4" x14ac:dyDescent="0.2">
      <c r="A676" s="2"/>
      <c r="B676" s="3"/>
      <c r="C676" s="2"/>
      <c r="D676" s="2"/>
    </row>
    <row r="677" spans="1:4" x14ac:dyDescent="0.2">
      <c r="A677" s="2"/>
      <c r="B677" s="3"/>
      <c r="C677" s="2"/>
      <c r="D677" s="2"/>
    </row>
    <row r="678" spans="1:4" x14ac:dyDescent="0.2">
      <c r="A678" s="2"/>
      <c r="B678" s="3"/>
      <c r="C678" s="2"/>
      <c r="D678" s="2"/>
    </row>
    <row r="679" spans="1:4" x14ac:dyDescent="0.2">
      <c r="A679" s="2"/>
      <c r="B679" s="3"/>
      <c r="C679" s="2"/>
      <c r="D679" s="2"/>
    </row>
    <row r="680" spans="1:4" x14ac:dyDescent="0.2">
      <c r="A680" s="2"/>
      <c r="B680" s="3"/>
      <c r="C680" s="2"/>
      <c r="D680" s="2"/>
    </row>
    <row r="681" spans="1:4" x14ac:dyDescent="0.2">
      <c r="A681" s="2"/>
      <c r="B681" s="3"/>
      <c r="C681" s="2"/>
      <c r="D681" s="2"/>
    </row>
    <row r="682" spans="1:4" x14ac:dyDescent="0.2">
      <c r="A682" s="2"/>
      <c r="B682" s="3"/>
      <c r="C682" s="2"/>
      <c r="D682" s="2"/>
    </row>
    <row r="683" spans="1:4" x14ac:dyDescent="0.2">
      <c r="A683" s="2"/>
      <c r="B683" s="3"/>
      <c r="C683" s="2"/>
      <c r="D683" s="2"/>
    </row>
    <row r="684" spans="1:4" x14ac:dyDescent="0.2">
      <c r="A684" s="2"/>
      <c r="B684" s="3"/>
      <c r="C684" s="2"/>
      <c r="D684" s="2"/>
    </row>
    <row r="685" spans="1:4" x14ac:dyDescent="0.2">
      <c r="A685" s="2"/>
      <c r="B685" s="3"/>
      <c r="C685" s="2"/>
      <c r="D685" s="2"/>
    </row>
    <row r="686" spans="1:4" x14ac:dyDescent="0.2">
      <c r="A686" s="2"/>
      <c r="B686" s="3"/>
      <c r="C686" s="2"/>
      <c r="D686" s="2"/>
    </row>
    <row r="687" spans="1:4" x14ac:dyDescent="0.2">
      <c r="A687" s="2"/>
      <c r="B687" s="3"/>
      <c r="C687" s="2"/>
      <c r="D687" s="2"/>
    </row>
    <row r="688" spans="1:4" x14ac:dyDescent="0.2">
      <c r="A688" s="2"/>
      <c r="B688" s="3"/>
      <c r="C688" s="2"/>
      <c r="D688" s="2"/>
    </row>
    <row r="689" spans="1:4" x14ac:dyDescent="0.2">
      <c r="A689" s="2"/>
      <c r="B689" s="3"/>
      <c r="C689" s="2"/>
      <c r="D689" s="2"/>
    </row>
    <row r="690" spans="1:4" x14ac:dyDescent="0.2">
      <c r="A690" s="2"/>
      <c r="B690" s="3"/>
      <c r="C690" s="2"/>
      <c r="D690" s="2"/>
    </row>
    <row r="691" spans="1:4" x14ac:dyDescent="0.2">
      <c r="A691" s="2"/>
      <c r="B691" s="3"/>
      <c r="C691" s="2"/>
      <c r="D691" s="2"/>
    </row>
    <row r="692" spans="1:4" x14ac:dyDescent="0.2">
      <c r="A692" s="2"/>
      <c r="B692" s="3"/>
      <c r="C692" s="2"/>
      <c r="D692" s="2"/>
    </row>
    <row r="693" spans="1:4" x14ac:dyDescent="0.2">
      <c r="A693" s="2"/>
      <c r="B693" s="3"/>
      <c r="C693" s="2"/>
      <c r="D693" s="2"/>
    </row>
    <row r="694" spans="1:4" x14ac:dyDescent="0.2">
      <c r="A694" s="2"/>
      <c r="B694" s="3"/>
      <c r="C694" s="2"/>
      <c r="D694" s="2"/>
    </row>
    <row r="695" spans="1:4" x14ac:dyDescent="0.2">
      <c r="A695" s="2"/>
      <c r="B695" s="3"/>
      <c r="C695" s="2"/>
      <c r="D695" s="2"/>
    </row>
    <row r="696" spans="1:4" x14ac:dyDescent="0.2">
      <c r="A696" s="2"/>
      <c r="B696" s="3"/>
      <c r="C696" s="2"/>
      <c r="D696" s="2"/>
    </row>
    <row r="697" spans="1:4" x14ac:dyDescent="0.2">
      <c r="A697" s="2"/>
      <c r="B697" s="3"/>
      <c r="C697" s="2"/>
      <c r="D697" s="2"/>
    </row>
    <row r="698" spans="1:4" x14ac:dyDescent="0.2">
      <c r="A698" s="2"/>
      <c r="B698" s="3"/>
      <c r="C698" s="2"/>
      <c r="D698" s="2"/>
    </row>
    <row r="699" spans="1:4" x14ac:dyDescent="0.2">
      <c r="A699" s="2"/>
      <c r="B699" s="3"/>
      <c r="C699" s="2"/>
      <c r="D699" s="2"/>
    </row>
    <row r="700" spans="1:4" x14ac:dyDescent="0.2">
      <c r="A700" s="2"/>
      <c r="B700" s="3"/>
      <c r="C700" s="2"/>
      <c r="D700" s="2"/>
    </row>
    <row r="701" spans="1:4" x14ac:dyDescent="0.2">
      <c r="A701" s="2"/>
      <c r="B701" s="3"/>
      <c r="C701" s="2"/>
      <c r="D701" s="2"/>
    </row>
    <row r="702" spans="1:4" x14ac:dyDescent="0.2">
      <c r="A702" s="2"/>
      <c r="B702" s="3"/>
      <c r="C702" s="2"/>
      <c r="D702" s="2"/>
    </row>
    <row r="703" spans="1:4" x14ac:dyDescent="0.2">
      <c r="A703" s="2"/>
      <c r="B703" s="3"/>
      <c r="C703" s="2"/>
      <c r="D703" s="2"/>
    </row>
    <row r="704" spans="1:4" x14ac:dyDescent="0.2">
      <c r="A704" s="2"/>
      <c r="B704" s="3"/>
      <c r="C704" s="2"/>
      <c r="D704" s="2"/>
    </row>
    <row r="705" spans="1:4" x14ac:dyDescent="0.2">
      <c r="A705" s="2"/>
      <c r="B705" s="3"/>
      <c r="C705" s="2"/>
      <c r="D705" s="2"/>
    </row>
    <row r="706" spans="1:4" x14ac:dyDescent="0.2">
      <c r="A706" s="2"/>
      <c r="B706" s="3"/>
      <c r="C706" s="2"/>
      <c r="D706" s="2"/>
    </row>
    <row r="707" spans="1:4" x14ac:dyDescent="0.2">
      <c r="A707" s="2"/>
      <c r="B707" s="3"/>
      <c r="C707" s="2"/>
      <c r="D707" s="2"/>
    </row>
    <row r="708" spans="1:4" x14ac:dyDescent="0.2">
      <c r="A708" s="2"/>
      <c r="B708" s="3"/>
      <c r="C708" s="2"/>
      <c r="D708" s="2"/>
    </row>
    <row r="709" spans="1:4" x14ac:dyDescent="0.2">
      <c r="A709" s="2"/>
      <c r="B709" s="3"/>
      <c r="C709" s="2"/>
      <c r="D709" s="2"/>
    </row>
    <row r="710" spans="1:4" x14ac:dyDescent="0.2">
      <c r="A710" s="2"/>
      <c r="B710" s="3"/>
      <c r="C710" s="2"/>
      <c r="D710" s="2"/>
    </row>
    <row r="711" spans="1:4" x14ac:dyDescent="0.2">
      <c r="A711" s="2"/>
      <c r="B711" s="3"/>
      <c r="C711" s="2"/>
      <c r="D711" s="2"/>
    </row>
    <row r="712" spans="1:4" x14ac:dyDescent="0.2">
      <c r="A712" s="2"/>
      <c r="B712" s="3"/>
      <c r="C712" s="2"/>
      <c r="D712" s="2"/>
    </row>
    <row r="713" spans="1:4" x14ac:dyDescent="0.2">
      <c r="A713" s="2"/>
      <c r="B713" s="3"/>
      <c r="C713" s="2"/>
      <c r="D713" s="2"/>
    </row>
    <row r="714" spans="1:4" x14ac:dyDescent="0.2">
      <c r="A714" s="2"/>
      <c r="B714" s="3"/>
      <c r="C714" s="2"/>
      <c r="D714" s="2"/>
    </row>
    <row r="715" spans="1:4" x14ac:dyDescent="0.2">
      <c r="A715" s="2"/>
      <c r="B715" s="3"/>
      <c r="C715" s="2"/>
      <c r="D715" s="2"/>
    </row>
    <row r="716" spans="1:4" x14ac:dyDescent="0.2">
      <c r="A716" s="2"/>
      <c r="B716" s="3"/>
      <c r="C716" s="2"/>
      <c r="D716" s="2"/>
    </row>
    <row r="717" spans="1:4" x14ac:dyDescent="0.2">
      <c r="A717" s="2"/>
      <c r="B717" s="3"/>
      <c r="C717" s="2"/>
      <c r="D717" s="2"/>
    </row>
    <row r="718" spans="1:4" x14ac:dyDescent="0.2">
      <c r="A718" s="2"/>
      <c r="B718" s="3"/>
      <c r="C718" s="2"/>
      <c r="D718" s="2"/>
    </row>
    <row r="719" spans="1:4" x14ac:dyDescent="0.2">
      <c r="A719" s="2"/>
      <c r="B719" s="3"/>
      <c r="C719" s="2"/>
      <c r="D719" s="2"/>
    </row>
    <row r="720" spans="1:4" x14ac:dyDescent="0.2">
      <c r="A720" s="2"/>
      <c r="B720" s="3"/>
      <c r="C720" s="2"/>
      <c r="D720" s="2"/>
    </row>
    <row r="721" spans="1:4" x14ac:dyDescent="0.2">
      <c r="A721" s="2"/>
      <c r="B721" s="3"/>
      <c r="C721" s="2"/>
      <c r="D721" s="2"/>
    </row>
    <row r="722" spans="1:4" x14ac:dyDescent="0.2">
      <c r="A722" s="2"/>
      <c r="B722" s="3"/>
      <c r="C722" s="2"/>
      <c r="D722" s="2"/>
    </row>
    <row r="723" spans="1:4" x14ac:dyDescent="0.2">
      <c r="A723" s="2"/>
      <c r="B723" s="3"/>
      <c r="C723" s="2"/>
      <c r="D723" s="2"/>
    </row>
    <row r="724" spans="1:4" x14ac:dyDescent="0.2">
      <c r="A724" s="2"/>
      <c r="B724" s="3"/>
      <c r="C724" s="2"/>
      <c r="D724" s="2"/>
    </row>
    <row r="725" spans="1:4" x14ac:dyDescent="0.2">
      <c r="A725" s="2"/>
      <c r="B725" s="3"/>
      <c r="C725" s="2"/>
      <c r="D725" s="2"/>
    </row>
    <row r="726" spans="1:4" x14ac:dyDescent="0.2">
      <c r="A726" s="2"/>
      <c r="B726" s="3"/>
      <c r="C726" s="2"/>
      <c r="D726" s="2"/>
    </row>
    <row r="727" spans="1:4" x14ac:dyDescent="0.2">
      <c r="A727" s="2"/>
      <c r="B727" s="3"/>
      <c r="C727" s="2"/>
      <c r="D727" s="2"/>
    </row>
    <row r="728" spans="1:4" x14ac:dyDescent="0.2">
      <c r="A728" s="2"/>
      <c r="B728" s="3"/>
      <c r="C728" s="2"/>
      <c r="D728" s="2"/>
    </row>
    <row r="729" spans="1:4" x14ac:dyDescent="0.2">
      <c r="A729" s="2"/>
      <c r="B729" s="3"/>
      <c r="C729" s="2"/>
      <c r="D729" s="2"/>
    </row>
    <row r="730" spans="1:4" x14ac:dyDescent="0.2">
      <c r="A730" s="2"/>
      <c r="B730" s="3"/>
      <c r="C730" s="2"/>
      <c r="D730" s="2"/>
    </row>
    <row r="731" spans="1:4" x14ac:dyDescent="0.2">
      <c r="A731" s="2"/>
      <c r="B731" s="3"/>
      <c r="C731" s="2"/>
      <c r="D731" s="2"/>
    </row>
    <row r="732" spans="1:4" x14ac:dyDescent="0.2">
      <c r="A732" s="2"/>
      <c r="B732" s="3"/>
      <c r="C732" s="2"/>
      <c r="D732" s="2"/>
    </row>
    <row r="733" spans="1:4" x14ac:dyDescent="0.2">
      <c r="A733" s="2"/>
      <c r="B733" s="3"/>
      <c r="C733" s="2"/>
      <c r="D733" s="2"/>
    </row>
    <row r="734" spans="1:4" x14ac:dyDescent="0.2">
      <c r="A734" s="2"/>
      <c r="B734" s="3"/>
      <c r="C734" s="2"/>
      <c r="D734" s="2"/>
    </row>
    <row r="735" spans="1:4" x14ac:dyDescent="0.2">
      <c r="A735" s="2"/>
      <c r="B735" s="3"/>
      <c r="C735" s="2"/>
      <c r="D735" s="2"/>
    </row>
    <row r="736" spans="1:4" x14ac:dyDescent="0.2">
      <c r="A736" s="2"/>
      <c r="B736" s="3"/>
      <c r="C736" s="2"/>
      <c r="D736" s="2"/>
    </row>
    <row r="737" spans="1:4" x14ac:dyDescent="0.2">
      <c r="A737" s="2"/>
      <c r="B737" s="3"/>
      <c r="C737" s="2"/>
      <c r="D737" s="2"/>
    </row>
    <row r="738" spans="1:4" x14ac:dyDescent="0.2">
      <c r="A738" s="2"/>
      <c r="B738" s="3"/>
      <c r="C738" s="2"/>
      <c r="D738" s="2"/>
    </row>
    <row r="739" spans="1:4" x14ac:dyDescent="0.2">
      <c r="A739" s="2"/>
      <c r="B739" s="3"/>
      <c r="C739" s="2"/>
      <c r="D739" s="2"/>
    </row>
    <row r="740" spans="1:4" x14ac:dyDescent="0.2">
      <c r="A740" s="2"/>
      <c r="B740" s="3"/>
      <c r="C740" s="2"/>
      <c r="D740" s="2"/>
    </row>
    <row r="741" spans="1:4" x14ac:dyDescent="0.2">
      <c r="A741" s="2"/>
      <c r="B741" s="3"/>
      <c r="C741" s="2"/>
      <c r="D741" s="2"/>
    </row>
    <row r="742" spans="1:4" x14ac:dyDescent="0.2">
      <c r="A742" s="2"/>
      <c r="B742" s="3"/>
      <c r="C742" s="2"/>
      <c r="D742" s="2"/>
    </row>
    <row r="743" spans="1:4" x14ac:dyDescent="0.2">
      <c r="A743" s="2"/>
      <c r="B743" s="3"/>
      <c r="C743" s="2"/>
      <c r="D743" s="2"/>
    </row>
    <row r="744" spans="1:4" x14ac:dyDescent="0.2">
      <c r="A744" s="2"/>
      <c r="B744" s="3"/>
      <c r="C744" s="2"/>
      <c r="D744" s="2"/>
    </row>
    <row r="745" spans="1:4" x14ac:dyDescent="0.2">
      <c r="A745" s="2"/>
      <c r="B745" s="3"/>
      <c r="C745" s="2"/>
      <c r="D745" s="2"/>
    </row>
    <row r="746" spans="1:4" x14ac:dyDescent="0.2">
      <c r="A746" s="2"/>
      <c r="B746" s="3"/>
      <c r="C746" s="2"/>
      <c r="D746" s="2"/>
    </row>
    <row r="747" spans="1:4" x14ac:dyDescent="0.2">
      <c r="A747" s="2"/>
      <c r="B747" s="3"/>
      <c r="C747" s="2"/>
      <c r="D747" s="2"/>
    </row>
    <row r="748" spans="1:4" x14ac:dyDescent="0.2">
      <c r="A748" s="2"/>
      <c r="B748" s="3"/>
      <c r="C748" s="2"/>
      <c r="D748" s="2"/>
    </row>
    <row r="749" spans="1:4" x14ac:dyDescent="0.2">
      <c r="A749" s="2"/>
      <c r="B749" s="3"/>
      <c r="C749" s="2"/>
      <c r="D749" s="2"/>
    </row>
    <row r="750" spans="1:4" x14ac:dyDescent="0.2">
      <c r="A750" s="2"/>
      <c r="B750" s="3"/>
      <c r="C750" s="2"/>
      <c r="D750" s="2"/>
    </row>
    <row r="751" spans="1:4" x14ac:dyDescent="0.2">
      <c r="A751" s="2"/>
      <c r="B751" s="3"/>
      <c r="C751" s="2"/>
      <c r="D751" s="2"/>
    </row>
    <row r="752" spans="1:4" x14ac:dyDescent="0.2">
      <c r="A752" s="2"/>
      <c r="B752" s="3"/>
      <c r="C752" s="2"/>
      <c r="D752" s="2"/>
    </row>
    <row r="753" spans="1:4" x14ac:dyDescent="0.2">
      <c r="A753" s="2"/>
      <c r="B753" s="3"/>
      <c r="C753" s="2"/>
      <c r="D753" s="2"/>
    </row>
    <row r="754" spans="1:4" x14ac:dyDescent="0.2">
      <c r="A754" s="2"/>
      <c r="B754" s="3"/>
      <c r="C754" s="2"/>
      <c r="D754" s="2"/>
    </row>
    <row r="755" spans="1:4" x14ac:dyDescent="0.2">
      <c r="A755" s="2"/>
      <c r="B755" s="3"/>
      <c r="C755" s="2"/>
      <c r="D755" s="2"/>
    </row>
    <row r="756" spans="1:4" x14ac:dyDescent="0.2">
      <c r="A756" s="2"/>
      <c r="B756" s="3"/>
      <c r="C756" s="2"/>
      <c r="D756" s="2"/>
    </row>
    <row r="757" spans="1:4" x14ac:dyDescent="0.2">
      <c r="A757" s="2"/>
      <c r="B757" s="3"/>
      <c r="C757" s="2"/>
      <c r="D757" s="2"/>
    </row>
    <row r="758" spans="1:4" x14ac:dyDescent="0.2">
      <c r="A758" s="2"/>
      <c r="B758" s="3"/>
      <c r="C758" s="2"/>
      <c r="D758" s="2"/>
    </row>
    <row r="759" spans="1:4" x14ac:dyDescent="0.2">
      <c r="A759" s="2"/>
      <c r="B759" s="3"/>
      <c r="C759" s="2"/>
      <c r="D759" s="2"/>
    </row>
    <row r="760" spans="1:4" x14ac:dyDescent="0.2">
      <c r="A760" s="2"/>
      <c r="B760" s="3"/>
      <c r="C760" s="2"/>
      <c r="D760" s="2"/>
    </row>
    <row r="761" spans="1:4" x14ac:dyDescent="0.2">
      <c r="A761" s="2"/>
      <c r="B761" s="3"/>
      <c r="C761" s="2"/>
      <c r="D761" s="2"/>
    </row>
    <row r="762" spans="1:4" x14ac:dyDescent="0.2">
      <c r="A762" s="2"/>
      <c r="B762" s="3"/>
      <c r="C762" s="2"/>
      <c r="D762" s="2"/>
    </row>
    <row r="763" spans="1:4" x14ac:dyDescent="0.2">
      <c r="A763" s="2"/>
      <c r="B763" s="3"/>
      <c r="C763" s="2"/>
      <c r="D763" s="2"/>
    </row>
    <row r="764" spans="1:4" x14ac:dyDescent="0.2">
      <c r="A764" s="2"/>
      <c r="B764" s="3"/>
      <c r="C764" s="2"/>
      <c r="D764" s="2"/>
    </row>
    <row r="765" spans="1:4" x14ac:dyDescent="0.2">
      <c r="A765" s="2"/>
      <c r="B765" s="3"/>
      <c r="C765" s="2"/>
      <c r="D765" s="2"/>
    </row>
    <row r="766" spans="1:4" x14ac:dyDescent="0.2">
      <c r="A766" s="2"/>
      <c r="B766" s="3"/>
      <c r="C766" s="2"/>
      <c r="D766" s="2"/>
    </row>
    <row r="767" spans="1:4" x14ac:dyDescent="0.2">
      <c r="A767" s="2"/>
      <c r="B767" s="3"/>
      <c r="C767" s="2"/>
      <c r="D767" s="2"/>
    </row>
    <row r="768" spans="1:4" x14ac:dyDescent="0.2">
      <c r="A768" s="2"/>
      <c r="B768" s="3"/>
      <c r="C768" s="2"/>
      <c r="D768" s="2"/>
    </row>
    <row r="769" spans="1:4" x14ac:dyDescent="0.2">
      <c r="A769" s="2"/>
      <c r="B769" s="3"/>
      <c r="C769" s="2"/>
      <c r="D769" s="2"/>
    </row>
    <row r="770" spans="1:4" x14ac:dyDescent="0.2">
      <c r="A770" s="2"/>
      <c r="B770" s="3"/>
      <c r="C770" s="2"/>
      <c r="D770" s="2"/>
    </row>
    <row r="771" spans="1:4" x14ac:dyDescent="0.2">
      <c r="A771" s="2"/>
      <c r="B771" s="3"/>
      <c r="C771" s="2"/>
      <c r="D771" s="2"/>
    </row>
    <row r="772" spans="1:4" x14ac:dyDescent="0.2">
      <c r="A772" s="2"/>
      <c r="B772" s="3"/>
      <c r="C772" s="2"/>
      <c r="D772" s="2"/>
    </row>
    <row r="773" spans="1:4" x14ac:dyDescent="0.2">
      <c r="A773" s="2"/>
      <c r="B773" s="3"/>
      <c r="C773" s="2"/>
      <c r="D773" s="2"/>
    </row>
    <row r="774" spans="1:4" x14ac:dyDescent="0.2">
      <c r="A774" s="2"/>
      <c r="B774" s="3"/>
      <c r="C774" s="2"/>
      <c r="D774" s="2"/>
    </row>
    <row r="775" spans="1:4" x14ac:dyDescent="0.2">
      <c r="A775" s="2"/>
      <c r="B775" s="3"/>
      <c r="C775" s="2"/>
      <c r="D775" s="2"/>
    </row>
    <row r="776" spans="1:4" x14ac:dyDescent="0.2">
      <c r="A776" s="2"/>
      <c r="B776" s="3"/>
      <c r="C776" s="2"/>
      <c r="D776" s="2"/>
    </row>
    <row r="777" spans="1:4" x14ac:dyDescent="0.2">
      <c r="A777" s="2"/>
      <c r="B777" s="3"/>
      <c r="C777" s="2"/>
      <c r="D777" s="2"/>
    </row>
    <row r="778" spans="1:4" x14ac:dyDescent="0.2">
      <c r="A778" s="2"/>
      <c r="B778" s="3"/>
      <c r="C778" s="2"/>
      <c r="D778" s="2"/>
    </row>
    <row r="779" spans="1:4" x14ac:dyDescent="0.2">
      <c r="A779" s="2"/>
      <c r="B779" s="3"/>
      <c r="C779" s="2"/>
      <c r="D779" s="2"/>
    </row>
    <row r="780" spans="1:4" x14ac:dyDescent="0.2">
      <c r="A780" s="2"/>
      <c r="B780" s="3"/>
      <c r="C780" s="2"/>
      <c r="D780" s="2"/>
    </row>
    <row r="781" spans="1:4" x14ac:dyDescent="0.2">
      <c r="A781" s="2"/>
      <c r="B781" s="3"/>
      <c r="C781" s="2"/>
      <c r="D781" s="2"/>
    </row>
    <row r="782" spans="1:4" x14ac:dyDescent="0.2">
      <c r="A782" s="2"/>
      <c r="B782" s="3"/>
      <c r="C782" s="2"/>
      <c r="D782" s="2"/>
    </row>
    <row r="783" spans="1:4" x14ac:dyDescent="0.2">
      <c r="A783" s="2"/>
      <c r="B783" s="3"/>
      <c r="C783" s="2"/>
      <c r="D783" s="2"/>
    </row>
    <row r="784" spans="1:4" x14ac:dyDescent="0.2">
      <c r="A784" s="2"/>
      <c r="B784" s="3"/>
      <c r="C784" s="2"/>
      <c r="D784" s="2"/>
    </row>
    <row r="785" spans="1:4" x14ac:dyDescent="0.2">
      <c r="A785" s="2"/>
      <c r="B785" s="3"/>
      <c r="C785" s="2"/>
      <c r="D785" s="2"/>
    </row>
    <row r="786" spans="1:4" x14ac:dyDescent="0.2">
      <c r="A786" s="2"/>
      <c r="B786" s="3"/>
      <c r="C786" s="2"/>
      <c r="D786" s="2"/>
    </row>
    <row r="787" spans="1:4" x14ac:dyDescent="0.2">
      <c r="A787" s="2"/>
      <c r="B787" s="3"/>
      <c r="C787" s="2"/>
      <c r="D787" s="2"/>
    </row>
    <row r="788" spans="1:4" x14ac:dyDescent="0.2">
      <c r="A788" s="2"/>
      <c r="B788" s="3"/>
      <c r="C788" s="2"/>
      <c r="D788" s="2"/>
    </row>
    <row r="789" spans="1:4" x14ac:dyDescent="0.2">
      <c r="A789" s="2"/>
      <c r="B789" s="3"/>
      <c r="C789" s="2"/>
      <c r="D789" s="2"/>
    </row>
    <row r="790" spans="1:4" x14ac:dyDescent="0.2">
      <c r="A790" s="2"/>
      <c r="B790" s="3"/>
      <c r="C790" s="2"/>
      <c r="D790" s="2"/>
    </row>
    <row r="791" spans="1:4" x14ac:dyDescent="0.2">
      <c r="A791" s="2"/>
      <c r="B791" s="3"/>
      <c r="C791" s="2"/>
      <c r="D791" s="2"/>
    </row>
    <row r="792" spans="1:4" x14ac:dyDescent="0.2">
      <c r="A792" s="2"/>
      <c r="B792" s="3"/>
      <c r="C792" s="2"/>
      <c r="D792" s="2"/>
    </row>
    <row r="793" spans="1:4" x14ac:dyDescent="0.2">
      <c r="A793" s="2"/>
      <c r="B793" s="3"/>
      <c r="C793" s="2"/>
      <c r="D793" s="2"/>
    </row>
    <row r="794" spans="1:4" x14ac:dyDescent="0.2">
      <c r="A794" s="2"/>
      <c r="B794" s="3"/>
      <c r="C794" s="2"/>
      <c r="D794" s="2"/>
    </row>
    <row r="795" spans="1:4" x14ac:dyDescent="0.2">
      <c r="A795" s="2"/>
      <c r="B795" s="3"/>
      <c r="C795" s="2"/>
      <c r="D795" s="2"/>
    </row>
    <row r="796" spans="1:4" x14ac:dyDescent="0.2">
      <c r="A796" s="2"/>
      <c r="B796" s="3"/>
      <c r="C796" s="2"/>
      <c r="D796" s="2"/>
    </row>
    <row r="797" spans="1:4" x14ac:dyDescent="0.2">
      <c r="A797" s="2"/>
      <c r="B797" s="3"/>
      <c r="C797" s="2"/>
      <c r="D797" s="2"/>
    </row>
    <row r="798" spans="1:4" x14ac:dyDescent="0.2">
      <c r="A798" s="2"/>
      <c r="B798" s="3"/>
      <c r="C798" s="2"/>
      <c r="D798" s="2"/>
    </row>
    <row r="799" spans="1:4" x14ac:dyDescent="0.2">
      <c r="A799" s="2"/>
      <c r="B799" s="3"/>
      <c r="C799" s="2"/>
      <c r="D799" s="2"/>
    </row>
    <row r="800" spans="1:4" x14ac:dyDescent="0.2">
      <c r="A800" s="2"/>
      <c r="B800" s="3"/>
      <c r="C800" s="2"/>
      <c r="D800" s="2"/>
    </row>
    <row r="801" spans="1:4" x14ac:dyDescent="0.2">
      <c r="A801" s="2"/>
      <c r="B801" s="3"/>
      <c r="C801" s="2"/>
      <c r="D801" s="2"/>
    </row>
    <row r="802" spans="1:4" x14ac:dyDescent="0.2">
      <c r="A802" s="2"/>
      <c r="B802" s="3"/>
      <c r="C802" s="2"/>
      <c r="D802" s="2"/>
    </row>
    <row r="803" spans="1:4" x14ac:dyDescent="0.2">
      <c r="A803" s="2"/>
      <c r="B803" s="3"/>
      <c r="C803" s="2"/>
      <c r="D803" s="2"/>
    </row>
    <row r="804" spans="1:4" x14ac:dyDescent="0.2">
      <c r="A804" s="2"/>
      <c r="B804" s="3"/>
      <c r="C804" s="2"/>
      <c r="D804" s="2"/>
    </row>
    <row r="805" spans="1:4" x14ac:dyDescent="0.2">
      <c r="A805" s="2"/>
      <c r="B805" s="3"/>
      <c r="C805" s="2"/>
      <c r="D805" s="2"/>
    </row>
    <row r="806" spans="1:4" x14ac:dyDescent="0.2">
      <c r="A806" s="2"/>
      <c r="B806" s="3"/>
      <c r="C806" s="2"/>
      <c r="D806" s="2"/>
    </row>
    <row r="807" spans="1:4" x14ac:dyDescent="0.2">
      <c r="A807" s="2"/>
      <c r="B807" s="3"/>
      <c r="C807" s="2"/>
      <c r="D807" s="2"/>
    </row>
    <row r="808" spans="1:4" x14ac:dyDescent="0.2">
      <c r="A808" s="2"/>
      <c r="B808" s="3"/>
      <c r="C808" s="2"/>
      <c r="D808" s="2"/>
    </row>
    <row r="809" spans="1:4" x14ac:dyDescent="0.2">
      <c r="A809" s="2"/>
      <c r="B809" s="3"/>
      <c r="C809" s="2"/>
      <c r="D809" s="2"/>
    </row>
    <row r="810" spans="1:4" x14ac:dyDescent="0.2">
      <c r="A810" s="2"/>
      <c r="B810" s="3"/>
      <c r="C810" s="2"/>
      <c r="D810" s="2"/>
    </row>
    <row r="811" spans="1:4" x14ac:dyDescent="0.2">
      <c r="A811" s="2"/>
      <c r="B811" s="3"/>
      <c r="C811" s="2"/>
      <c r="D811" s="2"/>
    </row>
    <row r="812" spans="1:4" x14ac:dyDescent="0.2">
      <c r="A812" s="2"/>
      <c r="B812" s="3"/>
      <c r="C812" s="2"/>
      <c r="D812" s="2"/>
    </row>
    <row r="813" spans="1:4" x14ac:dyDescent="0.2">
      <c r="A813" s="2"/>
      <c r="B813" s="3"/>
      <c r="C813" s="2"/>
      <c r="D813" s="2"/>
    </row>
    <row r="814" spans="1:4" x14ac:dyDescent="0.2">
      <c r="A814" s="2"/>
      <c r="B814" s="3"/>
      <c r="C814" s="2"/>
      <c r="D814" s="2"/>
    </row>
    <row r="815" spans="1:4" x14ac:dyDescent="0.2">
      <c r="A815" s="2"/>
      <c r="B815" s="3"/>
      <c r="C815" s="2"/>
      <c r="D815" s="2"/>
    </row>
    <row r="816" spans="1:4" x14ac:dyDescent="0.2">
      <c r="A816" s="2"/>
      <c r="B816" s="3"/>
      <c r="C816" s="2"/>
      <c r="D816" s="2"/>
    </row>
    <row r="817" spans="1:4" x14ac:dyDescent="0.2">
      <c r="A817" s="2"/>
      <c r="B817" s="3"/>
      <c r="C817" s="2"/>
      <c r="D817" s="2"/>
    </row>
    <row r="818" spans="1:4" x14ac:dyDescent="0.2">
      <c r="A818" s="2"/>
      <c r="B818" s="3"/>
      <c r="C818" s="2"/>
      <c r="D818" s="2"/>
    </row>
    <row r="819" spans="1:4" x14ac:dyDescent="0.2">
      <c r="A819" s="2"/>
      <c r="B819" s="3"/>
      <c r="C819" s="2"/>
      <c r="D819" s="2"/>
    </row>
    <row r="820" spans="1:4" x14ac:dyDescent="0.2">
      <c r="A820" s="2"/>
      <c r="B820" s="3"/>
      <c r="C820" s="2"/>
      <c r="D820" s="2"/>
    </row>
    <row r="821" spans="1:4" x14ac:dyDescent="0.2">
      <c r="A821" s="2"/>
      <c r="B821" s="3"/>
      <c r="C821" s="2"/>
      <c r="D821" s="2"/>
    </row>
    <row r="822" spans="1:4" x14ac:dyDescent="0.2">
      <c r="A822" s="2"/>
      <c r="B822" s="3"/>
      <c r="C822" s="2"/>
      <c r="D822" s="2"/>
    </row>
    <row r="823" spans="1:4" x14ac:dyDescent="0.2">
      <c r="A823" s="2"/>
      <c r="B823" s="3"/>
      <c r="C823" s="2"/>
      <c r="D823" s="2"/>
    </row>
    <row r="824" spans="1:4" x14ac:dyDescent="0.2">
      <c r="A824" s="2"/>
      <c r="B824" s="3"/>
      <c r="C824" s="2"/>
      <c r="D824" s="2"/>
    </row>
    <row r="825" spans="1:4" x14ac:dyDescent="0.2">
      <c r="A825" s="2"/>
      <c r="B825" s="3"/>
      <c r="C825" s="2"/>
      <c r="D825" s="2"/>
    </row>
    <row r="826" spans="1:4" x14ac:dyDescent="0.2">
      <c r="A826" s="2"/>
      <c r="B826" s="3"/>
      <c r="C826" s="2"/>
      <c r="D826" s="2"/>
    </row>
    <row r="827" spans="1:4" x14ac:dyDescent="0.2">
      <c r="A827" s="2"/>
      <c r="B827" s="3"/>
      <c r="C827" s="2"/>
      <c r="D827" s="2"/>
    </row>
    <row r="828" spans="1:4" x14ac:dyDescent="0.2">
      <c r="A828" s="2"/>
      <c r="B828" s="3"/>
      <c r="C828" s="2"/>
      <c r="D828" s="2"/>
    </row>
    <row r="829" spans="1:4" x14ac:dyDescent="0.2">
      <c r="A829" s="2"/>
      <c r="B829" s="3"/>
      <c r="C829" s="2"/>
      <c r="D829" s="2"/>
    </row>
    <row r="830" spans="1:4" x14ac:dyDescent="0.2">
      <c r="A830" s="2"/>
      <c r="B830" s="3"/>
      <c r="C830" s="2"/>
      <c r="D830" s="2"/>
    </row>
    <row r="831" spans="1:4" x14ac:dyDescent="0.2">
      <c r="A831" s="2"/>
      <c r="B831" s="3"/>
      <c r="C831" s="2"/>
      <c r="D831" s="2"/>
    </row>
    <row r="832" spans="1:4" x14ac:dyDescent="0.2">
      <c r="A832" s="2"/>
      <c r="B832" s="3"/>
      <c r="C832" s="2"/>
      <c r="D832" s="2"/>
    </row>
    <row r="833" spans="1:4" x14ac:dyDescent="0.2">
      <c r="A833" s="2"/>
      <c r="B833" s="3"/>
      <c r="C833" s="2"/>
      <c r="D833" s="2"/>
    </row>
    <row r="834" spans="1:4" x14ac:dyDescent="0.2">
      <c r="A834" s="2"/>
      <c r="B834" s="3"/>
      <c r="C834" s="2"/>
      <c r="D834" s="2"/>
    </row>
    <row r="835" spans="1:4" x14ac:dyDescent="0.2">
      <c r="A835" s="2"/>
      <c r="B835" s="3"/>
      <c r="C835" s="2"/>
      <c r="D835" s="2"/>
    </row>
    <row r="836" spans="1:4" x14ac:dyDescent="0.2">
      <c r="A836" s="2"/>
      <c r="B836" s="3"/>
      <c r="C836" s="2"/>
      <c r="D836" s="2"/>
    </row>
    <row r="837" spans="1:4" x14ac:dyDescent="0.2">
      <c r="A837" s="2"/>
      <c r="B837" s="3"/>
      <c r="C837" s="2"/>
      <c r="D837" s="2"/>
    </row>
    <row r="838" spans="1:4" x14ac:dyDescent="0.2">
      <c r="A838" s="2"/>
      <c r="B838" s="3"/>
      <c r="C838" s="2"/>
      <c r="D838" s="2"/>
    </row>
    <row r="839" spans="1:4" x14ac:dyDescent="0.2">
      <c r="A839" s="2"/>
      <c r="B839" s="3"/>
      <c r="C839" s="2"/>
      <c r="D839" s="2"/>
    </row>
    <row r="840" spans="1:4" x14ac:dyDescent="0.2">
      <c r="A840" s="2"/>
      <c r="B840" s="3"/>
      <c r="C840" s="2"/>
      <c r="D840" s="2"/>
    </row>
    <row r="841" spans="1:4" x14ac:dyDescent="0.2">
      <c r="A841" s="2"/>
      <c r="B841" s="3"/>
      <c r="C841" s="2"/>
      <c r="D841" s="2"/>
    </row>
    <row r="842" spans="1:4" x14ac:dyDescent="0.2">
      <c r="A842" s="2"/>
      <c r="B842" s="3"/>
      <c r="C842" s="2"/>
      <c r="D842" s="2"/>
    </row>
    <row r="843" spans="1:4" x14ac:dyDescent="0.2">
      <c r="A843" s="2"/>
      <c r="B843" s="3"/>
      <c r="C843" s="2"/>
      <c r="D843" s="2"/>
    </row>
    <row r="844" spans="1:4" x14ac:dyDescent="0.2">
      <c r="A844" s="2"/>
      <c r="B844" s="3"/>
      <c r="C844" s="2"/>
      <c r="D844" s="2"/>
    </row>
    <row r="845" spans="1:4" x14ac:dyDescent="0.2">
      <c r="A845" s="2"/>
      <c r="B845" s="3"/>
      <c r="C845" s="2"/>
      <c r="D845" s="2"/>
    </row>
    <row r="846" spans="1:4" x14ac:dyDescent="0.2">
      <c r="A846" s="2"/>
      <c r="B846" s="3"/>
      <c r="C846" s="2"/>
      <c r="D846" s="2"/>
    </row>
    <row r="847" spans="1:4" x14ac:dyDescent="0.2">
      <c r="A847" s="2"/>
      <c r="B847" s="3"/>
      <c r="C847" s="2"/>
      <c r="D847" s="2"/>
    </row>
    <row r="848" spans="1:4" x14ac:dyDescent="0.2">
      <c r="A848" s="2"/>
      <c r="B848" s="3"/>
      <c r="C848" s="2"/>
      <c r="D848" s="2"/>
    </row>
    <row r="849" spans="1:4" x14ac:dyDescent="0.2">
      <c r="A849" s="2"/>
      <c r="B849" s="3"/>
      <c r="C849" s="2"/>
      <c r="D849" s="2"/>
    </row>
    <row r="850" spans="1:4" x14ac:dyDescent="0.2">
      <c r="A850" s="2"/>
      <c r="B850" s="3"/>
      <c r="C850" s="2"/>
      <c r="D850" s="2"/>
    </row>
    <row r="851" spans="1:4" x14ac:dyDescent="0.2">
      <c r="A851" s="2"/>
      <c r="B851" s="3"/>
      <c r="C851" s="2"/>
      <c r="D851" s="2"/>
    </row>
    <row r="852" spans="1:4" x14ac:dyDescent="0.2">
      <c r="A852" s="2"/>
      <c r="B852" s="3"/>
      <c r="C852" s="2"/>
      <c r="D852" s="2"/>
    </row>
    <row r="853" spans="1:4" x14ac:dyDescent="0.2">
      <c r="A853" s="2"/>
      <c r="B853" s="3"/>
      <c r="C853" s="2"/>
      <c r="D853" s="2"/>
    </row>
    <row r="854" spans="1:4" x14ac:dyDescent="0.2">
      <c r="A854" s="2"/>
      <c r="B854" s="3"/>
      <c r="C854" s="2"/>
      <c r="D854" s="2"/>
    </row>
    <row r="855" spans="1:4" x14ac:dyDescent="0.2">
      <c r="A855" s="2"/>
      <c r="B855" s="3"/>
      <c r="C855" s="2"/>
      <c r="D855" s="2"/>
    </row>
    <row r="856" spans="1:4" x14ac:dyDescent="0.2">
      <c r="A856" s="2"/>
      <c r="B856" s="3"/>
      <c r="C856" s="2"/>
      <c r="D856" s="2"/>
    </row>
    <row r="857" spans="1:4" x14ac:dyDescent="0.2">
      <c r="A857" s="2"/>
      <c r="B857" s="3"/>
      <c r="C857" s="2"/>
      <c r="D857" s="2"/>
    </row>
    <row r="858" spans="1:4" x14ac:dyDescent="0.2">
      <c r="A858" s="2"/>
      <c r="B858" s="3"/>
      <c r="C858" s="2"/>
      <c r="D858" s="2"/>
    </row>
    <row r="859" spans="1:4" x14ac:dyDescent="0.2">
      <c r="A859" s="2"/>
      <c r="B859" s="3"/>
      <c r="C859" s="2"/>
      <c r="D859" s="2"/>
    </row>
    <row r="860" spans="1:4" x14ac:dyDescent="0.2">
      <c r="A860" s="2"/>
      <c r="B860" s="3"/>
      <c r="C860" s="2"/>
      <c r="D860" s="2"/>
    </row>
    <row r="861" spans="1:4" x14ac:dyDescent="0.2">
      <c r="A861" s="2"/>
      <c r="B861" s="3"/>
      <c r="C861" s="2"/>
      <c r="D861" s="2"/>
    </row>
    <row r="862" spans="1:4" x14ac:dyDescent="0.2">
      <c r="A862" s="2"/>
      <c r="B862" s="3"/>
      <c r="C862" s="2"/>
      <c r="D862" s="2"/>
    </row>
    <row r="863" spans="1:4" x14ac:dyDescent="0.2">
      <c r="A863" s="2"/>
      <c r="B863" s="3"/>
      <c r="C863" s="2"/>
      <c r="D863" s="2"/>
    </row>
    <row r="864" spans="1:4" x14ac:dyDescent="0.2">
      <c r="A864" s="2"/>
      <c r="B864" s="3"/>
      <c r="C864" s="2"/>
      <c r="D864" s="2"/>
    </row>
    <row r="865" spans="1:4" x14ac:dyDescent="0.2">
      <c r="A865" s="2"/>
      <c r="B865" s="3"/>
      <c r="C865" s="2"/>
      <c r="D865" s="2"/>
    </row>
    <row r="866" spans="1:4" x14ac:dyDescent="0.2">
      <c r="A866" s="2"/>
      <c r="B866" s="3"/>
      <c r="C866" s="2"/>
      <c r="D866" s="2"/>
    </row>
    <row r="867" spans="1:4" x14ac:dyDescent="0.2">
      <c r="A867" s="2"/>
      <c r="B867" s="3"/>
      <c r="C867" s="2"/>
      <c r="D867" s="2"/>
    </row>
    <row r="868" spans="1:4" x14ac:dyDescent="0.2">
      <c r="A868" s="2"/>
      <c r="B868" s="3"/>
      <c r="C868" s="2"/>
      <c r="D868" s="2"/>
    </row>
    <row r="869" spans="1:4" x14ac:dyDescent="0.2">
      <c r="A869" s="2"/>
      <c r="B869" s="3"/>
      <c r="C869" s="2"/>
      <c r="D869" s="2"/>
    </row>
    <row r="870" spans="1:4" x14ac:dyDescent="0.2">
      <c r="A870" s="2"/>
      <c r="B870" s="3"/>
      <c r="C870" s="2"/>
      <c r="D870" s="2"/>
    </row>
    <row r="871" spans="1:4" x14ac:dyDescent="0.2">
      <c r="A871" s="2"/>
      <c r="B871" s="3"/>
      <c r="C871" s="2"/>
      <c r="D871" s="2"/>
    </row>
    <row r="872" spans="1:4" x14ac:dyDescent="0.2">
      <c r="A872" s="2"/>
      <c r="B872" s="3"/>
      <c r="C872" s="2"/>
      <c r="D872" s="2"/>
    </row>
    <row r="873" spans="1:4" x14ac:dyDescent="0.2">
      <c r="A873" s="2"/>
      <c r="B873" s="3"/>
      <c r="C873" s="2"/>
      <c r="D873" s="2"/>
    </row>
    <row r="874" spans="1:4" x14ac:dyDescent="0.2">
      <c r="A874" s="2"/>
      <c r="B874" s="3"/>
      <c r="C874" s="2"/>
      <c r="D874" s="2"/>
    </row>
    <row r="875" spans="1:4" x14ac:dyDescent="0.2">
      <c r="A875" s="2"/>
      <c r="B875" s="3"/>
      <c r="C875" s="2"/>
      <c r="D875" s="2"/>
    </row>
    <row r="876" spans="1:4" x14ac:dyDescent="0.2">
      <c r="A876" s="2"/>
      <c r="B876" s="3"/>
      <c r="C876" s="2"/>
      <c r="D876" s="2"/>
    </row>
    <row r="877" spans="1:4" x14ac:dyDescent="0.2">
      <c r="A877" s="2"/>
      <c r="B877" s="3"/>
      <c r="C877" s="2"/>
      <c r="D877" s="2"/>
    </row>
    <row r="878" spans="1:4" x14ac:dyDescent="0.2">
      <c r="A878" s="2"/>
      <c r="B878" s="3"/>
      <c r="C878" s="2"/>
      <c r="D878" s="2"/>
    </row>
    <row r="879" spans="1:4" x14ac:dyDescent="0.2">
      <c r="A879" s="2"/>
      <c r="B879" s="3"/>
      <c r="C879" s="2"/>
      <c r="D879" s="2"/>
    </row>
    <row r="880" spans="1:4" x14ac:dyDescent="0.2">
      <c r="A880" s="2"/>
      <c r="B880" s="3"/>
      <c r="C880" s="2"/>
      <c r="D880" s="2"/>
    </row>
    <row r="881" spans="1:4" x14ac:dyDescent="0.2">
      <c r="A881" s="2"/>
      <c r="B881" s="3"/>
      <c r="C881" s="2"/>
      <c r="D881" s="2"/>
    </row>
    <row r="882" spans="1:4" x14ac:dyDescent="0.2">
      <c r="A882" s="2"/>
      <c r="B882" s="3"/>
      <c r="C882" s="2"/>
      <c r="D882" s="2"/>
    </row>
    <row r="883" spans="1:4" x14ac:dyDescent="0.2">
      <c r="A883" s="2"/>
      <c r="B883" s="3"/>
      <c r="C883" s="2"/>
      <c r="D883" s="2"/>
    </row>
    <row r="884" spans="1:4" x14ac:dyDescent="0.2">
      <c r="A884" s="2"/>
      <c r="B884" s="3"/>
      <c r="C884" s="2"/>
      <c r="D884" s="2"/>
    </row>
    <row r="885" spans="1:4" x14ac:dyDescent="0.2">
      <c r="A885" s="2"/>
      <c r="B885" s="3"/>
      <c r="C885" s="2"/>
      <c r="D885" s="2"/>
    </row>
    <row r="886" spans="1:4" x14ac:dyDescent="0.2">
      <c r="A886" s="2"/>
      <c r="B886" s="3"/>
      <c r="C886" s="2"/>
      <c r="D886" s="2"/>
    </row>
    <row r="887" spans="1:4" x14ac:dyDescent="0.2">
      <c r="A887" s="2"/>
      <c r="B887" s="3"/>
      <c r="C887" s="2"/>
      <c r="D887" s="2"/>
    </row>
    <row r="888" spans="1:4" x14ac:dyDescent="0.2">
      <c r="A888" s="2"/>
      <c r="B888" s="3"/>
      <c r="C888" s="2"/>
      <c r="D888" s="2"/>
    </row>
    <row r="889" spans="1:4" x14ac:dyDescent="0.2">
      <c r="A889" s="2"/>
      <c r="B889" s="3"/>
      <c r="C889" s="2"/>
      <c r="D889" s="2"/>
    </row>
    <row r="890" spans="1:4" x14ac:dyDescent="0.2">
      <c r="A890" s="2"/>
      <c r="B890" s="3"/>
      <c r="C890" s="2"/>
      <c r="D890" s="2"/>
    </row>
    <row r="891" spans="1:4" x14ac:dyDescent="0.2">
      <c r="A891" s="2"/>
      <c r="B891" s="3"/>
      <c r="C891" s="2"/>
      <c r="D891" s="2"/>
    </row>
    <row r="892" spans="1:4" x14ac:dyDescent="0.2">
      <c r="A892" s="2"/>
      <c r="B892" s="3"/>
      <c r="C892" s="2"/>
      <c r="D892" s="2"/>
    </row>
    <row r="893" spans="1:4" x14ac:dyDescent="0.2">
      <c r="A893" s="2"/>
      <c r="B893" s="3"/>
      <c r="C893" s="2"/>
      <c r="D893" s="2"/>
    </row>
    <row r="894" spans="1:4" x14ac:dyDescent="0.2">
      <c r="A894" s="2"/>
      <c r="B894" s="3"/>
      <c r="C894" s="2"/>
      <c r="D894" s="2"/>
    </row>
    <row r="895" spans="1:4" x14ac:dyDescent="0.2">
      <c r="A895" s="2"/>
      <c r="B895" s="3"/>
      <c r="C895" s="2"/>
      <c r="D895" s="2"/>
    </row>
    <row r="896" spans="1:4" x14ac:dyDescent="0.2">
      <c r="A896" s="2"/>
      <c r="B896" s="3"/>
      <c r="C896" s="2"/>
      <c r="D896" s="2"/>
    </row>
    <row r="897" spans="1:4" x14ac:dyDescent="0.2">
      <c r="A897" s="2"/>
      <c r="B897" s="3"/>
      <c r="C897" s="2"/>
      <c r="D897" s="2"/>
    </row>
    <row r="898" spans="1:4" x14ac:dyDescent="0.2">
      <c r="A898" s="2"/>
      <c r="B898" s="3"/>
      <c r="C898" s="2"/>
      <c r="D898" s="2"/>
    </row>
    <row r="899" spans="1:4" x14ac:dyDescent="0.2">
      <c r="A899" s="2"/>
      <c r="B899" s="3"/>
      <c r="C899" s="2"/>
      <c r="D899" s="2"/>
    </row>
    <row r="900" spans="1:4" x14ac:dyDescent="0.2">
      <c r="A900" s="2"/>
      <c r="B900" s="3"/>
      <c r="C900" s="2"/>
      <c r="D900" s="2"/>
    </row>
    <row r="901" spans="1:4" x14ac:dyDescent="0.2">
      <c r="A901" s="2"/>
      <c r="B901" s="3"/>
      <c r="C901" s="2"/>
      <c r="D901" s="2"/>
    </row>
    <row r="902" spans="1:4" x14ac:dyDescent="0.2">
      <c r="A902" s="2"/>
      <c r="B902" s="3"/>
      <c r="C902" s="2"/>
      <c r="D902" s="2"/>
    </row>
    <row r="903" spans="1:4" x14ac:dyDescent="0.2">
      <c r="A903" s="2"/>
      <c r="B903" s="3"/>
      <c r="C903" s="2"/>
      <c r="D903" s="2"/>
    </row>
    <row r="904" spans="1:4" x14ac:dyDescent="0.2">
      <c r="A904" s="2"/>
      <c r="B904" s="3"/>
      <c r="C904" s="2"/>
      <c r="D904" s="2"/>
    </row>
    <row r="905" spans="1:4" x14ac:dyDescent="0.2">
      <c r="A905" s="2"/>
      <c r="B905" s="3"/>
      <c r="C905" s="2"/>
      <c r="D905" s="2"/>
    </row>
    <row r="906" spans="1:4" x14ac:dyDescent="0.2">
      <c r="A906" s="2"/>
      <c r="B906" s="3"/>
      <c r="C906" s="2"/>
      <c r="D906" s="2"/>
    </row>
    <row r="907" spans="1:4" x14ac:dyDescent="0.2">
      <c r="A907" s="2"/>
      <c r="B907" s="3"/>
      <c r="C907" s="2"/>
      <c r="D907" s="2"/>
    </row>
    <row r="908" spans="1:4" x14ac:dyDescent="0.2">
      <c r="A908" s="2"/>
      <c r="B908" s="3"/>
      <c r="C908" s="2"/>
      <c r="D908" s="2"/>
    </row>
    <row r="909" spans="1:4" x14ac:dyDescent="0.2">
      <c r="A909" s="2"/>
      <c r="B909" s="3"/>
      <c r="C909" s="2"/>
      <c r="D909" s="2"/>
    </row>
    <row r="910" spans="1:4" x14ac:dyDescent="0.2">
      <c r="A910" s="2"/>
      <c r="B910" s="3"/>
      <c r="C910" s="2"/>
      <c r="D910" s="2"/>
    </row>
    <row r="911" spans="1:4" x14ac:dyDescent="0.2">
      <c r="A911" s="2"/>
      <c r="B911" s="3"/>
      <c r="C911" s="2"/>
      <c r="D911"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579681c-f3b9-4bcc-9fb9-3b2e795e4887" xsi:nil="true"/>
    <lcf76f155ced4ddcb4097134ff3c332f xmlns="aaf18d18-7023-454c-9b19-0c3c87a4b04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9A133D36113844AADD28E1104104AAD" ma:contentTypeVersion="17" ma:contentTypeDescription="Create a new document." ma:contentTypeScope="" ma:versionID="78e319a1cb82de3bb5b94f81240c8c36">
  <xsd:schema xmlns:xsd="http://www.w3.org/2001/XMLSchema" xmlns:xs="http://www.w3.org/2001/XMLSchema" xmlns:p="http://schemas.microsoft.com/office/2006/metadata/properties" xmlns:ns2="aaf18d18-7023-454c-9b19-0c3c87a4b040" xmlns:ns3="d579681c-f3b9-4bcc-9fb9-3b2e795e4887" targetNamespace="http://schemas.microsoft.com/office/2006/metadata/properties" ma:root="true" ma:fieldsID="4e3ddf6ec29bd30ae7407e94b4222394" ns2:_="" ns3:_="">
    <xsd:import namespace="aaf18d18-7023-454c-9b19-0c3c87a4b040"/>
    <xsd:import namespace="d579681c-f3b9-4bcc-9fb9-3b2e795e488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f18d18-7023-454c-9b19-0c3c87a4b0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ad9bcf2-a8fd-452b-92df-b99a2683a9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579681c-f3b9-4bcc-9fb9-3b2e795e488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416da6c-44a1-49bd-bb49-fad072d1f0a6}" ma:internalName="TaxCatchAll" ma:showField="CatchAllData" ma:web="d579681c-f3b9-4bcc-9fb9-3b2e795e488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947216-B9B8-4774-9F39-29C5ACDF3027}">
  <ds:schemaRefs>
    <ds:schemaRef ds:uri="http://schemas.microsoft.com/office/2006/metadata/properties"/>
    <ds:schemaRef ds:uri="http://schemas.microsoft.com/office/2006/documentManagement/types"/>
    <ds:schemaRef ds:uri="http://schemas.microsoft.com/office/infopath/2007/PartnerControls"/>
    <ds:schemaRef ds:uri="http://www.w3.org/XML/1998/namespace"/>
    <ds:schemaRef ds:uri="http://schemas.openxmlformats.org/package/2006/metadata/core-properties"/>
    <ds:schemaRef ds:uri="http://purl.org/dc/dcmitype/"/>
    <ds:schemaRef ds:uri="d579681c-f3b9-4bcc-9fb9-3b2e795e4887"/>
    <ds:schemaRef ds:uri="aaf18d18-7023-454c-9b19-0c3c87a4b040"/>
    <ds:schemaRef ds:uri="http://purl.org/dc/terms/"/>
    <ds:schemaRef ds:uri="http://purl.org/dc/elements/1.1/"/>
  </ds:schemaRefs>
</ds:datastoreItem>
</file>

<file path=customXml/itemProps2.xml><?xml version="1.0" encoding="utf-8"?>
<ds:datastoreItem xmlns:ds="http://schemas.openxmlformats.org/officeDocument/2006/customXml" ds:itemID="{04EF5F64-3DD4-46DD-B0DF-51A41D17B7F4}">
  <ds:schemaRefs>
    <ds:schemaRef ds:uri="http://schemas.microsoft.com/sharepoint/v3/contenttype/forms"/>
  </ds:schemaRefs>
</ds:datastoreItem>
</file>

<file path=customXml/itemProps3.xml><?xml version="1.0" encoding="utf-8"?>
<ds:datastoreItem xmlns:ds="http://schemas.openxmlformats.org/officeDocument/2006/customXml" ds:itemID="{CA6421B9-E083-4240-AEC2-B6AF707BA1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f18d18-7023-454c-9b19-0c3c87a4b040"/>
    <ds:schemaRef ds:uri="d579681c-f3b9-4bcc-9fb9-3b2e795e488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MonthlyMetric</vt:lpstr>
      <vt:lpstr>ProgressUpdateEmails</vt:lpstr>
      <vt:lpstr>MonthlyMetricFullData</vt:lpstr>
      <vt:lpstr>MasterTutor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Tyler Harrington</cp:lastModifiedBy>
  <cp:revision/>
  <dcterms:created xsi:type="dcterms:W3CDTF">2025-10-09T16:13:00Z</dcterms:created>
  <dcterms:modified xsi:type="dcterms:W3CDTF">2026-05-20T13:11:58Z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0x01010019A133D36113844AADD28E1104104AAD</vt:lpwstr>
  </property>
  <property fmtid="{D5CDD505-2E9C-101B-9397-08002B2CF9AE}" pid="3" name="MediaServiceImageTags">
    <vt:lpwstr/>
  </property>
</Properties>
</file>