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run\Desktop\First Semester\FIM 500- career development for quants\cecl Project\"/>
    </mc:Choice>
  </mc:AlternateContent>
  <xr:revisionPtr revIDLastSave="0" documentId="13_ncr:1_{BD7145BA-9E33-4C2A-B07B-99F4AA0199B1}" xr6:coauthVersionLast="45" xr6:coauthVersionMax="45" xr10:uidLastSave="{00000000-0000-0000-0000-000000000000}"/>
  <bookViews>
    <workbookView xWindow="-120" yWindow="-120" windowWidth="20730" windowHeight="11760" xr2:uid="{DCB416DF-F49C-484A-A13D-D9F5D9CBA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5" i="1" l="1"/>
  <c r="F65" i="1"/>
  <c r="E65" i="1"/>
  <c r="D65" i="1"/>
  <c r="C65" i="1"/>
  <c r="B65" i="1"/>
  <c r="J64" i="1"/>
  <c r="K63" i="1"/>
  <c r="J63" i="1"/>
  <c r="L62" i="1"/>
  <c r="K62" i="1"/>
  <c r="J62" i="1"/>
  <c r="M61" i="1"/>
  <c r="L61" i="1"/>
  <c r="K61" i="1"/>
  <c r="J61" i="1"/>
  <c r="N60" i="1"/>
  <c r="M60" i="1"/>
  <c r="L60" i="1"/>
  <c r="K60" i="1"/>
  <c r="J60" i="1"/>
  <c r="O59" i="1"/>
  <c r="N59" i="1"/>
  <c r="M59" i="1"/>
  <c r="L59" i="1"/>
  <c r="K59" i="1"/>
  <c r="J59" i="1"/>
  <c r="O55" i="1"/>
  <c r="G55" i="1" s="1"/>
  <c r="N55" i="1"/>
  <c r="F55" i="1" s="1"/>
  <c r="M55" i="1"/>
  <c r="E55" i="1" s="1"/>
  <c r="L55" i="1"/>
  <c r="D55" i="1" s="1"/>
  <c r="K55" i="1"/>
  <c r="C55" i="1" s="1"/>
  <c r="C54" i="1" s="1"/>
  <c r="K64" i="1" s="1"/>
  <c r="J55" i="1"/>
  <c r="B55" i="1" s="1"/>
  <c r="G51" i="1"/>
  <c r="O61" i="1" s="1"/>
  <c r="O45" i="1"/>
  <c r="N45" i="1"/>
  <c r="M45" i="1"/>
  <c r="L45" i="1"/>
  <c r="K45" i="1"/>
  <c r="C46" i="1" s="1"/>
  <c r="J45" i="1"/>
  <c r="G45" i="1"/>
  <c r="F45" i="1"/>
  <c r="E45" i="1"/>
  <c r="E46" i="1" s="1"/>
  <c r="D45" i="1"/>
  <c r="C45" i="1"/>
  <c r="B45" i="1"/>
  <c r="K30" i="1"/>
  <c r="L30" i="1"/>
  <c r="M30" i="1"/>
  <c r="N30" i="1"/>
  <c r="O30" i="1"/>
  <c r="K31" i="1"/>
  <c r="L31" i="1"/>
  <c r="M31" i="1"/>
  <c r="N31" i="1"/>
  <c r="K32" i="1"/>
  <c r="L32" i="1"/>
  <c r="M32" i="1"/>
  <c r="K33" i="1"/>
  <c r="L33" i="1"/>
  <c r="K34" i="1"/>
  <c r="J31" i="1"/>
  <c r="J32" i="1"/>
  <c r="J33" i="1"/>
  <c r="J34" i="1"/>
  <c r="J35" i="1"/>
  <c r="J30" i="1"/>
  <c r="J36" i="1" s="1"/>
  <c r="G36" i="1"/>
  <c r="F36" i="1"/>
  <c r="E36" i="1"/>
  <c r="D36" i="1"/>
  <c r="C36" i="1"/>
  <c r="B36" i="1"/>
  <c r="G22" i="1"/>
  <c r="O32" i="1" s="1"/>
  <c r="G21" i="1"/>
  <c r="O31" i="1" s="1"/>
  <c r="C26" i="1"/>
  <c r="C25" i="1" s="1"/>
  <c r="K35" i="1" s="1"/>
  <c r="G26" i="1"/>
  <c r="G25" i="1" s="1"/>
  <c r="O35" i="1" s="1"/>
  <c r="B26" i="1"/>
  <c r="O26" i="1"/>
  <c r="N26" i="1"/>
  <c r="F26" i="1" s="1"/>
  <c r="M26" i="1"/>
  <c r="E26" i="1" s="1"/>
  <c r="L26" i="1"/>
  <c r="D26" i="1" s="1"/>
  <c r="K26" i="1"/>
  <c r="J26" i="1"/>
  <c r="K16" i="1"/>
  <c r="L16" i="1"/>
  <c r="M16" i="1"/>
  <c r="N16" i="1"/>
  <c r="O16" i="1"/>
  <c r="J16" i="1"/>
  <c r="C16" i="1"/>
  <c r="C17" i="1" s="1"/>
  <c r="D16" i="1"/>
  <c r="D17" i="1" s="1"/>
  <c r="E16" i="1"/>
  <c r="E17" i="1" s="1"/>
  <c r="F16" i="1"/>
  <c r="F17" i="1" s="1"/>
  <c r="G16" i="1"/>
  <c r="G17" i="1" s="1"/>
  <c r="B16" i="1"/>
  <c r="B17" i="1" s="1"/>
  <c r="F51" i="1" l="1"/>
  <c r="N61" i="1" s="1"/>
  <c r="F23" i="1"/>
  <c r="N33" i="1" s="1"/>
  <c r="F54" i="1"/>
  <c r="N64" i="1" s="1"/>
  <c r="F53" i="1"/>
  <c r="N63" i="1" s="1"/>
  <c r="N65" i="1" s="1"/>
  <c r="F52" i="1"/>
  <c r="N62" i="1" s="1"/>
  <c r="F24" i="1"/>
  <c r="N34" i="1" s="1"/>
  <c r="F25" i="1"/>
  <c r="N35" i="1" s="1"/>
  <c r="F22" i="1"/>
  <c r="N32" i="1" s="1"/>
  <c r="N36" i="1" s="1"/>
  <c r="K36" i="1"/>
  <c r="D54" i="1"/>
  <c r="L64" i="1" s="1"/>
  <c r="D24" i="1"/>
  <c r="L34" i="1" s="1"/>
  <c r="L36" i="1" s="1"/>
  <c r="D53" i="1"/>
  <c r="L63" i="1" s="1"/>
  <c r="D25" i="1"/>
  <c r="L35" i="1" s="1"/>
  <c r="E54" i="1"/>
  <c r="M64" i="1" s="1"/>
  <c r="M65" i="1" s="1"/>
  <c r="E53" i="1"/>
  <c r="M63" i="1" s="1"/>
  <c r="E52" i="1"/>
  <c r="M62" i="1" s="1"/>
  <c r="E24" i="1"/>
  <c r="M34" i="1" s="1"/>
  <c r="E23" i="1"/>
  <c r="M33" i="1" s="1"/>
  <c r="M36" i="1" s="1"/>
  <c r="E25" i="1"/>
  <c r="M35" i="1" s="1"/>
  <c r="G24" i="1"/>
  <c r="O34" i="1" s="1"/>
  <c r="G46" i="1"/>
  <c r="G50" i="1"/>
  <c r="O60" i="1" s="1"/>
  <c r="G23" i="1"/>
  <c r="O33" i="1" s="1"/>
  <c r="O36" i="1" s="1"/>
  <c r="B46" i="1"/>
  <c r="G52" i="1"/>
  <c r="O62" i="1" s="1"/>
  <c r="O65" i="1" s="1"/>
  <c r="G53" i="1"/>
  <c r="O63" i="1" s="1"/>
  <c r="G54" i="1"/>
  <c r="O64" i="1" s="1"/>
  <c r="J65" i="1"/>
  <c r="D46" i="1"/>
  <c r="F46" i="1"/>
  <c r="K65" i="1"/>
  <c r="L65" i="1"/>
</calcChain>
</file>

<file path=xl/sharedStrings.xml><?xml version="1.0" encoding="utf-8"?>
<sst xmlns="http://schemas.openxmlformats.org/spreadsheetml/2006/main" count="102" uniqueCount="17">
  <si>
    <t>Y1</t>
    <phoneticPr fontId="2" type="noConversion"/>
  </si>
  <si>
    <t>Y2</t>
    <phoneticPr fontId="2" type="noConversion"/>
  </si>
  <si>
    <t>Y3</t>
    <phoneticPr fontId="2" type="noConversion"/>
  </si>
  <si>
    <t>Y4</t>
    <phoneticPr fontId="2" type="noConversion"/>
  </si>
  <si>
    <t>Y5</t>
    <phoneticPr fontId="2" type="noConversion"/>
  </si>
  <si>
    <t>Y6</t>
    <phoneticPr fontId="2" type="noConversion"/>
  </si>
  <si>
    <t>LossRate</t>
    <phoneticPr fontId="2" type="noConversion"/>
  </si>
  <si>
    <t>Average</t>
    <phoneticPr fontId="2" type="noConversion"/>
  </si>
  <si>
    <t>Loss/Q factor</t>
  </si>
  <si>
    <t>Loss/Q factor</t>
    <phoneticPr fontId="2" type="noConversion"/>
  </si>
  <si>
    <t>Unemployment</t>
    <phoneticPr fontId="2" type="noConversion"/>
  </si>
  <si>
    <t>LossRate(Esti)</t>
    <phoneticPr fontId="2" type="noConversion"/>
  </si>
  <si>
    <t>LossRate(Actual)</t>
    <phoneticPr fontId="2" type="noConversion"/>
  </si>
  <si>
    <t>Diff</t>
    <phoneticPr fontId="2" type="noConversion"/>
  </si>
  <si>
    <t>cpi</t>
    <phoneticPr fontId="2" type="noConversion"/>
  </si>
  <si>
    <t>Unemployment data from goldmann salch</t>
    <phoneticPr fontId="2" type="noConversion"/>
  </si>
  <si>
    <t>Cpi data from OECD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</si>
</sst>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%"/>
  </numFmts>
  <fonts count="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64" fontId="0" fillId="0" borderId="0" xfId="1" applyNumberFormat="1" applyFont="1">
      <alignment vertical="center"/>
    </xf>
    <xf numFmtId="164" fontId="4" fillId="3" borderId="0" xfId="3" applyNumberFormat="1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65" fontId="0" fillId="0" borderId="0" xfId="0" applyNumberFormat="1">
      <alignment vertical="center"/>
    </xf>
    <xf numFmtId="0" fontId="3" fillId="2" borderId="0" xfId="2">
      <alignment vertical="center"/>
    </xf>
  </cellXfs>
  <cellStyles count="4">
    <cellStyle name="Accent6" xfId="3" builtinId="49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F9A30-E7D2-4871-A9FA-D11B819F82FE}">
  <dimension ref="A1:Q65"/>
  <sheetViews>
    <sheetView tabSelected="1" workbookViewId="0">
      <selection activeCell="J12" sqref="J12"/>
    </sheetView>
  </sheetViews>
  <sheetFormatPr defaultRowHeight="15"/>
  <cols>
    <col min="1" max="1" width="15.85546875" bestFit="1" customWidth="1"/>
    <col min="2" max="2" width="8.140625" bestFit="1" customWidth="1"/>
    <col min="3" max="3" width="9.140625" bestFit="1" customWidth="1"/>
    <col min="4" max="7" width="10.140625" bestFit="1" customWidth="1"/>
    <col min="8" max="8" width="8.140625" bestFit="1" customWidth="1"/>
    <col min="9" max="9" width="15" bestFit="1" customWidth="1"/>
    <col min="10" max="15" width="8.140625" bestFit="1" customWidth="1"/>
    <col min="17" max="17" width="39" bestFit="1" customWidth="1"/>
  </cols>
  <sheetData>
    <row r="1" spans="1:15"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</row>
    <row r="2" spans="1:15">
      <c r="A2">
        <v>2005</v>
      </c>
      <c r="B2" s="1">
        <v>1.0287035566000022E-3</v>
      </c>
      <c r="C2" s="1">
        <v>2.730824354467433E-3</v>
      </c>
      <c r="D2" s="1">
        <v>5.2068733369807487E-3</v>
      </c>
      <c r="E2" s="1">
        <v>1.2296513436502711E-2</v>
      </c>
      <c r="F2" s="1">
        <v>2.074814817335132E-2</v>
      </c>
      <c r="G2" s="1">
        <v>1.7258389274612398E-2</v>
      </c>
      <c r="H2" s="1">
        <v>1.3735453884337789E-2</v>
      </c>
      <c r="I2" s="1">
        <v>9.6984953548897631E-3</v>
      </c>
      <c r="J2" s="1">
        <v>5.5549462509261217E-3</v>
      </c>
      <c r="K2" s="1">
        <v>3.8915801591700898E-3</v>
      </c>
      <c r="L2" s="1">
        <v>3.0058456829802202E-3</v>
      </c>
      <c r="M2" s="1">
        <v>2.8452353050349741E-3</v>
      </c>
      <c r="N2" s="1">
        <v>3.2238955433105485E-3</v>
      </c>
      <c r="O2" s="1">
        <v>2.8482048694211232E-3</v>
      </c>
    </row>
    <row r="3" spans="1:15">
      <c r="A3">
        <v>2006</v>
      </c>
      <c r="B3" s="1"/>
      <c r="C3" s="1">
        <v>8.6143169455748635E-4</v>
      </c>
      <c r="D3" s="1">
        <v>6.5580857379608712E-3</v>
      </c>
      <c r="E3" s="1">
        <v>1.9856844417888968E-2</v>
      </c>
      <c r="F3" s="1">
        <v>3.241782602015305E-2</v>
      </c>
      <c r="G3" s="1">
        <v>2.482572512240544E-2</v>
      </c>
      <c r="H3" s="1">
        <v>1.8507477533356759E-2</v>
      </c>
      <c r="I3" s="1">
        <v>1.231126027994878E-2</v>
      </c>
      <c r="J3" s="1">
        <v>6.7332495415559392E-3</v>
      </c>
      <c r="K3" s="1">
        <v>4.684647080292606E-3</v>
      </c>
      <c r="L3" s="1">
        <v>3.9015646182465448E-3</v>
      </c>
      <c r="M3" s="1">
        <v>3.548484310157589E-3</v>
      </c>
      <c r="N3" s="1">
        <v>3.8250103622198012E-3</v>
      </c>
      <c r="O3" s="1">
        <v>3.3851226405305617E-3</v>
      </c>
    </row>
    <row r="4" spans="1:15">
      <c r="A4">
        <v>2007</v>
      </c>
      <c r="B4" s="1"/>
      <c r="C4" s="1"/>
      <c r="D4" s="1">
        <v>1.5785854089745586E-3</v>
      </c>
      <c r="E4" s="1">
        <v>2.0647472168513259E-2</v>
      </c>
      <c r="F4" s="1">
        <v>4.0621568435589436E-2</v>
      </c>
      <c r="G4" s="1">
        <v>3.0673369134332069E-2</v>
      </c>
      <c r="H4" s="1">
        <v>2.3250330186976531E-2</v>
      </c>
      <c r="I4" s="1">
        <v>1.544399156971939E-2</v>
      </c>
      <c r="J4" s="1">
        <v>8.3231027969208234E-3</v>
      </c>
      <c r="K4" s="1">
        <v>5.8619025978240216E-3</v>
      </c>
      <c r="L4" s="1">
        <v>4.7723920713065096E-3</v>
      </c>
      <c r="M4" s="1">
        <v>4.3750752302284951E-3</v>
      </c>
      <c r="N4" s="1">
        <v>4.8225635530303422E-3</v>
      </c>
      <c r="O4" s="1">
        <v>4.3089133362413361E-3</v>
      </c>
    </row>
    <row r="5" spans="1:15">
      <c r="A5">
        <v>2008</v>
      </c>
      <c r="B5" s="1"/>
      <c r="C5" s="1"/>
      <c r="D5" s="1"/>
      <c r="E5" s="1">
        <v>5.1674854225941015E-3</v>
      </c>
      <c r="F5" s="1">
        <v>2.3029142775181709E-2</v>
      </c>
      <c r="G5" s="1">
        <v>2.0319372444744251E-2</v>
      </c>
      <c r="H5" s="1">
        <v>1.5380461640683539E-2</v>
      </c>
      <c r="I5" s="1">
        <v>9.9082088590506604E-3</v>
      </c>
      <c r="J5" s="1">
        <v>5.4820663269112002E-3</v>
      </c>
      <c r="K5" s="1">
        <v>3.897107187962553E-3</v>
      </c>
      <c r="L5" s="1">
        <v>3.0300864325425374E-3</v>
      </c>
      <c r="M5" s="1">
        <v>2.7765857741772837E-3</v>
      </c>
      <c r="N5" s="1">
        <v>2.951125510964978E-3</v>
      </c>
      <c r="O5" s="1">
        <v>2.6152880196996021E-3</v>
      </c>
    </row>
    <row r="6" spans="1:15">
      <c r="A6">
        <v>2009</v>
      </c>
      <c r="B6" s="1"/>
      <c r="C6" s="1"/>
      <c r="D6" s="1"/>
      <c r="E6" s="1"/>
      <c r="F6" s="1">
        <v>6.5291500000000011E-4</v>
      </c>
      <c r="G6" s="1">
        <v>2.3923719999999998E-3</v>
      </c>
      <c r="H6" s="1">
        <v>3.0470779999999999E-3</v>
      </c>
      <c r="I6" s="1">
        <v>2.7252660000000001E-3</v>
      </c>
      <c r="J6" s="1">
        <v>1.9336519999999999E-3</v>
      </c>
      <c r="K6" s="1">
        <v>1.541677E-3</v>
      </c>
      <c r="L6" s="1">
        <v>1.267575E-3</v>
      </c>
      <c r="M6" s="1">
        <v>1.0920050000000001E-3</v>
      </c>
      <c r="N6" s="1">
        <v>1.2720079999999998E-3</v>
      </c>
      <c r="O6" s="1">
        <v>1.1032899999999998E-3</v>
      </c>
    </row>
    <row r="7" spans="1:15">
      <c r="A7">
        <v>2010</v>
      </c>
      <c r="B7" s="1"/>
      <c r="C7" s="1"/>
      <c r="D7" s="1"/>
      <c r="E7" s="1"/>
      <c r="F7" s="1"/>
      <c r="G7" s="1">
        <v>1.497552119278938E-4</v>
      </c>
      <c r="H7" s="1">
        <v>1.0005115644410268E-3</v>
      </c>
      <c r="I7" s="1">
        <v>1.416591887337356E-3</v>
      </c>
      <c r="J7" s="1">
        <v>1.2256196353014239E-3</v>
      </c>
      <c r="K7" s="1">
        <v>1.1414694116722102E-3</v>
      </c>
      <c r="L7" s="1">
        <v>9.9661712303232694E-4</v>
      </c>
      <c r="M7" s="1">
        <v>8.8041885481755799E-4</v>
      </c>
      <c r="N7" s="1">
        <v>1.158301665311169E-3</v>
      </c>
      <c r="O7" s="1">
        <v>9.2904160187430899E-4</v>
      </c>
    </row>
    <row r="9" spans="1:15">
      <c r="A9" t="s">
        <v>6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I9" t="s">
        <v>10</v>
      </c>
      <c r="J9" t="s">
        <v>0</v>
      </c>
      <c r="K9" t="s">
        <v>1</v>
      </c>
      <c r="L9" t="s">
        <v>2</v>
      </c>
      <c r="M9" t="s">
        <v>3</v>
      </c>
      <c r="N9" t="s">
        <v>4</v>
      </c>
      <c r="O9" t="s">
        <v>5</v>
      </c>
    </row>
    <row r="10" spans="1:15">
      <c r="A10">
        <v>2005</v>
      </c>
      <c r="B10" s="2">
        <v>1.0287035566000022E-3</v>
      </c>
      <c r="C10" s="2">
        <v>2.730824354467433E-3</v>
      </c>
      <c r="D10" s="2">
        <v>5.2068733369807487E-3</v>
      </c>
      <c r="E10" s="2">
        <v>1.2296513436502711E-2</v>
      </c>
      <c r="F10" s="2">
        <v>2.074814817335132E-2</v>
      </c>
      <c r="G10" s="2">
        <v>1.7258389274612398E-2</v>
      </c>
      <c r="I10">
        <v>2005</v>
      </c>
      <c r="J10" s="4">
        <v>5.1299999999999998E-2</v>
      </c>
      <c r="K10" s="4">
        <v>4.6699999999999998E-2</v>
      </c>
      <c r="L10" s="4">
        <v>4.5699999999999998E-2</v>
      </c>
      <c r="M10" s="4">
        <v>5.5800000000000002E-2</v>
      </c>
      <c r="N10" s="4">
        <v>9.0300000000000005E-2</v>
      </c>
      <c r="O10" s="4">
        <v>9.69E-2</v>
      </c>
    </row>
    <row r="11" spans="1:15">
      <c r="A11">
        <v>2006</v>
      </c>
      <c r="B11" s="2">
        <v>8.6143169455748635E-4</v>
      </c>
      <c r="C11" s="2">
        <v>6.5580857379608712E-3</v>
      </c>
      <c r="D11" s="2">
        <v>1.9856844417888968E-2</v>
      </c>
      <c r="E11" s="2">
        <v>3.241782602015305E-2</v>
      </c>
      <c r="F11" s="2">
        <v>2.482572512240544E-2</v>
      </c>
      <c r="I11">
        <v>2006</v>
      </c>
      <c r="J11" s="4">
        <v>4.6699999999999998E-2</v>
      </c>
      <c r="K11" s="4">
        <v>4.5699999999999998E-2</v>
      </c>
      <c r="L11" s="4">
        <v>5.5800000000000002E-2</v>
      </c>
      <c r="M11" s="4">
        <v>9.0300000000000005E-2</v>
      </c>
      <c r="N11" s="4">
        <v>9.69E-2</v>
      </c>
    </row>
    <row r="12" spans="1:15">
      <c r="A12">
        <v>2007</v>
      </c>
      <c r="B12" s="2">
        <v>1.5785854089745586E-3</v>
      </c>
      <c r="C12" s="2">
        <v>2.0647472168513259E-2</v>
      </c>
      <c r="D12" s="2">
        <v>4.0621568435589436E-2</v>
      </c>
      <c r="E12" s="2">
        <v>3.0673369134332069E-2</v>
      </c>
      <c r="I12">
        <v>2007</v>
      </c>
      <c r="J12" s="4">
        <v>4.5699999999999998E-2</v>
      </c>
      <c r="K12" s="4">
        <v>5.5800000000000002E-2</v>
      </c>
      <c r="L12" s="4">
        <v>9.0300000000000005E-2</v>
      </c>
      <c r="M12" s="4">
        <v>9.69E-2</v>
      </c>
    </row>
    <row r="13" spans="1:15">
      <c r="A13">
        <v>2008</v>
      </c>
      <c r="B13" s="2">
        <v>5.1674854225941015E-3</v>
      </c>
      <c r="C13" s="2">
        <v>2.3029142775181709E-2</v>
      </c>
      <c r="D13" s="2">
        <v>2.0319372444744251E-2</v>
      </c>
      <c r="I13">
        <v>2008</v>
      </c>
      <c r="J13" s="4">
        <v>5.5800000000000002E-2</v>
      </c>
      <c r="K13" s="4">
        <v>9.0300000000000005E-2</v>
      </c>
      <c r="L13" s="4">
        <v>9.69E-2</v>
      </c>
    </row>
    <row r="14" spans="1:15">
      <c r="A14">
        <v>2009</v>
      </c>
      <c r="B14" s="2">
        <v>6.5291500000000011E-4</v>
      </c>
      <c r="C14" s="2">
        <v>2.3923719999999998E-3</v>
      </c>
      <c r="I14">
        <v>2009</v>
      </c>
      <c r="J14" s="4">
        <v>9.0300000000000005E-2</v>
      </c>
      <c r="K14" s="4">
        <v>9.69E-2</v>
      </c>
    </row>
    <row r="15" spans="1:15">
      <c r="A15">
        <v>2010</v>
      </c>
      <c r="B15" s="2">
        <v>1.497552119278938E-4</v>
      </c>
      <c r="I15">
        <v>2010</v>
      </c>
      <c r="J15" s="4">
        <v>9.69E-2</v>
      </c>
    </row>
    <row r="16" spans="1:15">
      <c r="A16" t="s">
        <v>7</v>
      </c>
      <c r="B16" s="3">
        <f>AVERAGE(B10:B15)</f>
        <v>1.5731460491090071E-3</v>
      </c>
      <c r="C16" s="3">
        <f t="shared" ref="C16:G16" si="0">AVERAGE(C10:C15)</f>
        <v>1.1071579407224653E-2</v>
      </c>
      <c r="D16" s="3">
        <f t="shared" si="0"/>
        <v>2.150116465880085E-2</v>
      </c>
      <c r="E16" s="3">
        <f t="shared" si="0"/>
        <v>2.5129236196995943E-2</v>
      </c>
      <c r="F16" s="3">
        <f t="shared" si="0"/>
        <v>2.278693664787838E-2</v>
      </c>
      <c r="G16" s="3">
        <f t="shared" si="0"/>
        <v>1.7258389274612398E-2</v>
      </c>
      <c r="I16" t="s">
        <v>7</v>
      </c>
      <c r="J16" s="4">
        <f>AVERAGE(J10:J15)</f>
        <v>6.4449999999999993E-2</v>
      </c>
      <c r="K16" s="4">
        <f t="shared" ref="K16:O16" si="1">AVERAGE(K10:K15)</f>
        <v>6.7080000000000001E-2</v>
      </c>
      <c r="L16" s="4">
        <f t="shared" si="1"/>
        <v>7.2175000000000003E-2</v>
      </c>
      <c r="M16" s="4">
        <f t="shared" si="1"/>
        <v>8.1000000000000003E-2</v>
      </c>
      <c r="N16" s="4">
        <f t="shared" si="1"/>
        <v>9.3600000000000003E-2</v>
      </c>
      <c r="O16" s="4">
        <f t="shared" si="1"/>
        <v>9.69E-2</v>
      </c>
    </row>
    <row r="17" spans="1:17">
      <c r="A17" t="s">
        <v>9</v>
      </c>
      <c r="B17" s="3">
        <f>B16/J16</f>
        <v>2.4408782763522222E-2</v>
      </c>
      <c r="C17" s="3">
        <f t="shared" ref="C17:G17" si="2">C16/K16</f>
        <v>0.16505037876005743</v>
      </c>
      <c r="D17" s="3">
        <f t="shared" si="2"/>
        <v>0.29790321660964114</v>
      </c>
      <c r="E17" s="3">
        <f t="shared" si="2"/>
        <v>0.31023748391353018</v>
      </c>
      <c r="F17" s="3">
        <f t="shared" si="2"/>
        <v>0.2434501778619485</v>
      </c>
      <c r="G17" s="3">
        <f t="shared" si="2"/>
        <v>0.17810515247278016</v>
      </c>
    </row>
    <row r="19" spans="1:17">
      <c r="A19" t="s">
        <v>11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I19" t="s">
        <v>10</v>
      </c>
      <c r="J19" t="s">
        <v>0</v>
      </c>
      <c r="K19" t="s">
        <v>1</v>
      </c>
      <c r="L19" t="s">
        <v>2</v>
      </c>
      <c r="M19" t="s">
        <v>3</v>
      </c>
      <c r="N19" t="s">
        <v>4</v>
      </c>
      <c r="O19" t="s">
        <v>5</v>
      </c>
      <c r="Q19" t="s">
        <v>15</v>
      </c>
    </row>
    <row r="20" spans="1:17">
      <c r="A20">
        <v>2005</v>
      </c>
      <c r="B20" s="1">
        <v>1.0287035566000022E-3</v>
      </c>
      <c r="C20" s="1">
        <v>2.730824354467433E-3</v>
      </c>
      <c r="D20" s="1">
        <v>5.2068733369807487E-3</v>
      </c>
      <c r="E20" s="1">
        <v>1.2296513436502711E-2</v>
      </c>
      <c r="F20" s="1">
        <v>2.074814817335132E-2</v>
      </c>
      <c r="G20" s="1">
        <v>1.7258389274612398E-2</v>
      </c>
      <c r="I20">
        <v>2005</v>
      </c>
      <c r="J20" s="4">
        <v>5.1299999999999998E-2</v>
      </c>
      <c r="K20" s="4">
        <v>4.6699999999999998E-2</v>
      </c>
      <c r="L20" s="4">
        <v>4.5699999999999998E-2</v>
      </c>
      <c r="M20" s="4">
        <v>5.5800000000000002E-2</v>
      </c>
      <c r="N20" s="4">
        <v>9.0300000000000005E-2</v>
      </c>
      <c r="O20" s="4">
        <v>9.69E-2</v>
      </c>
    </row>
    <row r="21" spans="1:17">
      <c r="A21">
        <v>2006</v>
      </c>
      <c r="B21" s="1">
        <v>8.6143169455748635E-4</v>
      </c>
      <c r="C21" s="1">
        <v>6.5580857379608712E-3</v>
      </c>
      <c r="D21" s="1">
        <v>1.9856844417888968E-2</v>
      </c>
      <c r="E21" s="1">
        <v>3.241782602015305E-2</v>
      </c>
      <c r="F21" s="1">
        <v>2.482572512240544E-2</v>
      </c>
      <c r="G21" s="1">
        <f>(6*$G$26-$G$20)*O21/SUM($O$21:$O$25)</f>
        <v>1.6243189905517551E-2</v>
      </c>
      <c r="I21">
        <v>2006</v>
      </c>
      <c r="J21" s="4">
        <v>4.6699999999999998E-2</v>
      </c>
      <c r="K21" s="4">
        <v>4.5699999999999998E-2</v>
      </c>
      <c r="L21" s="4">
        <v>5.5800000000000002E-2</v>
      </c>
      <c r="M21" s="4">
        <v>9.0300000000000005E-2</v>
      </c>
      <c r="N21" s="4">
        <v>9.69E-2</v>
      </c>
      <c r="O21" s="4">
        <v>9.1200000000000003E-2</v>
      </c>
    </row>
    <row r="22" spans="1:17">
      <c r="A22">
        <v>2007</v>
      </c>
      <c r="B22" s="1">
        <v>1.5785854089745586E-3</v>
      </c>
      <c r="C22" s="1">
        <v>2.0647472168513259E-2</v>
      </c>
      <c r="D22" s="1">
        <v>4.0621568435589436E-2</v>
      </c>
      <c r="E22" s="1">
        <v>3.0673369134332069E-2</v>
      </c>
      <c r="F22" s="1">
        <f>($F$26*6-SUM($F$20:$F$21))*N22/SUM($N$22:$N$25)</f>
        <v>2.2202656221009701E-2</v>
      </c>
      <c r="G22" s="1">
        <f t="shared" ref="G22:G25" si="3">(6*$G$26-$G$20)*O22/SUM($O$21:$O$25)</f>
        <v>1.4604622502767972E-2</v>
      </c>
      <c r="I22">
        <v>2007</v>
      </c>
      <c r="J22" s="4">
        <v>4.5699999999999998E-2</v>
      </c>
      <c r="K22" s="4">
        <v>5.5800000000000002E-2</v>
      </c>
      <c r="L22" s="4">
        <v>9.0300000000000005E-2</v>
      </c>
      <c r="M22" s="4">
        <v>9.69E-2</v>
      </c>
      <c r="N22" s="4">
        <v>9.1200000000000003E-2</v>
      </c>
      <c r="O22" s="4">
        <v>8.2000000000000003E-2</v>
      </c>
    </row>
    <row r="23" spans="1:17">
      <c r="A23">
        <v>2008</v>
      </c>
      <c r="B23" s="1">
        <v>5.1674854225941015E-3</v>
      </c>
      <c r="C23" s="1">
        <v>2.3029142775181709E-2</v>
      </c>
      <c r="D23" s="1">
        <v>2.0319372444744251E-2</v>
      </c>
      <c r="E23" s="1">
        <f>($E$26*6-SUM($E$20:$E$22))*M23/SUM($M$23:$M$25)</f>
        <v>2.8293658532913959E-2</v>
      </c>
      <c r="F23" s="1">
        <f t="shared" ref="F23:F25" si="4">($F$26*6-SUM($F$20:$F$21))*N23/SUM($N$22:$N$25)</f>
        <v>1.9962914584679775E-2</v>
      </c>
      <c r="G23" s="1">
        <f t="shared" si="3"/>
        <v>1.3429128496447623E-2</v>
      </c>
      <c r="I23">
        <v>2008</v>
      </c>
      <c r="J23" s="4">
        <v>5.5800000000000002E-2</v>
      </c>
      <c r="K23" s="4">
        <v>9.0300000000000005E-2</v>
      </c>
      <c r="L23" s="4">
        <v>9.69E-2</v>
      </c>
      <c r="M23" s="4">
        <v>9.1200000000000003E-2</v>
      </c>
      <c r="N23" s="4">
        <v>8.2000000000000003E-2</v>
      </c>
      <c r="O23" s="4">
        <v>7.5399999999999995E-2</v>
      </c>
    </row>
    <row r="24" spans="1:17">
      <c r="A24">
        <v>2009</v>
      </c>
      <c r="B24" s="1">
        <v>6.5291500000000011E-4</v>
      </c>
      <c r="C24" s="1">
        <v>2.3923719999999998E-3</v>
      </c>
      <c r="D24" s="1">
        <f>($D$26*6-SUM($D$20:$D$23))*L24/($L$24+$L$25)</f>
        <v>2.7168773354799267E-2</v>
      </c>
      <c r="E24" s="1">
        <f t="shared" ref="E24:E25" si="5">($E$26*6-SUM($E$20:$E$22))*M24/SUM($M$23:$M$25)</f>
        <v>2.5439473680909479E-2</v>
      </c>
      <c r="F24" s="1">
        <f t="shared" si="4"/>
        <v>1.8356143410790914E-2</v>
      </c>
      <c r="G24" s="1">
        <f t="shared" si="3"/>
        <v>1.1274056151526985E-2</v>
      </c>
      <c r="I24">
        <v>2009</v>
      </c>
      <c r="J24" s="4">
        <v>9.0300000000000005E-2</v>
      </c>
      <c r="K24" s="4">
        <v>9.69E-2</v>
      </c>
      <c r="L24" s="4">
        <v>9.1200000000000003E-2</v>
      </c>
      <c r="M24" s="4">
        <v>8.2000000000000003E-2</v>
      </c>
      <c r="N24" s="4">
        <v>7.5399999999999995E-2</v>
      </c>
      <c r="O24" s="4">
        <v>6.3299999999999995E-2</v>
      </c>
    </row>
    <row r="25" spans="1:17">
      <c r="A25">
        <v>2010</v>
      </c>
      <c r="B25" s="1">
        <v>1.497552119278938E-4</v>
      </c>
      <c r="C25" s="1">
        <f>C26*5-SUM(C20:C24)</f>
        <v>3.3175126130771462E-3</v>
      </c>
      <c r="D25" s="1">
        <f>($D$26*6-SUM($D$20:$D$23))*L25/($L$24+$L$25)</f>
        <v>2.4428063761990564E-2</v>
      </c>
      <c r="E25" s="1">
        <f t="shared" si="5"/>
        <v>2.339190628708018E-2</v>
      </c>
      <c r="F25" s="1">
        <f t="shared" si="4"/>
        <v>1.5410396258661339E-2</v>
      </c>
      <c r="G25" s="1">
        <f t="shared" si="3"/>
        <v>9.5286256572937374E-3</v>
      </c>
      <c r="I25">
        <v>2010</v>
      </c>
      <c r="J25" s="4">
        <v>9.69E-2</v>
      </c>
      <c r="K25" s="4">
        <v>9.1200000000000003E-2</v>
      </c>
      <c r="L25" s="4">
        <v>8.2000000000000003E-2</v>
      </c>
      <c r="M25" s="4">
        <v>7.5399999999999995E-2</v>
      </c>
      <c r="N25" s="4">
        <v>6.3299999999999995E-2</v>
      </c>
      <c r="O25" s="4">
        <v>5.3499999999999999E-2</v>
      </c>
    </row>
    <row r="26" spans="1:17">
      <c r="A26" t="s">
        <v>7</v>
      </c>
      <c r="B26" s="3">
        <f>B27*J26</f>
        <v>1.5731460491090071E-3</v>
      </c>
      <c r="C26" s="3">
        <f t="shared" ref="C26:G26" si="6">C27*K26</f>
        <v>1.1735081929840083E-2</v>
      </c>
      <c r="D26" s="3">
        <f t="shared" si="6"/>
        <v>2.2933582625332207E-2</v>
      </c>
      <c r="E26" s="3">
        <f t="shared" si="6"/>
        <v>2.5418791181981908E-2</v>
      </c>
      <c r="F26" s="3">
        <f t="shared" si="6"/>
        <v>2.0250997295149748E-2</v>
      </c>
      <c r="G26" s="3">
        <f t="shared" si="6"/>
        <v>1.3723001998027713E-2</v>
      </c>
      <c r="I26" t="s">
        <v>7</v>
      </c>
      <c r="J26" s="4">
        <f>AVERAGE(J20:J25)</f>
        <v>6.4449999999999993E-2</v>
      </c>
      <c r="K26" s="4">
        <f t="shared" ref="K26" si="7">AVERAGE(K20:K25)</f>
        <v>7.1099999999999997E-2</v>
      </c>
      <c r="L26" s="4">
        <f t="shared" ref="L26" si="8">AVERAGE(L20:L25)</f>
        <v>7.6983333333333334E-2</v>
      </c>
      <c r="M26" s="4">
        <f t="shared" ref="M26" si="9">AVERAGE(M20:M25)</f>
        <v>8.1933333333333344E-2</v>
      </c>
      <c r="N26" s="4">
        <f t="shared" ref="N26" si="10">AVERAGE(N20:N25)</f>
        <v>8.3183333333333331E-2</v>
      </c>
      <c r="O26" s="4">
        <f t="shared" ref="O26" si="11">AVERAGE(O20:O25)</f>
        <v>7.7050000000000007E-2</v>
      </c>
    </row>
    <row r="27" spans="1:17">
      <c r="A27" t="s">
        <v>8</v>
      </c>
      <c r="B27" s="5">
        <v>2.4408782763522222E-2</v>
      </c>
      <c r="C27" s="5">
        <v>0.16505037876005743</v>
      </c>
      <c r="D27" s="5">
        <v>0.29790321660964114</v>
      </c>
      <c r="E27" s="5">
        <v>0.31023748391353018</v>
      </c>
      <c r="F27" s="5">
        <v>0.2434501778619485</v>
      </c>
      <c r="G27" s="5">
        <v>0.17810515247278016</v>
      </c>
    </row>
    <row r="29" spans="1:17">
      <c r="A29" t="s">
        <v>12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I29" t="s">
        <v>13</v>
      </c>
      <c r="J29" t="s">
        <v>0</v>
      </c>
      <c r="K29" t="s">
        <v>1</v>
      </c>
      <c r="L29" t="s">
        <v>2</v>
      </c>
      <c r="M29" t="s">
        <v>3</v>
      </c>
      <c r="N29" t="s">
        <v>4</v>
      </c>
      <c r="O29" t="s">
        <v>5</v>
      </c>
    </row>
    <row r="30" spans="1:17">
      <c r="A30">
        <v>2005</v>
      </c>
      <c r="B30" s="2">
        <v>1.0287035566000022E-3</v>
      </c>
      <c r="C30" s="2">
        <v>2.730824354467433E-3</v>
      </c>
      <c r="D30" s="2">
        <v>5.2068733369807487E-3</v>
      </c>
      <c r="E30" s="2">
        <v>1.2296513436502711E-2</v>
      </c>
      <c r="F30" s="2">
        <v>2.074814817335132E-2</v>
      </c>
      <c r="G30" s="2">
        <v>1.7258389274612398E-2</v>
      </c>
      <c r="I30">
        <v>2005</v>
      </c>
      <c r="J30" s="6">
        <f>B20-B30</f>
        <v>0</v>
      </c>
      <c r="K30" s="6">
        <f t="shared" ref="K30:O35" si="12">C20-C30</f>
        <v>0</v>
      </c>
      <c r="L30" s="6">
        <f t="shared" si="12"/>
        <v>0</v>
      </c>
      <c r="M30" s="6">
        <f t="shared" si="12"/>
        <v>0</v>
      </c>
      <c r="N30" s="6">
        <f t="shared" si="12"/>
        <v>0</v>
      </c>
      <c r="O30" s="6">
        <f t="shared" si="12"/>
        <v>0</v>
      </c>
    </row>
    <row r="31" spans="1:17">
      <c r="A31">
        <v>2006</v>
      </c>
      <c r="B31" s="2">
        <v>8.6143169455748635E-4</v>
      </c>
      <c r="C31" s="2">
        <v>6.5580857379608712E-3</v>
      </c>
      <c r="D31" s="2">
        <v>1.9856844417888968E-2</v>
      </c>
      <c r="E31" s="2">
        <v>3.241782602015305E-2</v>
      </c>
      <c r="F31" s="2">
        <v>2.482572512240544E-2</v>
      </c>
      <c r="G31" s="1">
        <v>1.8507477533356759E-2</v>
      </c>
      <c r="I31">
        <v>2006</v>
      </c>
      <c r="J31" s="6">
        <f t="shared" ref="J31:J35" si="13">B21-B31</f>
        <v>0</v>
      </c>
      <c r="K31" s="6">
        <f t="shared" si="12"/>
        <v>0</v>
      </c>
      <c r="L31" s="6">
        <f t="shared" si="12"/>
        <v>0</v>
      </c>
      <c r="M31" s="6">
        <f t="shared" si="12"/>
        <v>0</v>
      </c>
      <c r="N31" s="6">
        <f t="shared" si="12"/>
        <v>0</v>
      </c>
      <c r="O31" s="6">
        <f t="shared" si="12"/>
        <v>-2.264287627839208E-3</v>
      </c>
    </row>
    <row r="32" spans="1:17">
      <c r="A32">
        <v>2007</v>
      </c>
      <c r="B32" s="2">
        <v>1.5785854089745586E-3</v>
      </c>
      <c r="C32" s="2">
        <v>2.0647472168513259E-2</v>
      </c>
      <c r="D32" s="2">
        <v>4.0621568435589436E-2</v>
      </c>
      <c r="E32" s="2">
        <v>3.0673369134332069E-2</v>
      </c>
      <c r="F32" s="1">
        <v>2.3250330186976531E-2</v>
      </c>
      <c r="G32" s="1">
        <v>1.544399156971939E-2</v>
      </c>
      <c r="I32">
        <v>2007</v>
      </c>
      <c r="J32" s="6">
        <f t="shared" si="13"/>
        <v>0</v>
      </c>
      <c r="K32" s="6">
        <f t="shared" si="12"/>
        <v>0</v>
      </c>
      <c r="L32" s="6">
        <f t="shared" si="12"/>
        <v>0</v>
      </c>
      <c r="M32" s="6">
        <f t="shared" si="12"/>
        <v>0</v>
      </c>
      <c r="N32" s="6">
        <f t="shared" si="12"/>
        <v>-1.0476739659668298E-3</v>
      </c>
      <c r="O32" s="6">
        <f t="shared" si="12"/>
        <v>-8.393690669514179E-4</v>
      </c>
    </row>
    <row r="33" spans="1:17">
      <c r="A33">
        <v>2008</v>
      </c>
      <c r="B33" s="2">
        <v>5.1674854225941015E-3</v>
      </c>
      <c r="C33" s="2">
        <v>2.3029142775181709E-2</v>
      </c>
      <c r="D33" s="2">
        <v>2.0319372444744251E-2</v>
      </c>
      <c r="E33" s="1">
        <v>1.5380461640683539E-2</v>
      </c>
      <c r="F33" s="1">
        <v>9.9082088590506604E-3</v>
      </c>
      <c r="G33" s="1">
        <v>5.4820663269112002E-3</v>
      </c>
      <c r="I33">
        <v>2008</v>
      </c>
      <c r="J33" s="6">
        <f t="shared" si="13"/>
        <v>0</v>
      </c>
      <c r="K33" s="6">
        <f t="shared" si="12"/>
        <v>0</v>
      </c>
      <c r="L33" s="6">
        <f t="shared" si="12"/>
        <v>0</v>
      </c>
      <c r="M33" s="6">
        <f t="shared" si="12"/>
        <v>1.291319689223042E-2</v>
      </c>
      <c r="N33" s="6">
        <f t="shared" si="12"/>
        <v>1.0054705725629115E-2</v>
      </c>
      <c r="O33" s="6">
        <f t="shared" si="12"/>
        <v>7.9470621695364226E-3</v>
      </c>
    </row>
    <row r="34" spans="1:17">
      <c r="A34">
        <v>2009</v>
      </c>
      <c r="B34" s="2">
        <v>6.5291500000000011E-4</v>
      </c>
      <c r="C34" s="2">
        <v>2.3923719999999998E-3</v>
      </c>
      <c r="D34" s="1">
        <v>3.0470779999999999E-3</v>
      </c>
      <c r="E34" s="1">
        <v>2.7252660000000001E-3</v>
      </c>
      <c r="F34" s="1">
        <v>1.9336519999999999E-3</v>
      </c>
      <c r="G34" s="1">
        <v>1.541677E-3</v>
      </c>
      <c r="I34">
        <v>2009</v>
      </c>
      <c r="J34" s="6">
        <f t="shared" si="13"/>
        <v>0</v>
      </c>
      <c r="K34" s="6">
        <f t="shared" si="12"/>
        <v>0</v>
      </c>
      <c r="L34" s="6">
        <f t="shared" si="12"/>
        <v>2.4121695354799265E-2</v>
      </c>
      <c r="M34" s="6">
        <f t="shared" si="12"/>
        <v>2.2714207680909478E-2</v>
      </c>
      <c r="N34" s="6">
        <f t="shared" si="12"/>
        <v>1.6422491410790913E-2</v>
      </c>
      <c r="O34" s="6">
        <f t="shared" si="12"/>
        <v>9.7323791515269847E-3</v>
      </c>
    </row>
    <row r="35" spans="1:17">
      <c r="A35">
        <v>2010</v>
      </c>
      <c r="B35" s="2">
        <v>1.497552119278938E-4</v>
      </c>
      <c r="C35" s="1">
        <v>1.0005115644410268E-3</v>
      </c>
      <c r="D35" s="1">
        <v>1.416591887337356E-3</v>
      </c>
      <c r="E35" s="1">
        <v>1.2256196353014239E-3</v>
      </c>
      <c r="F35" s="1">
        <v>1.1414694116722102E-3</v>
      </c>
      <c r="G35" s="1">
        <v>9.9661712303232694E-4</v>
      </c>
      <c r="I35">
        <v>2010</v>
      </c>
      <c r="J35" s="6">
        <f t="shared" si="13"/>
        <v>0</v>
      </c>
      <c r="K35" s="6">
        <f t="shared" si="12"/>
        <v>2.3170010486361194E-3</v>
      </c>
      <c r="L35" s="6">
        <f t="shared" si="12"/>
        <v>2.301147187465321E-2</v>
      </c>
      <c r="M35" s="6">
        <f t="shared" si="12"/>
        <v>2.2166286651778756E-2</v>
      </c>
      <c r="N35" s="6">
        <f t="shared" si="12"/>
        <v>1.4268926846989129E-2</v>
      </c>
      <c r="O35" s="6">
        <f t="shared" si="12"/>
        <v>8.5320085342614101E-3</v>
      </c>
    </row>
    <row r="36" spans="1:17">
      <c r="A36" t="s">
        <v>7</v>
      </c>
      <c r="B36" s="3">
        <f>AVERAGE(B30:B35)</f>
        <v>1.5731460491090071E-3</v>
      </c>
      <c r="C36" s="3">
        <f t="shared" ref="C36" si="14">AVERAGE(C30:C35)</f>
        <v>9.3930681000940486E-3</v>
      </c>
      <c r="D36" s="3">
        <f t="shared" ref="D36" si="15">AVERAGE(D30:D35)</f>
        <v>1.5078054753756792E-2</v>
      </c>
      <c r="E36" s="3">
        <f t="shared" ref="E36" si="16">AVERAGE(E30:E35)</f>
        <v>1.5786509311162131E-2</v>
      </c>
      <c r="F36" s="3">
        <f t="shared" ref="F36" si="17">AVERAGE(F30:F35)</f>
        <v>1.3634588958909363E-2</v>
      </c>
      <c r="G36" s="3">
        <f t="shared" ref="G36" si="18">AVERAGE(G30:G35)</f>
        <v>9.8717031379386786E-3</v>
      </c>
      <c r="I36" t="s">
        <v>7</v>
      </c>
      <c r="J36" s="6">
        <f>AVERAGE(J30:J35)</f>
        <v>0</v>
      </c>
      <c r="K36" s="6">
        <f t="shared" ref="K36:O36" si="19">AVERAGE(K30:K35)</f>
        <v>3.8616684143935321E-4</v>
      </c>
      <c r="L36" s="6">
        <f t="shared" si="19"/>
        <v>7.8555278715754118E-3</v>
      </c>
      <c r="M36" s="6">
        <f t="shared" si="19"/>
        <v>9.6322818708197751E-3</v>
      </c>
      <c r="N36" s="6">
        <f t="shared" si="19"/>
        <v>6.6164083362403869E-3</v>
      </c>
      <c r="O36" s="6">
        <f t="shared" si="19"/>
        <v>3.8512988600890321E-3</v>
      </c>
    </row>
    <row r="37" spans="1:17" s="7" customFormat="1"/>
    <row r="38" spans="1:17">
      <c r="A38" t="s">
        <v>6</v>
      </c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I38" t="s">
        <v>14</v>
      </c>
      <c r="J38" t="s">
        <v>0</v>
      </c>
      <c r="K38" t="s">
        <v>1</v>
      </c>
      <c r="L38" t="s">
        <v>2</v>
      </c>
      <c r="M38" t="s">
        <v>3</v>
      </c>
      <c r="N38" t="s">
        <v>4</v>
      </c>
      <c r="O38" t="s">
        <v>5</v>
      </c>
    </row>
    <row r="39" spans="1:17">
      <c r="A39">
        <v>2005</v>
      </c>
      <c r="B39" s="2">
        <v>1.0287035566000022E-3</v>
      </c>
      <c r="C39" s="2">
        <v>2.730824354467433E-3</v>
      </c>
      <c r="D39" s="2">
        <v>5.2068733369807487E-3</v>
      </c>
      <c r="E39" s="2">
        <v>1.2296513436502711E-2</v>
      </c>
      <c r="F39" s="2">
        <v>2.074814817335132E-2</v>
      </c>
      <c r="G39" s="2">
        <v>1.7258389274612398E-2</v>
      </c>
      <c r="I39">
        <v>2005</v>
      </c>
      <c r="J39" s="4">
        <v>3.39E-2</v>
      </c>
      <c r="K39" s="4">
        <v>3.2300000000000002E-2</v>
      </c>
      <c r="L39" s="4">
        <v>2.8500000000000001E-2</v>
      </c>
      <c r="M39" s="4">
        <v>3.8399999999999997E-2</v>
      </c>
      <c r="N39" s="4">
        <v>-3.5999999999999999E-3</v>
      </c>
      <c r="O39" s="4">
        <v>1.6400000000000001E-2</v>
      </c>
    </row>
    <row r="40" spans="1:17">
      <c r="A40">
        <v>2006</v>
      </c>
      <c r="B40" s="2">
        <v>8.6143169455748635E-4</v>
      </c>
      <c r="C40" s="2">
        <v>6.5580857379608712E-3</v>
      </c>
      <c r="D40" s="2">
        <v>1.9856844417888968E-2</v>
      </c>
      <c r="E40" s="2">
        <v>3.241782602015305E-2</v>
      </c>
      <c r="F40" s="2">
        <v>2.482572512240544E-2</v>
      </c>
      <c r="I40">
        <v>2006</v>
      </c>
      <c r="J40" s="4">
        <v>3.2300000000000002E-2</v>
      </c>
      <c r="K40" s="4">
        <v>2.8500000000000001E-2</v>
      </c>
      <c r="L40" s="4">
        <v>3.8399999999999997E-2</v>
      </c>
      <c r="M40" s="4">
        <v>-3.5999999999999999E-3</v>
      </c>
      <c r="N40" s="4">
        <v>1.6400000000000001E-2</v>
      </c>
    </row>
    <row r="41" spans="1:17">
      <c r="A41">
        <v>2007</v>
      </c>
      <c r="B41" s="2">
        <v>1.5785854089745586E-3</v>
      </c>
      <c r="C41" s="2">
        <v>2.0647472168513259E-2</v>
      </c>
      <c r="D41" s="2">
        <v>4.0621568435589436E-2</v>
      </c>
      <c r="E41" s="2">
        <v>3.0673369134332069E-2</v>
      </c>
      <c r="I41">
        <v>2007</v>
      </c>
      <c r="J41" s="4">
        <v>2.8500000000000001E-2</v>
      </c>
      <c r="K41" s="4">
        <v>3.8399999999999997E-2</v>
      </c>
      <c r="L41" s="4">
        <v>-3.5999999999999999E-3</v>
      </c>
      <c r="M41" s="4">
        <v>1.6400000000000001E-2</v>
      </c>
    </row>
    <row r="42" spans="1:17">
      <c r="A42">
        <v>2008</v>
      </c>
      <c r="B42" s="2">
        <v>5.1674854225941015E-3</v>
      </c>
      <c r="C42" s="2">
        <v>2.3029142775181709E-2</v>
      </c>
      <c r="D42" s="2">
        <v>2.0319372444744251E-2</v>
      </c>
      <c r="I42">
        <v>2008</v>
      </c>
      <c r="J42" s="4">
        <v>3.8399999999999997E-2</v>
      </c>
      <c r="K42" s="4">
        <v>-3.5999999999999999E-3</v>
      </c>
      <c r="L42" s="4">
        <v>1.6400000000000001E-2</v>
      </c>
    </row>
    <row r="43" spans="1:17">
      <c r="A43">
        <v>2009</v>
      </c>
      <c r="B43" s="2">
        <v>6.5291500000000011E-4</v>
      </c>
      <c r="C43" s="2">
        <v>2.3923719999999998E-3</v>
      </c>
      <c r="I43">
        <v>2009</v>
      </c>
      <c r="J43" s="4">
        <v>-3.5999999999999999E-3</v>
      </c>
      <c r="K43" s="4">
        <v>1.6400000000000001E-2</v>
      </c>
    </row>
    <row r="44" spans="1:17">
      <c r="A44">
        <v>2010</v>
      </c>
      <c r="B44" s="2">
        <v>1.497552119278938E-4</v>
      </c>
      <c r="I44">
        <v>2010</v>
      </c>
      <c r="J44" s="4">
        <v>1.6400000000000001E-2</v>
      </c>
    </row>
    <row r="45" spans="1:17">
      <c r="A45" t="s">
        <v>7</v>
      </c>
      <c r="B45" s="3">
        <f>AVERAGE(B39:B44)</f>
        <v>1.5731460491090071E-3</v>
      </c>
      <c r="C45" s="3">
        <f t="shared" ref="C45" si="20">AVERAGE(C39:C44)</f>
        <v>1.1071579407224653E-2</v>
      </c>
      <c r="D45" s="3">
        <f t="shared" ref="D45" si="21">AVERAGE(D39:D44)</f>
        <v>2.150116465880085E-2</v>
      </c>
      <c r="E45" s="3">
        <f t="shared" ref="E45" si="22">AVERAGE(E39:E44)</f>
        <v>2.5129236196995943E-2</v>
      </c>
      <c r="F45" s="3">
        <f t="shared" ref="F45" si="23">AVERAGE(F39:F44)</f>
        <v>2.278693664787838E-2</v>
      </c>
      <c r="G45" s="3">
        <f t="shared" ref="G45" si="24">AVERAGE(G39:G44)</f>
        <v>1.7258389274612398E-2</v>
      </c>
      <c r="I45" t="s">
        <v>7</v>
      </c>
      <c r="J45" s="4">
        <f>AVERAGE(J39:J44)</f>
        <v>2.4316666666666667E-2</v>
      </c>
      <c r="K45" s="4">
        <f t="shared" ref="K45" si="25">AVERAGE(K39:K44)</f>
        <v>2.24E-2</v>
      </c>
      <c r="L45" s="4">
        <f t="shared" ref="L45" si="26">AVERAGE(L39:L44)</f>
        <v>1.9924999999999998E-2</v>
      </c>
      <c r="M45" s="4">
        <f t="shared" ref="M45" si="27">AVERAGE(M39:M44)</f>
        <v>1.7066666666666664E-2</v>
      </c>
      <c r="N45" s="4">
        <f t="shared" ref="N45" si="28">AVERAGE(N39:N44)</f>
        <v>6.4000000000000012E-3</v>
      </c>
      <c r="O45" s="4">
        <f t="shared" ref="O45" si="29">AVERAGE(O39:O44)</f>
        <v>1.6400000000000001E-2</v>
      </c>
    </row>
    <row r="46" spans="1:17">
      <c r="A46" t="s">
        <v>9</v>
      </c>
      <c r="B46" s="3">
        <f>B45/J45</f>
        <v>6.4694148695366979E-2</v>
      </c>
      <c r="C46" s="3">
        <f t="shared" ref="C46" si="30">C45/K45</f>
        <v>0.49426693782252917</v>
      </c>
      <c r="D46" s="3">
        <f t="shared" ref="D46" si="31">D45/L45</f>
        <v>1.0791048762258897</v>
      </c>
      <c r="E46" s="3">
        <f t="shared" ref="E46" si="32">E45/M45</f>
        <v>1.4724161834177312</v>
      </c>
      <c r="F46" s="3">
        <f t="shared" ref="F46" si="33">F45/N45</f>
        <v>3.560458851230996</v>
      </c>
      <c r="G46" s="3">
        <f t="shared" ref="G46" si="34">G45/O45</f>
        <v>1.0523408094275852</v>
      </c>
    </row>
    <row r="48" spans="1:17">
      <c r="A48" t="s">
        <v>11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5</v>
      </c>
      <c r="I48" t="s">
        <v>14</v>
      </c>
      <c r="J48" t="s">
        <v>0</v>
      </c>
      <c r="K48" t="s">
        <v>1</v>
      </c>
      <c r="L48" t="s">
        <v>2</v>
      </c>
      <c r="M48" t="s">
        <v>3</v>
      </c>
      <c r="N48" t="s">
        <v>4</v>
      </c>
      <c r="O48" t="s">
        <v>5</v>
      </c>
      <c r="Q48" t="s">
        <v>16</v>
      </c>
    </row>
    <row r="49" spans="1:15">
      <c r="A49">
        <v>2005</v>
      </c>
      <c r="B49" s="1">
        <v>1.0287035566000022E-3</v>
      </c>
      <c r="C49" s="1">
        <v>2.730824354467433E-3</v>
      </c>
      <c r="D49" s="1">
        <v>5.2068733369807487E-3</v>
      </c>
      <c r="E49" s="1">
        <v>1.2296513436502711E-2</v>
      </c>
      <c r="F49" s="1">
        <v>2.074814817335132E-2</v>
      </c>
      <c r="G49" s="1">
        <v>1.7258389274612398E-2</v>
      </c>
      <c r="I49">
        <v>2005</v>
      </c>
      <c r="J49" s="4">
        <v>3.39E-2</v>
      </c>
      <c r="K49" s="4">
        <v>3.2300000000000002E-2</v>
      </c>
      <c r="L49" s="4">
        <v>2.8500000000000001E-2</v>
      </c>
      <c r="M49" s="4">
        <v>3.8399999999999997E-2</v>
      </c>
      <c r="N49" s="4">
        <v>-3.5999999999999999E-3</v>
      </c>
      <c r="O49" s="4">
        <v>1.6400000000000001E-2</v>
      </c>
    </row>
    <row r="50" spans="1:15">
      <c r="A50">
        <v>2006</v>
      </c>
      <c r="B50" s="1">
        <v>8.6143169455748635E-4</v>
      </c>
      <c r="C50" s="1">
        <v>6.5580857379608712E-3</v>
      </c>
      <c r="D50" s="1">
        <v>1.9856844417888968E-2</v>
      </c>
      <c r="E50" s="1">
        <v>3.241782602015305E-2</v>
      </c>
      <c r="F50" s="1">
        <v>2.482572512240544E-2</v>
      </c>
      <c r="G50" s="1">
        <f>(6*$G$26-$G$20)*O50/SUM($O$21:$O$25)</f>
        <v>5.5925017876452968E-3</v>
      </c>
      <c r="I50">
        <v>2006</v>
      </c>
      <c r="J50" s="4">
        <v>3.2300000000000002E-2</v>
      </c>
      <c r="K50" s="4">
        <v>2.8500000000000001E-2</v>
      </c>
      <c r="L50" s="4">
        <v>3.8399999999999997E-2</v>
      </c>
      <c r="M50" s="4">
        <v>-3.5999999999999999E-3</v>
      </c>
      <c r="N50" s="4">
        <v>1.6400000000000001E-2</v>
      </c>
      <c r="O50" s="4">
        <v>3.1399999999999997E-2</v>
      </c>
    </row>
    <row r="51" spans="1:15">
      <c r="A51">
        <v>2007</v>
      </c>
      <c r="B51" s="1">
        <v>1.5785854089745586E-3</v>
      </c>
      <c r="C51" s="1">
        <v>2.0647472168513259E-2</v>
      </c>
      <c r="D51" s="1">
        <v>4.0621568435589436E-2</v>
      </c>
      <c r="E51" s="1">
        <v>3.0673369134332069E-2</v>
      </c>
      <c r="F51" s="1">
        <f>($F$26*6-SUM($F$20:$F$21))*N51/SUM($N$22:$N$25)</f>
        <v>7.6443355848651818E-3</v>
      </c>
      <c r="G51" s="1">
        <f t="shared" ref="G51:G54" si="35">(6*$G$26-$G$20)*O51/SUM($O$21:$O$25)</f>
        <v>3.6867766561865492E-3</v>
      </c>
      <c r="I51">
        <v>2007</v>
      </c>
      <c r="J51" s="4">
        <v>2.8500000000000001E-2</v>
      </c>
      <c r="K51" s="4">
        <v>3.8399999999999997E-2</v>
      </c>
      <c r="L51" s="4">
        <v>-3.5999999999999999E-3</v>
      </c>
      <c r="M51" s="4">
        <v>1.6400000000000001E-2</v>
      </c>
      <c r="N51" s="4">
        <v>3.1399999999999997E-2</v>
      </c>
      <c r="O51" s="4">
        <v>2.07E-2</v>
      </c>
    </row>
    <row r="52" spans="1:15">
      <c r="A52">
        <v>2008</v>
      </c>
      <c r="B52" s="1">
        <v>5.1674854225941015E-3</v>
      </c>
      <c r="C52" s="1">
        <v>2.3029142775181709E-2</v>
      </c>
      <c r="D52" s="1">
        <v>2.0319372444744251E-2</v>
      </c>
      <c r="E52" s="1">
        <f>($E$26*6-SUM($E$20:$E$22))*M52/SUM($M$23:$M$25)</f>
        <v>9.7414569948848471E-3</v>
      </c>
      <c r="F52" s="1">
        <f t="shared" ref="F52:F54" si="36">($F$26*6-SUM($F$20:$F$21))*N52/SUM($N$22:$N$25)</f>
        <v>5.0394186817423331E-3</v>
      </c>
      <c r="G52" s="1">
        <f t="shared" si="35"/>
        <v>2.6181457413498683E-3</v>
      </c>
      <c r="I52">
        <v>2008</v>
      </c>
      <c r="J52" s="4">
        <v>3.8399999999999997E-2</v>
      </c>
      <c r="K52" s="4">
        <v>-3.5999999999999999E-3</v>
      </c>
      <c r="L52" s="4">
        <v>1.6400000000000001E-2</v>
      </c>
      <c r="M52" s="4">
        <v>3.1399999999999997E-2</v>
      </c>
      <c r="N52" s="4">
        <v>2.07E-2</v>
      </c>
      <c r="O52" s="4">
        <v>1.47E-2</v>
      </c>
    </row>
    <row r="53" spans="1:15">
      <c r="A53">
        <v>2009</v>
      </c>
      <c r="B53" s="1">
        <v>6.5291500000000011E-4</v>
      </c>
      <c r="C53" s="1">
        <v>2.3923719999999998E-3</v>
      </c>
      <c r="D53" s="1">
        <f>($D$26*6-SUM($D$20:$D$23))*L53/($L$24+$L$25)</f>
        <v>9.3541610015427292E-3</v>
      </c>
      <c r="E53" s="1">
        <f t="shared" ref="E53:E54" si="37">($E$26*6-SUM($E$20:$E$22))*M53/SUM($M$23:$M$25)</f>
        <v>6.4219159170100758E-3</v>
      </c>
      <c r="F53" s="1">
        <f t="shared" si="36"/>
        <v>3.5787176145706421E-3</v>
      </c>
      <c r="G53" s="1">
        <f t="shared" si="35"/>
        <v>2.8853034700590387E-3</v>
      </c>
      <c r="I53">
        <v>2009</v>
      </c>
      <c r="J53" s="4">
        <v>-3.5999999999999999E-3</v>
      </c>
      <c r="K53" s="4">
        <v>1.6400000000000001E-2</v>
      </c>
      <c r="L53" s="4">
        <v>3.1399999999999997E-2</v>
      </c>
      <c r="M53" s="4">
        <v>2.07E-2</v>
      </c>
      <c r="N53" s="4">
        <v>1.47E-2</v>
      </c>
      <c r="O53" s="4">
        <v>1.6199999999999999E-2</v>
      </c>
    </row>
    <row r="54" spans="1:15">
      <c r="A54">
        <v>2010</v>
      </c>
      <c r="B54" s="1">
        <v>1.497552119278938E-4</v>
      </c>
      <c r="C54" s="1">
        <f>C55*5-SUM(C49:C53)</f>
        <v>3.7070020336689644E-3</v>
      </c>
      <c r="D54" s="1">
        <f>($D$26*6-SUM($D$20:$D$23))*L54/($L$24+$L$25)</f>
        <v>6.1665965838195698E-3</v>
      </c>
      <c r="E54" s="1">
        <f t="shared" si="37"/>
        <v>4.560491013528894E-3</v>
      </c>
      <c r="F54" s="1">
        <f t="shared" si="36"/>
        <v>3.9438928813635647E-3</v>
      </c>
      <c r="G54" s="1">
        <f t="shared" si="35"/>
        <v>2.1372618296733618E-4</v>
      </c>
      <c r="I54">
        <v>2010</v>
      </c>
      <c r="J54" s="4">
        <v>1.6400000000000001E-2</v>
      </c>
      <c r="K54" s="4">
        <v>3.1399999999999997E-2</v>
      </c>
      <c r="L54" s="4">
        <v>2.07E-2</v>
      </c>
      <c r="M54" s="4">
        <v>1.47E-2</v>
      </c>
      <c r="N54" s="4">
        <v>1.6199999999999999E-2</v>
      </c>
      <c r="O54" s="4">
        <v>1.1999999999999999E-3</v>
      </c>
    </row>
    <row r="55" spans="1:15">
      <c r="A55" t="s">
        <v>7</v>
      </c>
      <c r="B55" s="3">
        <f>B56*J55</f>
        <v>1.5731460491090071E-3</v>
      </c>
      <c r="C55" s="3">
        <f t="shared" ref="C55" si="38">C56*K55</f>
        <v>1.1812979813958447E-2</v>
      </c>
      <c r="D55" s="3">
        <f t="shared" ref="D55" si="39">D56*L55</f>
        <v>2.3704337114428708E-2</v>
      </c>
      <c r="E55" s="3">
        <f t="shared" ref="E55" si="40">E56*M55</f>
        <v>2.8957518273882044E-2</v>
      </c>
      <c r="F55" s="3">
        <f t="shared" ref="F55" si="41">F56*N55</f>
        <v>5.6848659657988236E-2</v>
      </c>
      <c r="G55" s="3">
        <f t="shared" ref="G55" si="42">G56*O55</f>
        <v>1.764424757140251E-2</v>
      </c>
      <c r="I55" t="s">
        <v>7</v>
      </c>
      <c r="J55" s="4">
        <f>AVERAGE(J49:J54)</f>
        <v>2.4316666666666667E-2</v>
      </c>
      <c r="K55" s="4">
        <f t="shared" ref="K55" si="43">AVERAGE(K49:K54)</f>
        <v>2.3900000000000001E-2</v>
      </c>
      <c r="L55" s="4">
        <f t="shared" ref="L55" si="44">AVERAGE(L49:L54)</f>
        <v>2.1966666666666666E-2</v>
      </c>
      <c r="M55" s="4">
        <f t="shared" ref="M55" si="45">AVERAGE(M49:M54)</f>
        <v>1.9666666666666666E-2</v>
      </c>
      <c r="N55" s="4">
        <f t="shared" ref="N55" si="46">AVERAGE(N49:N54)</f>
        <v>1.5966666666666667E-2</v>
      </c>
      <c r="O55" s="4">
        <f t="shared" ref="O55" si="47">AVERAGE(O49:O54)</f>
        <v>1.6766666666666666E-2</v>
      </c>
    </row>
    <row r="56" spans="1:15">
      <c r="A56" t="s">
        <v>8</v>
      </c>
      <c r="B56" s="5">
        <v>6.4694148695366979E-2</v>
      </c>
      <c r="C56" s="5">
        <v>0.49426693782252917</v>
      </c>
      <c r="D56" s="5">
        <v>1.0791048762258897</v>
      </c>
      <c r="E56" s="5">
        <v>1.4724161834177312</v>
      </c>
      <c r="F56" s="5">
        <v>3.560458851230996</v>
      </c>
      <c r="G56" s="5">
        <v>1.0523408094275852</v>
      </c>
    </row>
    <row r="58" spans="1:15">
      <c r="A58" t="s">
        <v>12</v>
      </c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I58" t="s">
        <v>13</v>
      </c>
      <c r="J58" t="s">
        <v>0</v>
      </c>
      <c r="K58" t="s">
        <v>1</v>
      </c>
      <c r="L58" t="s">
        <v>2</v>
      </c>
      <c r="M58" t="s">
        <v>3</v>
      </c>
      <c r="N58" t="s">
        <v>4</v>
      </c>
      <c r="O58" t="s">
        <v>5</v>
      </c>
    </row>
    <row r="59" spans="1:15">
      <c r="A59">
        <v>2005</v>
      </c>
      <c r="B59" s="2">
        <v>1.0287035566000022E-3</v>
      </c>
      <c r="C59" s="2">
        <v>2.730824354467433E-3</v>
      </c>
      <c r="D59" s="2">
        <v>5.2068733369807487E-3</v>
      </c>
      <c r="E59" s="2">
        <v>1.2296513436502711E-2</v>
      </c>
      <c r="F59" s="2">
        <v>2.074814817335132E-2</v>
      </c>
      <c r="G59" s="2">
        <v>1.7258389274612398E-2</v>
      </c>
      <c r="I59">
        <v>2005</v>
      </c>
      <c r="J59" s="6">
        <f>B49-B59</f>
        <v>0</v>
      </c>
      <c r="K59" s="6">
        <f t="shared" ref="K59:K64" si="48">C49-C59</f>
        <v>0</v>
      </c>
      <c r="L59" s="6">
        <f t="shared" ref="L59:L64" si="49">D49-D59</f>
        <v>0</v>
      </c>
      <c r="M59" s="6">
        <f t="shared" ref="M59:M64" si="50">E49-E59</f>
        <v>0</v>
      </c>
      <c r="N59" s="6">
        <f t="shared" ref="N59:N64" si="51">F49-F59</f>
        <v>0</v>
      </c>
      <c r="O59" s="6">
        <f t="shared" ref="O59:O64" si="52">G49-G59</f>
        <v>0</v>
      </c>
    </row>
    <row r="60" spans="1:15">
      <c r="A60">
        <v>2006</v>
      </c>
      <c r="B60" s="2">
        <v>8.6143169455748635E-4</v>
      </c>
      <c r="C60" s="2">
        <v>6.5580857379608712E-3</v>
      </c>
      <c r="D60" s="2">
        <v>1.9856844417888968E-2</v>
      </c>
      <c r="E60" s="2">
        <v>3.241782602015305E-2</v>
      </c>
      <c r="F60" s="2">
        <v>2.482572512240544E-2</v>
      </c>
      <c r="G60" s="1">
        <v>1.8507477533356759E-2</v>
      </c>
      <c r="I60">
        <v>2006</v>
      </c>
      <c r="J60" s="6">
        <f t="shared" ref="J60:J64" si="53">B50-B60</f>
        <v>0</v>
      </c>
      <c r="K60" s="6">
        <f t="shared" si="48"/>
        <v>0</v>
      </c>
      <c r="L60" s="6">
        <f t="shared" si="49"/>
        <v>0</v>
      </c>
      <c r="M60" s="6">
        <f t="shared" si="50"/>
        <v>0</v>
      </c>
      <c r="N60" s="6">
        <f t="shared" si="51"/>
        <v>0</v>
      </c>
      <c r="O60" s="6">
        <f t="shared" si="52"/>
        <v>-1.2914975745711463E-2</v>
      </c>
    </row>
    <row r="61" spans="1:15">
      <c r="A61">
        <v>2007</v>
      </c>
      <c r="B61" s="2">
        <v>1.5785854089745586E-3</v>
      </c>
      <c r="C61" s="2">
        <v>2.0647472168513259E-2</v>
      </c>
      <c r="D61" s="2">
        <v>4.0621568435589436E-2</v>
      </c>
      <c r="E61" s="2">
        <v>3.0673369134332069E-2</v>
      </c>
      <c r="F61" s="1">
        <v>2.3250330186976531E-2</v>
      </c>
      <c r="G61" s="1">
        <v>1.544399156971939E-2</v>
      </c>
      <c r="I61">
        <v>2007</v>
      </c>
      <c r="J61" s="6">
        <f t="shared" si="53"/>
        <v>0</v>
      </c>
      <c r="K61" s="6">
        <f t="shared" si="48"/>
        <v>0</v>
      </c>
      <c r="L61" s="6">
        <f t="shared" si="49"/>
        <v>0</v>
      </c>
      <c r="M61" s="6">
        <f t="shared" si="50"/>
        <v>0</v>
      </c>
      <c r="N61" s="6">
        <f t="shared" si="51"/>
        <v>-1.5605994602111348E-2</v>
      </c>
      <c r="O61" s="6">
        <f t="shared" si="52"/>
        <v>-1.1757214913532842E-2</v>
      </c>
    </row>
    <row r="62" spans="1:15">
      <c r="A62">
        <v>2008</v>
      </c>
      <c r="B62" s="2">
        <v>5.1674854225941015E-3</v>
      </c>
      <c r="C62" s="2">
        <v>2.3029142775181709E-2</v>
      </c>
      <c r="D62" s="2">
        <v>2.0319372444744251E-2</v>
      </c>
      <c r="E62" s="1">
        <v>1.5380461640683539E-2</v>
      </c>
      <c r="F62" s="1">
        <v>9.9082088590506604E-3</v>
      </c>
      <c r="G62" s="1">
        <v>5.4820663269112002E-3</v>
      </c>
      <c r="I62">
        <v>2008</v>
      </c>
      <c r="J62" s="6">
        <f t="shared" si="53"/>
        <v>0</v>
      </c>
      <c r="K62" s="6">
        <f t="shared" si="48"/>
        <v>0</v>
      </c>
      <c r="L62" s="6">
        <f t="shared" si="49"/>
        <v>0</v>
      </c>
      <c r="M62" s="6">
        <f t="shared" si="50"/>
        <v>-5.6390046457986918E-3</v>
      </c>
      <c r="N62" s="6">
        <f t="shared" si="51"/>
        <v>-4.8687901773083273E-3</v>
      </c>
      <c r="O62" s="6">
        <f t="shared" si="52"/>
        <v>-2.8639205855613319E-3</v>
      </c>
    </row>
    <row r="63" spans="1:15">
      <c r="A63">
        <v>2009</v>
      </c>
      <c r="B63" s="2">
        <v>6.5291500000000011E-4</v>
      </c>
      <c r="C63" s="2">
        <v>2.3923719999999998E-3</v>
      </c>
      <c r="D63" s="1">
        <v>3.0470779999999999E-3</v>
      </c>
      <c r="E63" s="1">
        <v>2.7252660000000001E-3</v>
      </c>
      <c r="F63" s="1">
        <v>1.9336519999999999E-3</v>
      </c>
      <c r="G63" s="1">
        <v>1.541677E-3</v>
      </c>
      <c r="I63">
        <v>2009</v>
      </c>
      <c r="J63" s="6">
        <f t="shared" si="53"/>
        <v>0</v>
      </c>
      <c r="K63" s="6">
        <f t="shared" si="48"/>
        <v>0</v>
      </c>
      <c r="L63" s="6">
        <f t="shared" si="49"/>
        <v>6.3070830015427293E-3</v>
      </c>
      <c r="M63" s="6">
        <f t="shared" si="50"/>
        <v>3.6966499170100757E-3</v>
      </c>
      <c r="N63" s="6">
        <f t="shared" si="51"/>
        <v>1.6450656145706422E-3</v>
      </c>
      <c r="O63" s="6">
        <f t="shared" si="52"/>
        <v>1.3436264700590387E-3</v>
      </c>
    </row>
    <row r="64" spans="1:15">
      <c r="A64">
        <v>2010</v>
      </c>
      <c r="B64" s="2">
        <v>1.497552119278938E-4</v>
      </c>
      <c r="C64" s="1">
        <v>1.0005115644410268E-3</v>
      </c>
      <c r="D64" s="1">
        <v>1.416591887337356E-3</v>
      </c>
      <c r="E64" s="1">
        <v>1.2256196353014239E-3</v>
      </c>
      <c r="F64" s="1">
        <v>1.1414694116722102E-3</v>
      </c>
      <c r="G64" s="1">
        <v>9.9661712303232694E-4</v>
      </c>
      <c r="I64">
        <v>2010</v>
      </c>
      <c r="J64" s="6">
        <f t="shared" si="53"/>
        <v>0</v>
      </c>
      <c r="K64" s="6">
        <f t="shared" si="48"/>
        <v>2.7064904692279375E-3</v>
      </c>
      <c r="L64" s="6">
        <f t="shared" si="49"/>
        <v>4.7500046964822143E-3</v>
      </c>
      <c r="M64" s="6">
        <f t="shared" si="50"/>
        <v>3.3348713782274698E-3</v>
      </c>
      <c r="N64" s="6">
        <f t="shared" si="51"/>
        <v>2.8024234696913545E-3</v>
      </c>
      <c r="O64" s="6">
        <f t="shared" si="52"/>
        <v>-7.8289094006499076E-4</v>
      </c>
    </row>
    <row r="65" spans="1:15">
      <c r="A65" t="s">
        <v>7</v>
      </c>
      <c r="B65" s="3">
        <f>AVERAGE(B59:B64)</f>
        <v>1.5731460491090071E-3</v>
      </c>
      <c r="C65" s="3">
        <f t="shared" ref="C65" si="54">AVERAGE(C59:C64)</f>
        <v>9.3930681000940486E-3</v>
      </c>
      <c r="D65" s="3">
        <f t="shared" ref="D65" si="55">AVERAGE(D59:D64)</f>
        <v>1.5078054753756792E-2</v>
      </c>
      <c r="E65" s="3">
        <f t="shared" ref="E65" si="56">AVERAGE(E59:E64)</f>
        <v>1.5786509311162131E-2</v>
      </c>
      <c r="F65" s="3">
        <f t="shared" ref="F65" si="57">AVERAGE(F59:F64)</f>
        <v>1.3634588958909363E-2</v>
      </c>
      <c r="G65" s="3">
        <f t="shared" ref="G65" si="58">AVERAGE(G59:G64)</f>
        <v>9.8717031379386786E-3</v>
      </c>
      <c r="I65" t="s">
        <v>7</v>
      </c>
      <c r="J65" s="6">
        <f>AVERAGE(J59:J64)</f>
        <v>0</v>
      </c>
      <c r="K65" s="6">
        <f t="shared" ref="K65" si="59">AVERAGE(K59:K64)</f>
        <v>4.5108174487132292E-4</v>
      </c>
      <c r="L65" s="6">
        <f t="shared" ref="L65" si="60">AVERAGE(L59:L64)</f>
        <v>1.8428479496708239E-3</v>
      </c>
      <c r="M65" s="6">
        <f t="shared" ref="M65" si="61">AVERAGE(M59:M64)</f>
        <v>2.3208610823980896E-4</v>
      </c>
      <c r="N65" s="6">
        <f t="shared" ref="N65" si="62">AVERAGE(N59:N64)</f>
        <v>-2.6712159491929471E-3</v>
      </c>
      <c r="O65" s="6">
        <f t="shared" ref="O65" si="63">AVERAGE(O59:O64)</f>
        <v>-4.4958959524685977E-3</v>
      </c>
    </row>
  </sheetData>
  <phoneticPr fontId="2" type="noConversion"/>
  <pageMargins left="0.7" right="0.7" top="0.75" bottom="0.75" header="0.3" footer="0.3"/>
  <pageSetup paperSize="9" orientation="portrait" r:id="rId1"/>
  <rowBreaks count="1" manualBreakCount="1">
    <brk id="4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程天宇</dc:creator>
  <cp:lastModifiedBy>Tharun</cp:lastModifiedBy>
  <dcterms:created xsi:type="dcterms:W3CDTF">2019-10-21T23:09:35Z</dcterms:created>
  <dcterms:modified xsi:type="dcterms:W3CDTF">2020-07-26T05:46:55Z</dcterms:modified>
</cp:coreProperties>
</file>