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6.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hidePivotFieldList="1"/>
  <mc:AlternateContent xmlns:mc="http://schemas.openxmlformats.org/markup-compatibility/2006">
    <mc:Choice Requires="x15">
      <x15ac:absPath xmlns:x15ac="http://schemas.microsoft.com/office/spreadsheetml/2010/11/ac" url="/Users/eleazerquayson/Documents/Dennislaw Sales Analysis/"/>
    </mc:Choice>
  </mc:AlternateContent>
  <xr:revisionPtr revIDLastSave="0" documentId="13_ncr:1_{63B4D631-AA2E-AD40-BC55-A4E2384AF68B}" xr6:coauthVersionLast="47" xr6:coauthVersionMax="47" xr10:uidLastSave="{00000000-0000-0000-0000-000000000000}"/>
  <bookViews>
    <workbookView xWindow="0" yWindow="0" windowWidth="28800" windowHeight="18000" xr2:uid="{00000000-000D-0000-FFFF-FFFF00000000}"/>
  </bookViews>
  <sheets>
    <sheet name="Solo 2023" sheetId="1" r:id="rId1"/>
    <sheet name="Firm 2023" sheetId="2" r:id="rId2"/>
    <sheet name="Solo 2024" sheetId="9" r:id="rId3"/>
    <sheet name="Firm 2024" sheetId="10" r:id="rId4"/>
    <sheet name="Insights" sheetId="3" r:id="rId5"/>
    <sheet name="Dashboard" sheetId="8" r:id="rId6"/>
    <sheet name="Firm 2024 (2)" sheetId="15" r:id="rId7"/>
  </sheets>
  <definedNames>
    <definedName name="ExternalData_4" localSheetId="6" hidden="1">'Firm 2024 (2)'!$A$1:$F$37</definedName>
    <definedName name="Slicer_Month">#N/A</definedName>
    <definedName name="Slicer_Subscription_Package">#N/A</definedName>
  </definedNames>
  <calcPr calcId="191029"/>
  <pivotCaches>
    <pivotCache cacheId="0" r:id="rId8"/>
    <pivotCache cacheId="1" r:id="rId9"/>
    <pivotCache cacheId="2" r:id="rId10"/>
    <pivotCache cacheId="3"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38" i="10" l="1"/>
  <c r="D50" i="9"/>
  <c r="F38" i="2"/>
  <c r="E50" i="1"/>
  <c r="C5" i="3"/>
  <c r="C4" i="3"/>
  <c r="C3" i="3"/>
  <c r="C2" i="3"/>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2" i="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C5D1A8-F13E-6243-BF7F-8257CB8B089F}" keepAlive="1" name="Query - Firm 2024" description="Connection to the 'Firm 2024' query in the workbook." type="5" refreshedVersion="8" background="1" saveData="1">
    <dbPr connection="Provider=Microsoft.Mashup.OleDb.1;Data Source=$Workbook$;Location=&quot;Firm 2024&quot;;Extended Properties=&quot;&quot;" command="SELECT * FROM [Firm 2024]"/>
  </connection>
  <connection id="2" xr16:uid="{08E0635A-659B-1549-A0D8-113ACA60FA42}" keepAlive="1" name="Query - Firm Data" description="Connection to the 'Firm Data' query in the workbook." type="5" refreshedVersion="8" background="1" saveData="1">
    <dbPr connection="Provider=Microsoft.Mashup.OleDb.1;Data Source=$Workbook$;Location=&quot;Firm Data&quot;;Extended Properties=&quot;&quot;" command="SELECT * FROM [Firm Data]"/>
  </connection>
  <connection id="3" xr16:uid="{A6827B29-52BA-D841-9636-0990F9665087}" keepAlive="1" name="Query - Solo 2024" description="Connection to the 'Solo 2024' query in the workbook." type="5" refreshedVersion="8" background="1" saveData="1">
    <dbPr connection="Provider=Microsoft.Mashup.OleDb.1;Data Source=$Workbook$;Location=&quot;Solo 2024&quot;;Extended Properties=&quot;&quot;" command="SELECT * FROM [Solo 2024]"/>
  </connection>
  <connection id="4" xr16:uid="{BFB24887-6753-644F-ADBD-01398A345E2B}" keepAlive="1" name="Query - Solo Data" description="Connection to the 'Solo Data' query in the workbook." type="5" refreshedVersion="8" background="1" saveData="1">
    <dbPr connection="Provider=Microsoft.Mashup.OleDb.1;Data Source=$Workbook$;Location=&quot;Solo Data&quot;;Extended Properties=&quot;&quot;" command="SELECT * FROM [Solo Data]"/>
  </connection>
</connections>
</file>

<file path=xl/sharedStrings.xml><?xml version="1.0" encoding="utf-8"?>
<sst xmlns="http://schemas.openxmlformats.org/spreadsheetml/2006/main" count="494" uniqueCount="41">
  <si>
    <t>Month</t>
  </si>
  <si>
    <t>Subscription Package</t>
  </si>
  <si>
    <t>Number of Subscriptions</t>
  </si>
  <si>
    <t>Amount (GHS)</t>
  </si>
  <si>
    <t>DELUXE</t>
  </si>
  <si>
    <t>PREMIUM</t>
  </si>
  <si>
    <t>REGULAR</t>
  </si>
  <si>
    <t>STUDENTS</t>
  </si>
  <si>
    <t>Number of Firms</t>
  </si>
  <si>
    <t>Number of Users</t>
  </si>
  <si>
    <t>Grand Total</t>
  </si>
  <si>
    <t>Row Labels</t>
  </si>
  <si>
    <t>May</t>
  </si>
  <si>
    <t>(All)</t>
  </si>
  <si>
    <t>Package</t>
  </si>
  <si>
    <t>Mon</t>
  </si>
  <si>
    <t>Column Labels</t>
  </si>
  <si>
    <t>Total Sales</t>
  </si>
  <si>
    <t>February</t>
  </si>
  <si>
    <t>January</t>
  </si>
  <si>
    <t>March</t>
  </si>
  <si>
    <t>April</t>
  </si>
  <si>
    <t>June</t>
  </si>
  <si>
    <t>July</t>
  </si>
  <si>
    <t>August</t>
  </si>
  <si>
    <t>September</t>
  </si>
  <si>
    <t>October</t>
  </si>
  <si>
    <t>November</t>
  </si>
  <si>
    <t>SALES PERFORMANCE DASHBOARD</t>
  </si>
  <si>
    <t>ADDENS TECHNOLOGY LIMITED</t>
  </si>
  <si>
    <t>December</t>
  </si>
  <si>
    <t>Solo</t>
  </si>
  <si>
    <t>Year</t>
  </si>
  <si>
    <t>Firm</t>
  </si>
  <si>
    <t>Total</t>
  </si>
  <si>
    <t>Sum of Total</t>
  </si>
  <si>
    <t>2023 SOLO PIVOTS</t>
  </si>
  <si>
    <t>2023 FIRM PIVOTS</t>
  </si>
  <si>
    <t>No. of Firms</t>
  </si>
  <si>
    <t>No. of Users</t>
  </si>
  <si>
    <t>No. of Subs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</si>
</sst>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b/>
      <sz val="16"/>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medium">
        <color indexed="64"/>
      </bottom>
      <diagonal/>
    </border>
  </borders>
  <cellStyleXfs count="2">
    <xf numFmtId="0" fontId="0" fillId="0" borderId="0"/>
    <xf numFmtId="164" fontId="1" fillId="0" borderId="0" applyFont="0" applyFill="0" applyBorder="0" applyAlignment="0" applyProtection="0"/>
  </cellStyleXfs>
  <cellXfs count="30">
    <xf numFmtId="0" fontId="0" fillId="0" borderId="0" xfId="0"/>
    <xf numFmtId="0" fontId="3" fillId="0" borderId="0" xfId="0" applyFont="1" applyAlignment="1">
      <alignment horizontal="center" vertical="center" wrapText="1"/>
    </xf>
    <xf numFmtId="17" fontId="0" fillId="0" borderId="0" xfId="0" applyNumberFormat="1"/>
    <xf numFmtId="17" fontId="0" fillId="0" borderId="0" xfId="0" applyNumberFormat="1" applyAlignment="1">
      <alignment vertical="center" wrapText="1"/>
    </xf>
    <xf numFmtId="0" fontId="0" fillId="0" borderId="0" xfId="0" applyAlignment="1">
      <alignment vertical="center" wrapText="1"/>
    </xf>
    <xf numFmtId="0" fontId="3" fillId="0" borderId="0" xfId="0" applyFont="1" applyAlignment="1">
      <alignment horizontal="center" vertical="center"/>
    </xf>
    <xf numFmtId="17" fontId="0" fillId="0" borderId="0" xfId="0" applyNumberFormat="1" applyAlignment="1">
      <alignment vertical="center"/>
    </xf>
    <xf numFmtId="0" fontId="0" fillId="0" borderId="0" xfId="0" applyAlignment="1">
      <alignment vertical="center"/>
    </xf>
    <xf numFmtId="0" fontId="3"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7" fontId="4" fillId="0" borderId="0" xfId="0" applyNumberFormat="1" applyFont="1" applyAlignment="1">
      <alignment vertical="center" wrapText="1"/>
    </xf>
    <xf numFmtId="17" fontId="4" fillId="0" borderId="0" xfId="0" applyNumberFormat="1" applyFont="1" applyAlignment="1">
      <alignment vertical="center"/>
    </xf>
    <xf numFmtId="0" fontId="4" fillId="0" borderId="0" xfId="0" applyFont="1"/>
    <xf numFmtId="0" fontId="0" fillId="0" borderId="10" xfId="0" applyBorder="1"/>
    <xf numFmtId="164" fontId="0" fillId="0" borderId="0" xfId="1" applyFont="1"/>
    <xf numFmtId="164" fontId="0" fillId="0" borderId="0" xfId="0" applyNumberFormat="1"/>
    <xf numFmtId="0" fontId="2" fillId="0" borderId="0" xfId="0" applyFont="1" applyAlignment="1">
      <alignment horizontal="left" vertical="center" wrapText="1"/>
    </xf>
    <xf numFmtId="0" fontId="3" fillId="2" borderId="0" xfId="0" applyFont="1" applyFill="1" applyAlignment="1">
      <alignment horizontal="center" vertical="center"/>
    </xf>
    <xf numFmtId="0" fontId="5" fillId="0" borderId="0" xfId="0" applyFont="1" applyAlignment="1">
      <alignment horizontal="center" vertical="center"/>
    </xf>
    <xf numFmtId="0" fontId="0" fillId="0" borderId="0" xfId="0" applyNumberFormat="1"/>
  </cellXfs>
  <cellStyles count="2">
    <cellStyle name="Comma" xfId="1" builtinId="3"/>
    <cellStyle name="Normal" xfId="0" builtinId="0"/>
  </cellStyles>
  <dxfs count="28">
    <dxf>
      <numFmt numFmtId="0" formatCode="General"/>
    </dxf>
    <dxf>
      <numFmt numFmtId="0" formatCode="General"/>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22" formatCode="mmm\-yy"/>
      <alignment horizontal="general" vertical="center" textRotation="0" wrapText="0" indent="0" justifyLastLine="0" shrinkToFit="0" readingOrder="0"/>
    </dxf>
    <dxf>
      <numFmt numFmtId="22" formatCode="mmm\-yy"/>
      <alignment horizontal="general" vertical="center" textRotation="0" wrapText="0" indent="0" justifyLastLine="0" shrinkToFit="0" readingOrder="0"/>
    </dxf>
    <dxf>
      <numFmt numFmtId="22" formatCode="mmm\-yy"/>
      <alignment horizontal="general" vertical="center" textRotation="0" wrapText="0" indent="0" justifyLastLine="0" shrinkToFit="0" readingOrder="0"/>
    </dxf>
    <dxf>
      <numFmt numFmtId="22" formatCode="mmm\-yy"/>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auto="1"/>
        <name val="Calibri"/>
        <scheme val="minor"/>
      </font>
      <numFmt numFmtId="22" formatCode="mmm\-yy"/>
      <alignment horizontal="general" vertical="center" textRotation="0" wrapText="1" indent="0" justifyLastLine="0" shrinkToFit="0" readingOrder="0"/>
    </dxf>
    <dxf>
      <font>
        <b val="0"/>
        <i val="0"/>
        <strike val="0"/>
        <condense val="0"/>
        <extend val="0"/>
        <outline val="0"/>
        <shadow val="0"/>
        <u val="none"/>
        <vertAlign val="baseline"/>
        <sz val="11"/>
        <color auto="1"/>
        <name val="Calibri"/>
        <scheme val="minor"/>
      </font>
      <numFmt numFmtId="22" formatCode="mmm\-yy"/>
      <alignment horizontal="general" vertical="center" textRotation="0" wrapText="1" indent="0" justifyLastLine="0" shrinkToFit="0" readingOrder="0"/>
    </dxf>
    <dxf>
      <numFmt numFmtId="22" formatCode="mmm\-yy"/>
      <alignment horizontal="general" vertical="center" textRotation="0" wrapText="1" indent="0" justifyLastLine="0" shrinkToFit="0" readingOrder="0"/>
    </dxf>
    <dxf>
      <numFmt numFmtId="22" formatCode="mmm\-yy"/>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3.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[ADDENTECH SALES ANALYSIS.xlsx]Insights!PivotTable19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Insights!$H$10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9A-694F-9210-F7580F9564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9A-694F-9210-F7580F95645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9A-694F-9210-F7580F95645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99A-694F-9210-F7580F95645C}"/>
              </c:ext>
            </c:extLst>
          </c:dPt>
          <c:cat>
            <c:strRef>
              <c:f>Insights!$G$11:$G$15</c:f>
              <c:strCache>
                <c:ptCount val="4"/>
                <c:pt idx="0">
                  <c:v>DELUXE</c:v>
                </c:pt>
                <c:pt idx="1">
                  <c:v>PREMIUM</c:v>
                </c:pt>
                <c:pt idx="2">
                  <c:v>REGULAR</c:v>
                </c:pt>
                <c:pt idx="3">
                  <c:v>STUDENTS</c:v>
                </c:pt>
              </c:strCache>
            </c:strRef>
          </c:cat>
          <c:val>
            <c:numRef>
              <c:f>Insights!$H$11:$H$15</c:f>
              <c:numCache>
                <c:formatCode>General</c:formatCode>
                <c:ptCount val="4"/>
                <c:pt idx="0">
                  <c:v>130663</c:v>
                </c:pt>
                <c:pt idx="1">
                  <c:v>19733</c:v>
                </c:pt>
                <c:pt idx="2">
                  <c:v>151818</c:v>
                </c:pt>
                <c:pt idx="3">
                  <c:v>39516</c:v>
                </c:pt>
              </c:numCache>
            </c:numRef>
          </c:val>
          <c:extLst>
            <c:ext xmlns:c16="http://schemas.microsoft.com/office/drawing/2014/chart" uri="{C3380CC4-5D6E-409C-BE32-E72D297353CC}">
              <c16:uniqueId val="{00000000-22FB-4F06-BF40-E01BAA91EF7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[ADDENTECH SALES ANALYSIS.xlsx]Insights!PivotTable17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Solo Sales - 2023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4283029400113E-2"/>
          <c:y val="0.13737037037037036"/>
          <c:w val="0.82472728413650276"/>
          <c:h val="0.68287489063867013"/>
        </c:manualLayout>
      </c:layout>
      <c:barChart>
        <c:barDir val="col"/>
        <c:grouping val="clustered"/>
        <c:varyColors val="0"/>
        <c:ser>
          <c:idx val="0"/>
          <c:order val="0"/>
          <c:tx>
            <c:strRef>
              <c:f>Insights!$B$10</c:f>
              <c:strCache>
                <c:ptCount val="1"/>
                <c:pt idx="0">
                  <c:v>Total</c:v>
                </c:pt>
              </c:strCache>
            </c:strRef>
          </c:tx>
          <c:spPr>
            <a:solidFill>
              <a:schemeClr val="accent1"/>
            </a:solidFill>
            <a:ln>
              <a:noFill/>
            </a:ln>
            <a:effectLst/>
          </c:spPr>
          <c:invertIfNegative val="0"/>
          <c:cat>
            <c:strRef>
              <c:f>Insights!$A$11:$A$23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Insights!$B$11:$B$23</c:f>
              <c:numCache>
                <c:formatCode>General</c:formatCode>
                <c:ptCount val="12"/>
                <c:pt idx="0">
                  <c:v>26065</c:v>
                </c:pt>
                <c:pt idx="1">
                  <c:v>35091</c:v>
                </c:pt>
                <c:pt idx="2">
                  <c:v>25669</c:v>
                </c:pt>
                <c:pt idx="3">
                  <c:v>22945</c:v>
                </c:pt>
                <c:pt idx="4">
                  <c:v>34349</c:v>
                </c:pt>
                <c:pt idx="5">
                  <c:v>26845</c:v>
                </c:pt>
                <c:pt idx="6">
                  <c:v>36169</c:v>
                </c:pt>
                <c:pt idx="7">
                  <c:v>21372</c:v>
                </c:pt>
                <c:pt idx="8">
                  <c:v>31492</c:v>
                </c:pt>
                <c:pt idx="9">
                  <c:v>28380</c:v>
                </c:pt>
                <c:pt idx="10">
                  <c:v>53353</c:v>
                </c:pt>
              </c:numCache>
            </c:numRef>
          </c:val>
          <c:extLst>
            <c:ext xmlns:c16="http://schemas.microsoft.com/office/drawing/2014/chart" uri="{C3380CC4-5D6E-409C-BE32-E72D297353CC}">
              <c16:uniqueId val="{00000000-B20A-4DD4-98D4-AD75ED95117C}"/>
            </c:ext>
          </c:extLst>
        </c:ser>
        <c:dLbls>
          <c:showLegendKey val="0"/>
          <c:showVal val="0"/>
          <c:showCatName val="0"/>
          <c:showSerName val="0"/>
          <c:showPercent val="0"/>
          <c:showBubbleSize val="0"/>
        </c:dLbls>
        <c:gapWidth val="219"/>
        <c:overlap val="-27"/>
        <c:axId val="1410007840"/>
        <c:axId val="1410006176"/>
      </c:barChart>
      <c:catAx>
        <c:axId val="141000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10006176"/>
        <c:crosses val="autoZero"/>
        <c:auto val="1"/>
        <c:lblAlgn val="ctr"/>
        <c:lblOffset val="100"/>
        <c:noMultiLvlLbl val="0"/>
      </c:catAx>
      <c:valAx>
        <c:axId val="141000617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1000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[ADDENTECH SALES ANALYSIS.xlsx]Insights!PivotTable18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Solo Subscription - 2023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09553041836507"/>
          <c:y val="0.13930516431924883"/>
          <c:w val="0.81131195398911937"/>
          <c:h val="0.77356519167498428"/>
        </c:manualLayout>
      </c:layout>
      <c:barChart>
        <c:barDir val="bar"/>
        <c:grouping val="clustered"/>
        <c:varyColors val="0"/>
        <c:ser>
          <c:idx val="0"/>
          <c:order val="0"/>
          <c:tx>
            <c:strRef>
              <c:f>Insights!$E$10</c:f>
              <c:strCache>
                <c:ptCount val="1"/>
                <c:pt idx="0">
                  <c:v>Total</c:v>
                </c:pt>
              </c:strCache>
            </c:strRef>
          </c:tx>
          <c:spPr>
            <a:solidFill>
              <a:schemeClr val="accent1"/>
            </a:solidFill>
            <a:ln>
              <a:noFill/>
            </a:ln>
            <a:effectLst/>
          </c:spPr>
          <c:invertIfNegative val="0"/>
          <c:cat>
            <c:strRef>
              <c:f>Insights!$D$11:$D$23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Insights!$E$11:$E$23</c:f>
              <c:numCache>
                <c:formatCode>General</c:formatCode>
                <c:ptCount val="12"/>
                <c:pt idx="0">
                  <c:v>47</c:v>
                </c:pt>
                <c:pt idx="1">
                  <c:v>72</c:v>
                </c:pt>
                <c:pt idx="2">
                  <c:v>53</c:v>
                </c:pt>
                <c:pt idx="3">
                  <c:v>52</c:v>
                </c:pt>
                <c:pt idx="4">
                  <c:v>63</c:v>
                </c:pt>
                <c:pt idx="5">
                  <c:v>63</c:v>
                </c:pt>
                <c:pt idx="6">
                  <c:v>100</c:v>
                </c:pt>
                <c:pt idx="7">
                  <c:v>73</c:v>
                </c:pt>
                <c:pt idx="8">
                  <c:v>111</c:v>
                </c:pt>
                <c:pt idx="9">
                  <c:v>119</c:v>
                </c:pt>
                <c:pt idx="10">
                  <c:v>180</c:v>
                </c:pt>
              </c:numCache>
            </c:numRef>
          </c:val>
          <c:extLst>
            <c:ext xmlns:c16="http://schemas.microsoft.com/office/drawing/2014/chart" uri="{C3380CC4-5D6E-409C-BE32-E72D297353CC}">
              <c16:uniqueId val="{00000000-CE48-4250-A1AB-49209CDC8C3F}"/>
            </c:ext>
          </c:extLst>
        </c:ser>
        <c:dLbls>
          <c:showLegendKey val="0"/>
          <c:showVal val="0"/>
          <c:showCatName val="0"/>
          <c:showSerName val="0"/>
          <c:showPercent val="0"/>
          <c:showBubbleSize val="0"/>
        </c:dLbls>
        <c:gapWidth val="182"/>
        <c:axId val="1470056496"/>
        <c:axId val="1470063984"/>
      </c:barChart>
      <c:catAx>
        <c:axId val="1470056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70063984"/>
        <c:crosses val="autoZero"/>
        <c:auto val="1"/>
        <c:lblAlgn val="ctr"/>
        <c:lblOffset val="100"/>
        <c:noMultiLvlLbl val="0"/>
      </c:catAx>
      <c:valAx>
        <c:axId val="1470063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70056496"/>
        <c:crosses val="autoZero"/>
        <c:crossBetween val="between"/>
      </c:valAx>
      <c:spPr>
        <a:noFill/>
        <a:ln>
          <a:gradFill>
            <a:gsLst>
              <a:gs pos="2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[ADDENTECH SALES ANALYSIS.xlsx]Insights!PivotTable19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Solo Sales from Package - 2023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Insights!$H$10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40-4921-A5CB-55D769C29A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40-4921-A5CB-55D769C29A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540-4921-A5CB-55D769C29AB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540-4921-A5CB-55D769C29AB4}"/>
              </c:ext>
            </c:extLst>
          </c:dPt>
          <c:cat>
            <c:strRef>
              <c:f>Insights!$G$11:$G$15</c:f>
              <c:strCache>
                <c:ptCount val="4"/>
                <c:pt idx="0">
                  <c:v>DELUXE</c:v>
                </c:pt>
                <c:pt idx="1">
                  <c:v>PREMIUM</c:v>
                </c:pt>
                <c:pt idx="2">
                  <c:v>REGULAR</c:v>
                </c:pt>
                <c:pt idx="3">
                  <c:v>STUDENTS</c:v>
                </c:pt>
              </c:strCache>
            </c:strRef>
          </c:cat>
          <c:val>
            <c:numRef>
              <c:f>Insights!$H$11:$H$15</c:f>
              <c:numCache>
                <c:formatCode>General</c:formatCode>
                <c:ptCount val="4"/>
                <c:pt idx="0">
                  <c:v>130663</c:v>
                </c:pt>
                <c:pt idx="1">
                  <c:v>19733</c:v>
                </c:pt>
                <c:pt idx="2">
                  <c:v>151818</c:v>
                </c:pt>
                <c:pt idx="3">
                  <c:v>39516</c:v>
                </c:pt>
              </c:numCache>
            </c:numRef>
          </c:val>
          <c:extLst>
            <c:ext xmlns:c16="http://schemas.microsoft.com/office/drawing/2014/chart" uri="{C3380CC4-5D6E-409C-BE32-E72D297353CC}">
              <c16:uniqueId val="{00000008-7540-4921-A5CB-55D769C29AB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jpe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928687</xdr:colOff>
      <xdr:row>6</xdr:row>
      <xdr:rowOff>142875</xdr:rowOff>
    </xdr:from>
    <xdr:to>
      <xdr:col>7</xdr:col>
      <xdr:colOff>338137</xdr:colOff>
      <xdr:row>20</xdr:row>
      <xdr:rowOff>114300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419100</xdr:colOff>
      <xdr:row>0</xdr:row>
      <xdr:rowOff>76200</xdr:rowOff>
    </xdr:from>
    <xdr:to>
      <xdr:col>17</xdr:col>
      <xdr:colOff>409575</xdr:colOff>
      <xdr:row>2</xdr:row>
      <xdr:rowOff>66675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0000" b="17143"/>
        <a:stretch/>
      </xdr:blipFill>
      <xdr:spPr>
        <a:xfrm>
          <a:off x="11725275" y="76200"/>
          <a:ext cx="666750" cy="419100"/>
        </a:xfrm>
        <a:prstGeom prst="rect">
          <a:avLst/>
        </a:prstGeom>
      </xdr:spPr>
    </xdr:pic>
    <xdr:clientData/>
  </xdr:twoCellAnchor>
  <xdr:twoCellAnchor>
    <xdr:from>
      <xdr:col>0</xdr:col>
      <xdr:colOff>0</xdr:colOff>
      <xdr:row>3</xdr:row>
      <xdr:rowOff>9525</xdr:rowOff>
    </xdr:from>
    <xdr:to>
      <xdr:col>6</xdr:col>
      <xdr:colOff>285751</xdr:colOff>
      <xdr:row>21</xdr:row>
      <xdr:rowOff>171450</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114300</xdr:colOff>
      <xdr:row>11</xdr:row>
      <xdr:rowOff>114300</xdr:rowOff>
    </xdr:from>
    <xdr:to>
      <xdr:col>17</xdr:col>
      <xdr:colOff>571500</xdr:colOff>
      <xdr:row>24</xdr:row>
      <xdr:rowOff>161925</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725150" y="20574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133350</xdr:colOff>
      <xdr:row>3</xdr:row>
      <xdr:rowOff>9526</xdr:rowOff>
    </xdr:from>
    <xdr:to>
      <xdr:col>17</xdr:col>
      <xdr:colOff>571500</xdr:colOff>
      <xdr:row>11</xdr:row>
      <xdr:rowOff>95251</xdr:rowOff>
    </xdr:to>
    <mc:AlternateContent xmlns:mc="http://schemas.openxmlformats.org/markup-compatibility/2006" xmlns:a14="http://schemas.microsoft.com/office/drawing/2010/main">
      <mc:Choice Requires="a14">
        <xdr:graphicFrame macro="">
          <xdr:nvGraphicFramePr>
            <xdr:cNvPr id="8" name="Subscription Package">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microsoft.com/office/drawing/2010/slicer">
              <sle:slicer xmlns:sle="http://schemas.microsoft.com/office/drawing/2010/slicer" name="Subscription Package"/>
            </a:graphicData>
          </a:graphic>
        </xdr:graphicFrame>
      </mc:Choice>
      <mc:Fallback xmlns="">
        <xdr:sp macro="" textlink="">
          <xdr:nvSpPr>
            <xdr:cNvPr id="0" name=""/>
            <xdr:cNvSpPr>
              <a:spLocks noTextEdit="1"/>
            </xdr:cNvSpPr>
          </xdr:nvSpPr>
          <xdr:spPr>
            <a:xfrm>
              <a:off x="10744200" y="590551"/>
              <a:ext cx="1809750" cy="1447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314324</xdr:colOff>
      <xdr:row>3</xdr:row>
      <xdr:rowOff>9524</xdr:rowOff>
    </xdr:from>
    <xdr:to>
      <xdr:col>14</xdr:col>
      <xdr:colOff>342899</xdr:colOff>
      <xdr:row>21</xdr:row>
      <xdr:rowOff>123824</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381000</xdr:colOff>
      <xdr:row>22</xdr:row>
      <xdr:rowOff>66675</xdr:rowOff>
    </xdr:from>
    <xdr:to>
      <xdr:col>9</xdr:col>
      <xdr:colOff>428625</xdr:colOff>
      <xdr:row>36</xdr:row>
      <xdr:rowOff>142875</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L News" refreshedDate="45567.636426620367" createdVersion="6" refreshedVersion="6" minRefreshableVersion="3" recordCount="4" xr:uid="{00000000-000A-0000-FFFF-FFFF04000000}">
  <cacheSource type="worksheet">
    <worksheetSource name="Table5"/>
  </cacheSource>
  <cacheFields count="3">
    <cacheField name="Year" numFmtId="0">
      <sharedItems containsSemiMixedTypes="0" containsString="0" containsNumber="1" containsInteger="1" minValue="2023" maxValue="2024" count="2">
        <n v="2023"/>
        <n v="2024"/>
      </sharedItems>
    </cacheField>
    <cacheField name="Package/Year" numFmtId="0">
      <sharedItems count="2">
        <s v="Solo"/>
        <s v="Firm"/>
      </sharedItems>
    </cacheField>
    <cacheField name="Total" numFmtId="164">
      <sharedItems containsSemiMixedTypes="0" containsString="0" containsNumber="1" minValue="223511.02" maxValue="341730" count="4">
        <n v="341730"/>
        <n v="312845.93"/>
        <n v="226874.74000000002"/>
        <n v="223511.0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L News" refreshedDate="45567.645121180554" createdVersion="6" refreshedVersion="6" minRefreshableVersion="3" recordCount="48" xr:uid="{00000000-000A-0000-FFFF-FFFF05000000}">
  <cacheSource type="worksheet">
    <worksheetSource name="Table1[[Month]:[Amount (GHS)]]"/>
  </cacheSource>
  <cacheFields count="4">
    <cacheField name="Month" numFmtId="17">
      <sharedItems count="12">
        <s v="January"/>
        <s v="February"/>
        <s v="March"/>
        <s v="April"/>
        <s v="May"/>
        <s v="June"/>
        <s v="July"/>
        <s v="August"/>
        <s v="September"/>
        <s v="October"/>
        <s v="November"/>
        <s v="December"/>
      </sharedItems>
    </cacheField>
    <cacheField name="Subscription Package" numFmtId="0">
      <sharedItems count="4">
        <s v="DELUXE"/>
        <s v="PREMIUM"/>
        <s v="REGULAR"/>
        <s v="STUDENTS"/>
      </sharedItems>
    </cacheField>
    <cacheField name="Number of Subscriptions" numFmtId="0">
      <sharedItems containsString="0" containsBlank="1" containsNumber="1" containsInteger="1" minValue="0" maxValue="98"/>
    </cacheField>
    <cacheField name="Amount (GHS)" numFmtId="0">
      <sharedItems containsString="0" containsBlank="1" containsNumber="1" containsInteger="1" minValue="0" maxValue="23760" count="44">
        <n v="12965"/>
        <n v="2760"/>
        <n v="9660"/>
        <n v="680"/>
        <n v="15391"/>
        <n v="1440"/>
        <n v="17630"/>
        <n v="630"/>
        <n v="6480"/>
        <n v="1656"/>
        <n v="16896"/>
        <n v="637"/>
        <n v="7200"/>
        <n v="0"/>
        <n v="12600"/>
        <n v="3145"/>
        <n v="10080"/>
        <n v="2208"/>
        <n v="17540"/>
        <n v="4521"/>
        <n v="7399"/>
        <n v="4416"/>
        <n v="13020"/>
        <n v="2010"/>
        <n v="11760"/>
        <n v="1841"/>
        <n v="18458"/>
        <n v="4110"/>
        <n v="10500"/>
        <n v="552"/>
        <n v="7920"/>
        <n v="2400"/>
        <n v="15480"/>
        <n v="9030"/>
        <n v="6430"/>
        <n v="9648"/>
        <n v="816"/>
        <n v="11424"/>
        <n v="6492"/>
        <n v="23760"/>
        <n v="3492"/>
        <n v="17640"/>
        <n v="8461"/>
        <m/>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L News" refreshedDate="45567.652167476852" createdVersion="6" refreshedVersion="6" minRefreshableVersion="3" recordCount="36" xr:uid="{00000000-000A-0000-FFFF-FFFF06000000}">
  <cacheSource type="worksheet">
    <worksheetSource name="Table2[[Month]:[Amount (GHS)]]"/>
  </cacheSource>
  <cacheFields count="5">
    <cacheField name="Month" numFmtId="17">
      <sharedItems count="12">
        <s v="January"/>
        <s v="February"/>
        <s v="March"/>
        <s v="April"/>
        <s v="May"/>
        <s v="June"/>
        <s v="July"/>
        <s v="August"/>
        <s v="September"/>
        <s v="October"/>
        <s v="November"/>
        <s v="December"/>
      </sharedItems>
    </cacheField>
    <cacheField name="Subscription Package" numFmtId="0">
      <sharedItems count="3">
        <s v="DELUXE"/>
        <s v="PREMIUM"/>
        <s v="REGULAR"/>
      </sharedItems>
    </cacheField>
    <cacheField name="Number of Firms" numFmtId="0">
      <sharedItems containsString="0" containsBlank="1" containsNumber="1" containsInteger="1" minValue="0" maxValue="16"/>
    </cacheField>
    <cacheField name="Number of Users" numFmtId="0">
      <sharedItems containsString="0" containsBlank="1" containsNumber="1" containsInteger="1" minValue="0" maxValue="55"/>
    </cacheField>
    <cacheField name="Amount (GHS)" numFmtId="0">
      <sharedItems containsString="0" containsBlank="1" containsNumber="1" minValue="0" maxValue="86340.24" count="16">
        <n v="5319.9"/>
        <n v="0"/>
        <n v="1008"/>
        <n v="32990.400000000001"/>
        <n v="35555.93"/>
        <n v="2688"/>
        <n v="7051.61"/>
        <n v="14949.68"/>
        <n v="86340.24"/>
        <n v="14754.55"/>
        <n v="13534"/>
        <n v="14150"/>
        <n v="23647.38"/>
        <n v="57328.24"/>
        <n v="1512"/>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L News" refreshedDate="45567.658239699071" createdVersion="6" refreshedVersion="6" minRefreshableVersion="3" recordCount="11" xr:uid="{00000000-000A-0000-FFFF-FFFF07000000}">
  <cacheSource type="worksheet">
    <worksheetSource ref="A11:B22" sheet="Insights"/>
  </cacheSource>
  <cacheFields count="2">
    <cacheField name="January" numFmtId="0">
      <sharedItems count="11">
        <s v="February"/>
        <s v="March"/>
        <s v="April"/>
        <s v="May"/>
        <s v="June"/>
        <s v="July"/>
        <s v="August"/>
        <s v="September"/>
        <s v="October"/>
        <s v="November"/>
        <s v="December"/>
      </sharedItems>
    </cacheField>
    <cacheField name="26065" numFmtId="0">
      <sharedItems containsString="0" containsBlank="1" containsNumber="1" containsInteger="1" minValue="21372" maxValue="5335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x v="0"/>
    <x v="0"/>
    <x v="0"/>
  </r>
  <r>
    <x v="0"/>
    <x v="1"/>
    <x v="1"/>
  </r>
  <r>
    <x v="1"/>
    <x v="0"/>
    <x v="2"/>
  </r>
  <r>
    <x v="1"/>
    <x v="1"/>
    <x v="3"/>
  </r>
</pivotCacheRecords>
</file>

<file path=xl/pivotCache/pivotCacheRecords2.xml><?xml version="1.0" encoding="utf-8"?>
<pivotCacheRecords xmlns="http://schemas.openxmlformats.org/spreadsheetml/2006/main" xmlns:r="http://schemas.openxmlformats.org/officeDocument/2006/relationships" count="48">
  <r>
    <x v="0"/>
    <x v="0"/>
    <n v="16"/>
    <x v="0"/>
  </r>
  <r>
    <x v="0"/>
    <x v="1"/>
    <n v="5"/>
    <x v="1"/>
  </r>
  <r>
    <x v="0"/>
    <x v="2"/>
    <n v="22"/>
    <x v="2"/>
  </r>
  <r>
    <x v="0"/>
    <x v="3"/>
    <n v="4"/>
    <x v="3"/>
  </r>
  <r>
    <x v="1"/>
    <x v="0"/>
    <n v="22"/>
    <x v="4"/>
  </r>
  <r>
    <x v="1"/>
    <x v="1"/>
    <n v="3"/>
    <x v="5"/>
  </r>
  <r>
    <x v="1"/>
    <x v="2"/>
    <n v="43"/>
    <x v="6"/>
  </r>
  <r>
    <x v="1"/>
    <x v="3"/>
    <n v="4"/>
    <x v="7"/>
  </r>
  <r>
    <x v="2"/>
    <x v="0"/>
    <n v="8"/>
    <x v="8"/>
  </r>
  <r>
    <x v="2"/>
    <x v="1"/>
    <n v="3"/>
    <x v="9"/>
  </r>
  <r>
    <x v="2"/>
    <x v="2"/>
    <n v="39"/>
    <x v="10"/>
  </r>
  <r>
    <x v="2"/>
    <x v="3"/>
    <n v="3"/>
    <x v="11"/>
  </r>
  <r>
    <x v="3"/>
    <x v="0"/>
    <n v="9"/>
    <x v="12"/>
  </r>
  <r>
    <x v="3"/>
    <x v="1"/>
    <n v="0"/>
    <x v="13"/>
  </r>
  <r>
    <x v="3"/>
    <x v="2"/>
    <n v="30"/>
    <x v="14"/>
  </r>
  <r>
    <x v="3"/>
    <x v="3"/>
    <n v="13"/>
    <x v="15"/>
  </r>
  <r>
    <x v="4"/>
    <x v="0"/>
    <n v="12"/>
    <x v="16"/>
  </r>
  <r>
    <x v="4"/>
    <x v="1"/>
    <n v="2"/>
    <x v="17"/>
  </r>
  <r>
    <x v="4"/>
    <x v="2"/>
    <n v="37"/>
    <x v="18"/>
  </r>
  <r>
    <x v="4"/>
    <x v="3"/>
    <n v="12"/>
    <x v="19"/>
  </r>
  <r>
    <x v="5"/>
    <x v="0"/>
    <n v="10"/>
    <x v="20"/>
  </r>
  <r>
    <x v="5"/>
    <x v="1"/>
    <n v="8"/>
    <x v="21"/>
  </r>
  <r>
    <x v="5"/>
    <x v="2"/>
    <n v="29"/>
    <x v="22"/>
  </r>
  <r>
    <x v="5"/>
    <x v="3"/>
    <n v="16"/>
    <x v="23"/>
  </r>
  <r>
    <x v="6"/>
    <x v="0"/>
    <n v="20"/>
    <x v="24"/>
  </r>
  <r>
    <x v="6"/>
    <x v="1"/>
    <n v="4"/>
    <x v="25"/>
  </r>
  <r>
    <x v="6"/>
    <x v="2"/>
    <n v="26"/>
    <x v="26"/>
  </r>
  <r>
    <x v="6"/>
    <x v="3"/>
    <n v="50"/>
    <x v="27"/>
  </r>
  <r>
    <x v="7"/>
    <x v="0"/>
    <n v="10"/>
    <x v="28"/>
  </r>
  <r>
    <x v="7"/>
    <x v="1"/>
    <n v="1"/>
    <x v="29"/>
  </r>
  <r>
    <x v="7"/>
    <x v="2"/>
    <n v="25"/>
    <x v="30"/>
  </r>
  <r>
    <x v="7"/>
    <x v="3"/>
    <n v="37"/>
    <x v="31"/>
  </r>
  <r>
    <x v="8"/>
    <x v="0"/>
    <n v="19"/>
    <x v="32"/>
  </r>
  <r>
    <x v="8"/>
    <x v="1"/>
    <n v="1"/>
    <x v="29"/>
  </r>
  <r>
    <x v="8"/>
    <x v="2"/>
    <n v="23"/>
    <x v="33"/>
  </r>
  <r>
    <x v="8"/>
    <x v="3"/>
    <n v="68"/>
    <x v="34"/>
  </r>
  <r>
    <x v="9"/>
    <x v="0"/>
    <n v="15"/>
    <x v="35"/>
  </r>
  <r>
    <x v="9"/>
    <x v="1"/>
    <n v="1"/>
    <x v="36"/>
  </r>
  <r>
    <x v="9"/>
    <x v="2"/>
    <n v="28"/>
    <x v="37"/>
  </r>
  <r>
    <x v="9"/>
    <x v="3"/>
    <n v="75"/>
    <x v="38"/>
  </r>
  <r>
    <x v="10"/>
    <x v="0"/>
    <n v="34"/>
    <x v="39"/>
  </r>
  <r>
    <x v="10"/>
    <x v="1"/>
    <n v="6"/>
    <x v="40"/>
  </r>
  <r>
    <x v="10"/>
    <x v="2"/>
    <n v="42"/>
    <x v="41"/>
  </r>
  <r>
    <x v="10"/>
    <x v="3"/>
    <n v="98"/>
    <x v="42"/>
  </r>
  <r>
    <x v="11"/>
    <x v="0"/>
    <m/>
    <x v="43"/>
  </r>
  <r>
    <x v="11"/>
    <x v="1"/>
    <m/>
    <x v="43"/>
  </r>
  <r>
    <x v="11"/>
    <x v="2"/>
    <m/>
    <x v="43"/>
  </r>
  <r>
    <x v="11"/>
    <x v="3"/>
    <m/>
    <x v="43"/>
  </r>
</pivotCacheRecords>
</file>

<file path=xl/pivotCache/pivotCacheRecords3.xml><?xml version="1.0" encoding="utf-8"?>
<pivotCacheRecords xmlns="http://schemas.openxmlformats.org/spreadsheetml/2006/main" xmlns:r="http://schemas.openxmlformats.org/officeDocument/2006/relationships" count="36">
  <r>
    <x v="0"/>
    <x v="0"/>
    <n v="3"/>
    <n v="6"/>
    <x v="0"/>
  </r>
  <r>
    <x v="0"/>
    <x v="1"/>
    <n v="0"/>
    <n v="0"/>
    <x v="1"/>
  </r>
  <r>
    <x v="0"/>
    <x v="2"/>
    <n v="1"/>
    <n v="2"/>
    <x v="2"/>
  </r>
  <r>
    <x v="1"/>
    <x v="0"/>
    <n v="6"/>
    <n v="28"/>
    <x v="3"/>
  </r>
  <r>
    <x v="1"/>
    <x v="1"/>
    <n v="0"/>
    <n v="0"/>
    <x v="1"/>
  </r>
  <r>
    <x v="1"/>
    <x v="2"/>
    <n v="0"/>
    <n v="0"/>
    <x v="1"/>
  </r>
  <r>
    <x v="2"/>
    <x v="0"/>
    <n v="3"/>
    <n v="10"/>
    <x v="4"/>
  </r>
  <r>
    <x v="2"/>
    <x v="1"/>
    <n v="0"/>
    <n v="0"/>
    <x v="1"/>
  </r>
  <r>
    <x v="2"/>
    <x v="2"/>
    <n v="1"/>
    <n v="2"/>
    <x v="5"/>
  </r>
  <r>
    <x v="3"/>
    <x v="0"/>
    <n v="3"/>
    <n v="6"/>
    <x v="6"/>
  </r>
  <r>
    <x v="3"/>
    <x v="1"/>
    <n v="0"/>
    <n v="0"/>
    <x v="1"/>
  </r>
  <r>
    <x v="3"/>
    <x v="2"/>
    <n v="0"/>
    <n v="0"/>
    <x v="1"/>
  </r>
  <r>
    <x v="4"/>
    <x v="0"/>
    <n v="3"/>
    <n v="13"/>
    <x v="7"/>
  </r>
  <r>
    <x v="4"/>
    <x v="1"/>
    <n v="1"/>
    <n v="2"/>
    <x v="2"/>
  </r>
  <r>
    <x v="4"/>
    <x v="2"/>
    <n v="0"/>
    <n v="0"/>
    <x v="1"/>
  </r>
  <r>
    <x v="5"/>
    <x v="0"/>
    <n v="8"/>
    <n v="0"/>
    <x v="8"/>
  </r>
  <r>
    <x v="5"/>
    <x v="1"/>
    <n v="0"/>
    <n v="0"/>
    <x v="1"/>
  </r>
  <r>
    <x v="5"/>
    <x v="2"/>
    <n v="0"/>
    <n v="0"/>
    <x v="1"/>
  </r>
  <r>
    <x v="6"/>
    <x v="0"/>
    <n v="1"/>
    <n v="10"/>
    <x v="9"/>
  </r>
  <r>
    <x v="6"/>
    <x v="1"/>
    <n v="1"/>
    <n v="1"/>
    <x v="2"/>
  </r>
  <r>
    <x v="6"/>
    <x v="2"/>
    <n v="0"/>
    <n v="0"/>
    <x v="1"/>
  </r>
  <r>
    <x v="7"/>
    <x v="0"/>
    <n v="2"/>
    <n v="13"/>
    <x v="10"/>
  </r>
  <r>
    <x v="7"/>
    <x v="1"/>
    <n v="0"/>
    <n v="0"/>
    <x v="1"/>
  </r>
  <r>
    <x v="7"/>
    <x v="2"/>
    <n v="0"/>
    <n v="0"/>
    <x v="1"/>
  </r>
  <r>
    <x v="8"/>
    <x v="0"/>
    <n v="4"/>
    <n v="10"/>
    <x v="11"/>
  </r>
  <r>
    <x v="8"/>
    <x v="1"/>
    <n v="0"/>
    <n v="0"/>
    <x v="1"/>
  </r>
  <r>
    <x v="8"/>
    <x v="2"/>
    <n v="0"/>
    <n v="0"/>
    <x v="1"/>
  </r>
  <r>
    <x v="9"/>
    <x v="0"/>
    <n v="6"/>
    <n v="21"/>
    <x v="12"/>
  </r>
  <r>
    <x v="9"/>
    <x v="1"/>
    <n v="0"/>
    <n v="0"/>
    <x v="1"/>
  </r>
  <r>
    <x v="9"/>
    <x v="2"/>
    <n v="0"/>
    <n v="0"/>
    <x v="1"/>
  </r>
  <r>
    <x v="10"/>
    <x v="0"/>
    <n v="16"/>
    <n v="55"/>
    <x v="13"/>
  </r>
  <r>
    <x v="10"/>
    <x v="1"/>
    <n v="3"/>
    <n v="6"/>
    <x v="14"/>
  </r>
  <r>
    <x v="10"/>
    <x v="2"/>
    <n v="0"/>
    <n v="0"/>
    <x v="1"/>
  </r>
  <r>
    <x v="11"/>
    <x v="0"/>
    <m/>
    <m/>
    <x v="15"/>
  </r>
  <r>
    <x v="11"/>
    <x v="1"/>
    <m/>
    <m/>
    <x v="15"/>
  </r>
  <r>
    <x v="11"/>
    <x v="2"/>
    <m/>
    <m/>
    <x v="15"/>
  </r>
</pivotCacheRecords>
</file>

<file path=xl/pivotCache/pivotCacheRecords4.xml><?xml version="1.0" encoding="utf-8"?>
<pivotCacheRecords xmlns="http://schemas.openxmlformats.org/spreadsheetml/2006/main" xmlns:r="http://schemas.openxmlformats.org/officeDocument/2006/relationships" count="11">
  <r>
    <x v="0"/>
    <n v="35091"/>
  </r>
  <r>
    <x v="1"/>
    <n v="25669"/>
  </r>
  <r>
    <x v="2"/>
    <n v="22945"/>
  </r>
  <r>
    <x v="3"/>
    <n v="34349"/>
  </r>
  <r>
    <x v="4"/>
    <n v="26845"/>
  </r>
  <r>
    <x v="5"/>
    <n v="36169"/>
  </r>
  <r>
    <x v="6"/>
    <n v="21372"/>
  </r>
  <r>
    <x v="7"/>
    <n v="31492"/>
  </r>
  <r>
    <x v="8"/>
    <n v="28380"/>
  </r>
  <r>
    <x v="9"/>
    <n v="53353"/>
  </r>
  <r>
    <x v="1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1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10:H15" firstHeaderRow="1" firstDataRow="1" firstDataCol="1" rowPageCount="1" colPageCount="1"/>
  <pivotFields count="4">
    <pivotField axis="axisPage" showAll="0">
      <items count="13">
        <item x="0"/>
        <item x="1"/>
        <item x="2"/>
        <item x="3"/>
        <item x="4"/>
        <item x="5"/>
        <item x="6"/>
        <item x="7"/>
        <item x="8"/>
        <item x="9"/>
        <item x="10"/>
        <item x="11"/>
        <item t="default"/>
      </items>
    </pivotField>
    <pivotField axis="axisRow" showAll="0">
      <items count="5">
        <item x="0"/>
        <item x="1"/>
        <item x="2"/>
        <item x="3"/>
        <item t="default"/>
      </items>
    </pivotField>
    <pivotField showAll="0"/>
    <pivotField dataField="1" showAll="0"/>
  </pivotFields>
  <rowFields count="1">
    <field x="1"/>
  </rowFields>
  <rowItems count="5">
    <i>
      <x/>
    </i>
    <i>
      <x v="1"/>
    </i>
    <i>
      <x v="2"/>
    </i>
    <i>
      <x v="3"/>
    </i>
    <i t="grand">
      <x/>
    </i>
  </rowItems>
  <colItems count="1">
    <i/>
  </colItems>
  <pageFields count="1">
    <pageField fld="0" hier="-1"/>
  </pageFields>
  <dataFields count="1">
    <dataField name="Total Sales" fld="3" baseField="1" baseItem="0"/>
  </dataFields>
  <chartFormats count="1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5"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rowHeaderCaption="Package">
  <location ref="E1:G5" firstHeaderRow="1" firstDataRow="2" firstDataCol="1"/>
  <pivotFields count="3">
    <pivotField axis="axisCol" showAll="0">
      <items count="3">
        <item x="0"/>
        <item x="1"/>
        <item t="default"/>
      </items>
    </pivotField>
    <pivotField axis="axisRow" showAll="0">
      <items count="3">
        <item x="1"/>
        <item x="0"/>
        <item t="default"/>
      </items>
    </pivotField>
    <pivotField dataField="1" numFmtId="164" showAll="0">
      <items count="5">
        <item x="3"/>
        <item x="2"/>
        <item x="1"/>
        <item x="0"/>
        <item t="default"/>
      </items>
    </pivotField>
  </pivotFields>
  <rowFields count="1">
    <field x="1"/>
  </rowFields>
  <rowItems count="3">
    <i>
      <x/>
    </i>
    <i>
      <x v="1"/>
    </i>
    <i t="grand">
      <x/>
    </i>
  </rowItems>
  <colFields count="1">
    <field x="0"/>
  </colFields>
  <colItems count="2">
    <i>
      <x/>
    </i>
    <i>
      <x v="1"/>
    </i>
  </colItems>
  <dataFields count="1">
    <dataField name="Sum of Total"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PivotTable2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9:B42" firstHeaderRow="1" firstDataRow="1" firstDataCol="1" rowPageCount="1" colPageCount="1"/>
  <pivotFields count="5">
    <pivotField axis="axisRow" showAll="0">
      <items count="13">
        <item x="0"/>
        <item x="1"/>
        <item x="2"/>
        <item x="3"/>
        <item x="4"/>
        <item x="5"/>
        <item x="6"/>
        <item x="7"/>
        <item x="8"/>
        <item x="9"/>
        <item x="10"/>
        <item x="11"/>
        <item t="default"/>
      </items>
    </pivotField>
    <pivotField axis="axisPage" showAll="0">
      <items count="4">
        <item x="0"/>
        <item x="1"/>
        <item x="2"/>
        <item t="default"/>
      </items>
    </pivotField>
    <pivotField showAll="0"/>
    <pivotField showAll="0"/>
    <pivotField dataField="1" showAll="0"/>
  </pivotFields>
  <rowFields count="1">
    <field x="0"/>
  </rowFields>
  <rowItems count="13">
    <i>
      <x/>
    </i>
    <i>
      <x v="1"/>
    </i>
    <i>
      <x v="2"/>
    </i>
    <i>
      <x v="3"/>
    </i>
    <i>
      <x v="4"/>
    </i>
    <i>
      <x v="5"/>
    </i>
    <i>
      <x v="6"/>
    </i>
    <i>
      <x v="7"/>
    </i>
    <i>
      <x v="8"/>
    </i>
    <i>
      <x v="9"/>
    </i>
    <i>
      <x v="10"/>
    </i>
    <i>
      <x v="11"/>
    </i>
    <i t="grand">
      <x/>
    </i>
  </rowItems>
  <colItems count="1">
    <i/>
  </colItems>
  <pageFields count="1">
    <pageField fld="1" hier="-1"/>
  </pageFields>
  <dataFields count="1">
    <dataField name="Total 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0"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G9:AI26" firstHeaderRow="1" firstDataRow="1" firstDataCol="0"/>
  <pivotFields count="2">
    <pivotField showAll="0">
      <items count="12">
        <item x="0"/>
        <item x="1"/>
        <item x="2"/>
        <item x="3"/>
        <item x="4"/>
        <item x="5"/>
        <item x="6"/>
        <item x="7"/>
        <item x="8"/>
        <item x="9"/>
        <item x="10"/>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A000000}" name="PivotTable2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47:H51" firstHeaderRow="1" firstDataRow="1" firstDataCol="1" rowPageCount="1" colPageCount="1"/>
  <pivotFields count="5">
    <pivotField axis="axisPage" showAll="0">
      <items count="13">
        <item x="0"/>
        <item x="1"/>
        <item x="2"/>
        <item x="3"/>
        <item x="4"/>
        <item x="5"/>
        <item x="6"/>
        <item x="7"/>
        <item x="8"/>
        <item x="9"/>
        <item x="10"/>
        <item x="11"/>
        <item t="default"/>
      </items>
    </pivotField>
    <pivotField axis="axisRow" showAll="0">
      <items count="4">
        <item x="0"/>
        <item x="1"/>
        <item x="2"/>
        <item t="default"/>
      </items>
    </pivotField>
    <pivotField dataField="1" showAll="0"/>
    <pivotField showAll="0"/>
    <pivotField showAll="0"/>
  </pivotFields>
  <rowFields count="1">
    <field x="1"/>
  </rowFields>
  <rowItems count="4">
    <i>
      <x/>
    </i>
    <i>
      <x v="1"/>
    </i>
    <i>
      <x v="2"/>
    </i>
    <i t="grand">
      <x/>
    </i>
  </rowItems>
  <colItems count="1">
    <i/>
  </colItems>
  <pageFields count="1">
    <pageField fld="0" hier="-1"/>
  </pageFields>
  <dataFields count="1">
    <dataField name="No. of Firms" fld="2"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1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10:E23" firstHeaderRow="1" firstDataRow="1" firstDataCol="1" rowPageCount="1" colPageCount="1"/>
  <pivotFields count="4">
    <pivotField axis="axisRow" showAll="0">
      <items count="13">
        <item x="0"/>
        <item x="1"/>
        <item x="2"/>
        <item x="3"/>
        <item x="4"/>
        <item x="5"/>
        <item x="6"/>
        <item x="7"/>
        <item x="8"/>
        <item x="9"/>
        <item x="10"/>
        <item x="11"/>
        <item t="default"/>
      </items>
    </pivotField>
    <pivotField axis="axisPage" showAll="0">
      <items count="5">
        <item x="0"/>
        <item x="1"/>
        <item x="2"/>
        <item x="3"/>
        <item t="default"/>
      </items>
    </pivotField>
    <pivotField dataField="1"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1" hier="-1"/>
  </pageFields>
  <dataFields count="1">
    <dataField name="No. of Subs" fld="2"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7000000}" name="PivotTable2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29:H42" firstHeaderRow="1" firstDataRow="1" firstDataCol="1" rowPageCount="1" colPageCount="1"/>
  <pivotFields count="5">
    <pivotField axis="axisRow" showAll="0">
      <items count="13">
        <item x="0"/>
        <item x="1"/>
        <item x="2"/>
        <item x="3"/>
        <item x="4"/>
        <item x="5"/>
        <item x="6"/>
        <item x="7"/>
        <item x="8"/>
        <item x="9"/>
        <item x="10"/>
        <item x="11"/>
        <item t="default"/>
      </items>
    </pivotField>
    <pivotField axis="axisPage" showAll="0">
      <items count="4">
        <item x="0"/>
        <item x="1"/>
        <item x="2"/>
        <item t="default"/>
      </items>
    </pivotField>
    <pivotField dataField="1" showAll="0"/>
    <pivotField showAll="0"/>
    <pivotField showAll="0">
      <items count="17">
        <item x="1"/>
        <item x="2"/>
        <item x="14"/>
        <item x="5"/>
        <item x="0"/>
        <item x="6"/>
        <item x="10"/>
        <item x="11"/>
        <item x="9"/>
        <item x="7"/>
        <item x="12"/>
        <item x="3"/>
        <item x="4"/>
        <item x="13"/>
        <item x="8"/>
        <item x="15"/>
        <item t="default"/>
      </items>
    </pivotField>
  </pivotFields>
  <rowFields count="1">
    <field x="0"/>
  </rowFields>
  <rowItems count="13">
    <i>
      <x/>
    </i>
    <i>
      <x v="1"/>
    </i>
    <i>
      <x v="2"/>
    </i>
    <i>
      <x v="3"/>
    </i>
    <i>
      <x v="4"/>
    </i>
    <i>
      <x v="5"/>
    </i>
    <i>
      <x v="6"/>
    </i>
    <i>
      <x v="7"/>
    </i>
    <i>
      <x v="8"/>
    </i>
    <i>
      <x v="9"/>
    </i>
    <i>
      <x v="10"/>
    </i>
    <i>
      <x v="11"/>
    </i>
    <i t="grand">
      <x/>
    </i>
  </rowItems>
  <colItems count="1">
    <i/>
  </colItems>
  <pageFields count="1">
    <pageField fld="1" hier="-1"/>
  </pageFields>
  <dataFields count="1">
    <dataField name="No. of Firm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9000000}" name="PivotTable2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47:E51" firstHeaderRow="1" firstDataRow="1" firstDataCol="1" rowPageCount="1" colPageCount="1"/>
  <pivotFields count="5">
    <pivotField axis="axisPage" showAll="0">
      <items count="13">
        <item x="0"/>
        <item x="1"/>
        <item x="2"/>
        <item x="3"/>
        <item x="4"/>
        <item x="5"/>
        <item x="6"/>
        <item x="7"/>
        <item x="8"/>
        <item x="9"/>
        <item x="10"/>
        <item x="11"/>
        <item t="default"/>
      </items>
    </pivotField>
    <pivotField axis="axisRow" showAll="0">
      <items count="4">
        <item x="0"/>
        <item x="1"/>
        <item x="2"/>
        <item t="default"/>
      </items>
    </pivotField>
    <pivotField showAll="0"/>
    <pivotField dataField="1" showAll="0"/>
    <pivotField showAll="0"/>
  </pivotFields>
  <rowFields count="1">
    <field x="1"/>
  </rowFields>
  <rowItems count="4">
    <i>
      <x/>
    </i>
    <i>
      <x v="1"/>
    </i>
    <i>
      <x v="2"/>
    </i>
    <i t="grand">
      <x/>
    </i>
  </rowItems>
  <colItems count="1">
    <i/>
  </colItems>
  <pageFields count="1">
    <pageField fld="0" hier="-1"/>
  </pageFields>
  <dataFields count="1">
    <dataField name="No. of Users" fld="3"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1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0:B23" firstHeaderRow="1" firstDataRow="1" firstDataCol="1" rowPageCount="1" colPageCount="1"/>
  <pivotFields count="4">
    <pivotField axis="axisRow" showAll="0">
      <items count="13">
        <item x="0"/>
        <item x="1"/>
        <item x="2"/>
        <item x="3"/>
        <item x="4"/>
        <item x="5"/>
        <item x="6"/>
        <item x="7"/>
        <item x="8"/>
        <item x="9"/>
        <item x="10"/>
        <item x="11"/>
        <item t="default"/>
      </items>
    </pivotField>
    <pivotField axis="axisPage" showAll="0">
      <items count="5">
        <item x="0"/>
        <item x="1"/>
        <item x="2"/>
        <item x="3"/>
        <item t="default"/>
      </items>
    </pivotField>
    <pivotField showAll="0"/>
    <pivotField dataField="1" showAll="0"/>
  </pivotFields>
  <rowFields count="1">
    <field x="0"/>
  </rowFields>
  <rowItems count="13">
    <i>
      <x/>
    </i>
    <i>
      <x v="1"/>
    </i>
    <i>
      <x v="2"/>
    </i>
    <i>
      <x v="3"/>
    </i>
    <i>
      <x v="4"/>
    </i>
    <i>
      <x v="5"/>
    </i>
    <i>
      <x v="6"/>
    </i>
    <i>
      <x v="7"/>
    </i>
    <i>
      <x v="8"/>
    </i>
    <i>
      <x v="9"/>
    </i>
    <i>
      <x v="10"/>
    </i>
    <i>
      <x v="11"/>
    </i>
    <i t="grand">
      <x/>
    </i>
  </rowItems>
  <colItems count="1">
    <i/>
  </colItems>
  <pageFields count="1">
    <pageField fld="1" hier="-1"/>
  </pageFields>
  <dataFields count="1">
    <dataField name="Total Sales" fld="3" baseField="0" baseItem="0"/>
  </dataField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2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9:H24" firstHeaderRow="1" firstDataRow="1" firstDataCol="1" rowPageCount="1" colPageCount="1"/>
  <pivotFields count="4">
    <pivotField axis="axisPage" showAll="0">
      <items count="13">
        <item x="0"/>
        <item x="1"/>
        <item x="2"/>
        <item x="3"/>
        <item x="4"/>
        <item x="5"/>
        <item x="6"/>
        <item x="7"/>
        <item x="8"/>
        <item x="9"/>
        <item x="10"/>
        <item x="11"/>
        <item t="default"/>
      </items>
    </pivotField>
    <pivotField axis="axisRow" showAll="0">
      <items count="5">
        <item x="0"/>
        <item x="1"/>
        <item x="2"/>
        <item x="3"/>
        <item t="default"/>
      </items>
    </pivotField>
    <pivotField dataField="1" showAll="0"/>
    <pivotField showAll="0"/>
  </pivotFields>
  <rowFields count="1">
    <field x="1"/>
  </rowFields>
  <rowItems count="5">
    <i>
      <x/>
    </i>
    <i>
      <x v="1"/>
    </i>
    <i>
      <x v="2"/>
    </i>
    <i>
      <x v="3"/>
    </i>
    <i t="grand">
      <x/>
    </i>
  </rowItems>
  <colItems count="1">
    <i/>
  </colItems>
  <pageFields count="1">
    <pageField fld="0" hier="-1"/>
  </pageFields>
  <dataFields count="1">
    <dataField name="No. of Subs" fld="2"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06000000}" name="PivotTable2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9:E42" firstHeaderRow="1" firstDataRow="1" firstDataCol="1" rowPageCount="1" colPageCount="1"/>
  <pivotFields count="5">
    <pivotField axis="axisRow" showAll="0">
      <items count="13">
        <item x="0"/>
        <item x="1"/>
        <item x="2"/>
        <item x="3"/>
        <item x="4"/>
        <item x="5"/>
        <item x="6"/>
        <item x="7"/>
        <item x="8"/>
        <item x="9"/>
        <item x="10"/>
        <item x="11"/>
        <item t="default"/>
      </items>
    </pivotField>
    <pivotField axis="axisPage" showAll="0">
      <items count="4">
        <item x="0"/>
        <item x="1"/>
        <item x="2"/>
        <item t="default"/>
      </items>
    </pivotField>
    <pivotField showAll="0"/>
    <pivotField dataField="1"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1" hier="-1"/>
  </pageFields>
  <dataFields count="1">
    <dataField name="No. of User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400-000008000000}" name="PivotTable2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7:B51" firstHeaderRow="1" firstDataRow="1" firstDataCol="1" rowPageCount="1" colPageCount="1"/>
  <pivotFields count="5">
    <pivotField axis="axisPage" showAll="0">
      <items count="13">
        <item x="0"/>
        <item x="1"/>
        <item x="2"/>
        <item x="3"/>
        <item x="4"/>
        <item x="5"/>
        <item x="6"/>
        <item x="7"/>
        <item x="8"/>
        <item x="9"/>
        <item x="10"/>
        <item x="11"/>
        <item t="default"/>
      </items>
    </pivotField>
    <pivotField axis="axisRow" showAll="0">
      <items count="4">
        <item x="0"/>
        <item x="1"/>
        <item x="2"/>
        <item t="default"/>
      </items>
    </pivotField>
    <pivotField showAll="0"/>
    <pivotField showAll="0"/>
    <pivotField dataField="1" showAll="0"/>
  </pivotFields>
  <rowFields count="1">
    <field x="1"/>
  </rowFields>
  <rowItems count="4">
    <i>
      <x/>
    </i>
    <i>
      <x v="1"/>
    </i>
    <i>
      <x v="2"/>
    </i>
    <i t="grand">
      <x/>
    </i>
  </rowItems>
  <colItems count="1">
    <i/>
  </colItems>
  <pageFields count="1">
    <pageField fld="0" hier="-1"/>
  </pageFields>
  <dataFields count="1">
    <dataField name="Total Sales" fld="4"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 xr16:uid="{237453CC-51F1-EB4F-8656-D649479FA637}" autoFormatId="16" applyNumberFormats="0" applyBorderFormats="0" applyFontFormats="0" applyPatternFormats="0" applyAlignmentFormats="0" applyWidthHeightFormats="0">
  <queryTableRefresh nextId="7">
    <queryTableFields count="6">
      <queryTableField id="1" name="Month" tableColumnId="1"/>
      <queryTableField id="2" name="Year" tableColumnId="2"/>
      <queryTableField id="3" name="Subscription Package" tableColumnId="3"/>
      <queryTableField id="4" name="Number of Firms" tableColumnId="4"/>
      <queryTableField id="5" name="Number of Users" tableColumnId="5"/>
      <queryTableField id="6" name="Amount (GHS)"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3" name="PivotTable17"/>
    <pivotTable tabId="3" name="PivotTable18"/>
    <pivotTable tabId="3" name="PivotTable19"/>
    <pivotTable tabId="3" name="PivotTable22"/>
  </pivotTables>
  <data>
    <tabular pivotCacheId="1">
      <items count="12">
        <i x="0" s="1"/>
        <i x="1" s="1"/>
        <i x="2" s="1"/>
        <i x="3" s="1"/>
        <i x="4" s="1"/>
        <i x="5" s="1"/>
        <i x="6" s="1"/>
        <i x="7" s="1"/>
        <i x="8" s="1"/>
        <i x="9" s="1"/>
        <i x="10" s="1"/>
        <i x="1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Package" xr10:uid="{00000000-0013-0000-FFFF-FFFF02000000}" sourceName="Subscription Package">
  <pivotTables>
    <pivotTable tabId="3" name="PivotTable17"/>
    <pivotTable tabId="3" name="PivotTable18"/>
    <pivotTable tabId="3" name="PivotTable19"/>
    <pivotTable tabId="3" name="PivotTable22"/>
  </pivotTables>
  <data>
    <tabular pivotCacheId="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rowHeight="241300"/>
  <slicer name="Subscription Package" xr10:uid="{00000000-0014-0000-FFFF-FFFF02000000}" cache="Slicer_Subscription_Package" caption="Subscription Package" rowHeight="241300"/>
</slicers>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50" totalsRowCount="1" headerRowDxfId="27" dataDxfId="26">
  <autoFilter ref="A1:E49" xr:uid="{00000000-0009-0000-0100-000001000000}"/>
  <tableColumns count="5">
    <tableColumn id="1" xr3:uid="{00000000-0010-0000-0000-000001000000}" name="Mon" dataDxfId="25" totalsRowDxfId="24"/>
    <tableColumn id="2" xr3:uid="{00000000-0010-0000-0000-000002000000}" name="Month" dataDxfId="23" totalsRowDxfId="22">
      <calculatedColumnFormula>CHOOSE(MATCH(TEXT(A2,"MMM"),{"Jan","Feb","Mar","Apr","May","Jun","Jul","Aug","Sep","Oct","Nov","Dec"},0),"January","February","March","April","May","June","July","August","September","October","November","December")</calculatedColumnFormula>
    </tableColumn>
    <tableColumn id="3" xr3:uid="{00000000-0010-0000-0000-000003000000}" name="Subscription Package" dataDxfId="21" totalsRowDxfId="20"/>
    <tableColumn id="4" xr3:uid="{00000000-0010-0000-0000-000004000000}" name="Number of Subscriptions" dataDxfId="19" totalsRowDxfId="18"/>
    <tableColumn id="5" xr3:uid="{00000000-0010-0000-0000-000005000000}" name="Amount (GHS)" totalsRowFunction="sum" dataDxfId="17" totalsRow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F38" totalsRowCount="1" headerRowDxfId="15" dataDxfId="14">
  <autoFilter ref="A1:F37" xr:uid="{00000000-0009-0000-0100-000002000000}"/>
  <tableColumns count="6">
    <tableColumn id="1" xr3:uid="{00000000-0010-0000-0100-000001000000}" name="Mon" dataDxfId="13" totalsRowDxfId="12"/>
    <tableColumn id="2" xr3:uid="{00000000-0010-0000-0100-000002000000}" name="Month" dataDxfId="11" totalsRowDxfId="10">
      <calculatedColumnFormula>CHOOSE(MATCH(TEXT(A2,"MMM"),{"Jan","Feb","Mar","Apr","May","Jun","Jul","Aug","Sep","Oct","Nov","Dec"},0),"January","February","March","April","May","June","July","August","September","October","November","December")</calculatedColumnFormula>
    </tableColumn>
    <tableColumn id="3" xr3:uid="{00000000-0010-0000-0100-000003000000}" name="Subscription Package" dataDxfId="9" totalsRowDxfId="8"/>
    <tableColumn id="4" xr3:uid="{00000000-0010-0000-0100-000004000000}" name="Number of Firms" dataDxfId="7" totalsRowDxfId="6"/>
    <tableColumn id="5" xr3:uid="{00000000-0010-0000-0100-000005000000}" name="Number of Users" dataDxfId="5" totalsRowDxfId="4"/>
    <tableColumn id="6" xr3:uid="{00000000-0010-0000-0100-000006000000}" name="Amount (GHS)" totalsRowFunction="sum" dataDxfId="3" totalsRow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D50" totalsRowCount="1">
  <autoFilter ref="A1:D49" xr:uid="{00000000-0009-0000-0100-000003000000}"/>
  <tableColumns count="4">
    <tableColumn id="1" xr3:uid="{00000000-0010-0000-0200-000001000000}" name="Month"/>
    <tableColumn id="2" xr3:uid="{00000000-0010-0000-0200-000002000000}" name="Subscription Package"/>
    <tableColumn id="3" xr3:uid="{00000000-0010-0000-0200-000003000000}" name="Number of Subscriptions"/>
    <tableColumn id="4" xr3:uid="{00000000-0010-0000-0200-000004000000}" name="Amount (GHS)" totalsRowFunction="sum"/>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E38" totalsRowCount="1">
  <autoFilter ref="A1:E37" xr:uid="{00000000-0009-0000-0100-000004000000}"/>
  <tableColumns count="5">
    <tableColumn id="1" xr3:uid="{00000000-0010-0000-0300-000001000000}" name="Month"/>
    <tableColumn id="2" xr3:uid="{00000000-0010-0000-0300-000002000000}" name="Subscription Package"/>
    <tableColumn id="3" xr3:uid="{00000000-0010-0000-0300-000003000000}" name="Number of Firms"/>
    <tableColumn id="4" xr3:uid="{00000000-0010-0000-0300-000004000000}" name="Number of Users"/>
    <tableColumn id="5" xr3:uid="{00000000-0010-0000-0300-000005000000}" name="Amount (GHS)" totalsRowFunction="sum"/>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C5" totalsRowShown="0">
  <autoFilter ref="A1:C5" xr:uid="{00000000-0009-0000-0100-000005000000}"/>
  <tableColumns count="3">
    <tableColumn id="1" xr3:uid="{00000000-0010-0000-0400-000001000000}" name="Year"/>
    <tableColumn id="2" xr3:uid="{00000000-0010-0000-0400-000002000000}" name="Package"/>
    <tableColumn id="3" xr3:uid="{00000000-0010-0000-0400-000003000000}" name="Total" dataCellStyle="Comma"/>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1CCFB1F-95F7-E04A-BBF3-DCDC5E324324}" name="Firm_2024" displayName="Firm_2024" ref="A1:F37" tableType="queryTable" totalsRowShown="0">
  <autoFilter ref="A1:F37" xr:uid="{A1CCFB1F-95F7-E04A-BBF3-DCDC5E324324}"/>
  <tableColumns count="6">
    <tableColumn id="1" xr3:uid="{93EE9C37-E6D6-4743-B7D0-D99506EF8749}" uniqueName="1" name="Month" queryTableFieldId="1" dataDxfId="1"/>
    <tableColumn id="2" xr3:uid="{6EC08693-6AA8-9145-91C5-1B40637D5C4D}" uniqueName="2" name="Year" queryTableFieldId="2"/>
    <tableColumn id="3" xr3:uid="{552E7B8F-31CA-7240-8297-2DE305DB2316}" uniqueName="3" name="Subscription Package" queryTableFieldId="3" dataDxfId="0"/>
    <tableColumn id="4" xr3:uid="{1CDB6772-D36D-FF40-B135-1C94BE912EA1}" uniqueName="4" name="Number of Firms" queryTableFieldId="4"/>
    <tableColumn id="5" xr3:uid="{BBF24137-5686-724C-B680-80A25A6B773C}" uniqueName="5" name="Number of Users" queryTableFieldId="5"/>
    <tableColumn id="6" xr3:uid="{3A20AE87-D049-AC4E-A375-071B38CDEAA1}" uniqueName="6" name="Amount (GHS)"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8"/>
  <sheetViews>
    <sheetView tabSelected="1" topLeftCell="A30" zoomScale="90" zoomScaleNormal="90" workbookViewId="0">
      <selection activeCell="E50" sqref="E50"/>
    </sheetView>
  </sheetViews>
  <sheetFormatPr baseColWidth="10" defaultColWidth="8.83203125" defaultRowHeight="15" x14ac:dyDescent="0.2"/>
  <cols>
    <col min="1" max="1" width="9.6640625" bestFit="1" customWidth="1"/>
    <col min="2" max="2" width="10.83203125" style="22" bestFit="1" customWidth="1"/>
    <col min="3" max="3" width="24.5" bestFit="1" customWidth="1"/>
    <col min="4" max="4" width="27.83203125" bestFit="1" customWidth="1"/>
    <col min="5" max="5" width="18.5" bestFit="1" customWidth="1"/>
  </cols>
  <sheetData>
    <row r="1" spans="1:5" ht="16" x14ac:dyDescent="0.2">
      <c r="A1" s="1" t="s">
        <v>15</v>
      </c>
      <c r="B1" s="26" t="s">
        <v>0</v>
      </c>
      <c r="C1" s="1" t="s">
        <v>1</v>
      </c>
      <c r="D1" s="1" t="s">
        <v>2</v>
      </c>
      <c r="E1" s="1" t="s">
        <v>3</v>
      </c>
    </row>
    <row r="2" spans="1:5" ht="16" x14ac:dyDescent="0.2">
      <c r="A2" s="3">
        <v>44927</v>
      </c>
      <c r="B2" s="20" t="str">
        <f>CHOOSE(MATCH(TEXT(A2,"MMM"),{"Jan","Feb","Mar","Apr","May","Jun","Jul","Aug","Sep","Oct","Nov","Dec"},0),"January","February","March","April","May","June","July","August","September","October","November","December")</f>
        <v>January</v>
      </c>
      <c r="C2" s="4" t="s">
        <v>4</v>
      </c>
      <c r="D2" s="4">
        <v>16</v>
      </c>
      <c r="E2" s="4">
        <v>12965</v>
      </c>
    </row>
    <row r="3" spans="1:5" ht="16" x14ac:dyDescent="0.2">
      <c r="A3" s="3">
        <v>44927</v>
      </c>
      <c r="B3" s="20" t="str">
        <f>CHOOSE(MATCH(TEXT(A3,"MMM"),{"Jan","Feb","Mar","Apr","May","Jun","Jul","Aug","Sep","Oct","Nov","Dec"},0),"January","February","March","April","May","June","July","August","September","October","November","December")</f>
        <v>January</v>
      </c>
      <c r="C3" s="4" t="s">
        <v>5</v>
      </c>
      <c r="D3" s="4">
        <v>5</v>
      </c>
      <c r="E3" s="4">
        <v>2760</v>
      </c>
    </row>
    <row r="4" spans="1:5" ht="16" x14ac:dyDescent="0.2">
      <c r="A4" s="3">
        <v>44927</v>
      </c>
      <c r="B4" s="20" t="str">
        <f>CHOOSE(MATCH(TEXT(A4,"MMM"),{"Jan","Feb","Mar","Apr","May","Jun","Jul","Aug","Sep","Oct","Nov","Dec"},0),"January","February","March","April","May","June","July","August","September","October","November","December")</f>
        <v>January</v>
      </c>
      <c r="C4" s="4" t="s">
        <v>6</v>
      </c>
      <c r="D4" s="4">
        <v>22</v>
      </c>
      <c r="E4" s="4">
        <v>9660</v>
      </c>
    </row>
    <row r="5" spans="1:5" ht="16" x14ac:dyDescent="0.2">
      <c r="A5" s="3">
        <v>44927</v>
      </c>
      <c r="B5" s="20" t="str">
        <f>CHOOSE(MATCH(TEXT(A5,"MMM"),{"Jan","Feb","Mar","Apr","May","Jun","Jul","Aug","Sep","Oct","Nov","Dec"},0),"January","February","March","April","May","June","July","August","September","October","November","December")</f>
        <v>January</v>
      </c>
      <c r="C5" s="4" t="s">
        <v>7</v>
      </c>
      <c r="D5" s="4">
        <v>4</v>
      </c>
      <c r="E5" s="4">
        <v>680</v>
      </c>
    </row>
    <row r="6" spans="1:5" ht="16" x14ac:dyDescent="0.2">
      <c r="A6" s="3">
        <v>44958</v>
      </c>
      <c r="B6" s="20" t="str">
        <f>CHOOSE(MATCH(TEXT(A6,"MMM"),{"Jan","Feb","Mar","Apr","May","Jun","Jul","Aug","Sep","Oct","Nov","Dec"},0),"January","February","March","April","May","June","July","August","September","October","November","December")</f>
        <v>February</v>
      </c>
      <c r="C6" s="4" t="s">
        <v>4</v>
      </c>
      <c r="D6" s="4">
        <v>22</v>
      </c>
      <c r="E6" s="4">
        <v>15391</v>
      </c>
    </row>
    <row r="7" spans="1:5" ht="16" x14ac:dyDescent="0.2">
      <c r="A7" s="3">
        <v>44958</v>
      </c>
      <c r="B7" s="20" t="str">
        <f>CHOOSE(MATCH(TEXT(A7,"MMM"),{"Jan","Feb","Mar","Apr","May","Jun","Jul","Aug","Sep","Oct","Nov","Dec"},0),"January","February","March","April","May","June","July","August","September","October","November","December")</f>
        <v>February</v>
      </c>
      <c r="C7" s="4" t="s">
        <v>5</v>
      </c>
      <c r="D7" s="4">
        <v>3</v>
      </c>
      <c r="E7" s="4">
        <v>1440</v>
      </c>
    </row>
    <row r="8" spans="1:5" ht="16" x14ac:dyDescent="0.2">
      <c r="A8" s="3">
        <v>44958</v>
      </c>
      <c r="B8" s="20" t="str">
        <f>CHOOSE(MATCH(TEXT(A8,"MMM"),{"Jan","Feb","Mar","Apr","May","Jun","Jul","Aug","Sep","Oct","Nov","Dec"},0),"January","February","March","April","May","June","July","August","September","October","November","December")</f>
        <v>February</v>
      </c>
      <c r="C8" s="4" t="s">
        <v>6</v>
      </c>
      <c r="D8" s="4">
        <v>43</v>
      </c>
      <c r="E8" s="4">
        <v>17630</v>
      </c>
    </row>
    <row r="9" spans="1:5" ht="16" x14ac:dyDescent="0.2">
      <c r="A9" s="3">
        <v>44958</v>
      </c>
      <c r="B9" s="20" t="str">
        <f>CHOOSE(MATCH(TEXT(A9,"MMM"),{"Jan","Feb","Mar","Apr","May","Jun","Jul","Aug","Sep","Oct","Nov","Dec"},0),"January","February","March","April","May","June","July","August","September","October","November","December")</f>
        <v>February</v>
      </c>
      <c r="C9" s="4" t="s">
        <v>7</v>
      </c>
      <c r="D9" s="4">
        <v>4</v>
      </c>
      <c r="E9" s="4">
        <v>630</v>
      </c>
    </row>
    <row r="10" spans="1:5" ht="16" x14ac:dyDescent="0.2">
      <c r="A10" s="3">
        <v>44986</v>
      </c>
      <c r="B10" s="20" t="str">
        <f>CHOOSE(MATCH(TEXT(A10,"MMM"),{"Jan","Feb","Mar","Apr","May","Jun","Jul","Aug","Sep","Oct","Nov","Dec"},0),"January","February","March","April","May","June","July","August","September","October","November","December")</f>
        <v>March</v>
      </c>
      <c r="C10" s="4" t="s">
        <v>4</v>
      </c>
      <c r="D10" s="4">
        <v>8</v>
      </c>
      <c r="E10" s="4">
        <v>6480</v>
      </c>
    </row>
    <row r="11" spans="1:5" ht="16" x14ac:dyDescent="0.2">
      <c r="A11" s="3">
        <v>44986</v>
      </c>
      <c r="B11" s="20" t="str">
        <f>CHOOSE(MATCH(TEXT(A11,"MMM"),{"Jan","Feb","Mar","Apr","May","Jun","Jul","Aug","Sep","Oct","Nov","Dec"},0),"January","February","March","April","May","June","July","August","September","October","November","December")</f>
        <v>March</v>
      </c>
      <c r="C11" s="4" t="s">
        <v>5</v>
      </c>
      <c r="D11" s="4">
        <v>3</v>
      </c>
      <c r="E11" s="4">
        <v>1656</v>
      </c>
    </row>
    <row r="12" spans="1:5" ht="16" x14ac:dyDescent="0.2">
      <c r="A12" s="3">
        <v>44986</v>
      </c>
      <c r="B12" s="20" t="str">
        <f>CHOOSE(MATCH(TEXT(A12,"MMM"),{"Jan","Feb","Mar","Apr","May","Jun","Jul","Aug","Sep","Oct","Nov","Dec"},0),"January","February","March","April","May","June","July","August","September","October","November","December")</f>
        <v>March</v>
      </c>
      <c r="C12" s="4" t="s">
        <v>6</v>
      </c>
      <c r="D12" s="4">
        <v>39</v>
      </c>
      <c r="E12" s="4">
        <v>16896</v>
      </c>
    </row>
    <row r="13" spans="1:5" ht="16" x14ac:dyDescent="0.2">
      <c r="A13" s="3">
        <v>44986</v>
      </c>
      <c r="B13" s="20" t="str">
        <f>CHOOSE(MATCH(TEXT(A13,"MMM"),{"Jan","Feb","Mar","Apr","May","Jun","Jul","Aug","Sep","Oct","Nov","Dec"},0),"January","February","March","April","May","June","July","August","September","October","November","December")</f>
        <v>March</v>
      </c>
      <c r="C13" s="4" t="s">
        <v>7</v>
      </c>
      <c r="D13" s="4">
        <v>3</v>
      </c>
      <c r="E13" s="4">
        <v>637</v>
      </c>
    </row>
    <row r="14" spans="1:5" ht="16" x14ac:dyDescent="0.2">
      <c r="A14" s="3">
        <v>45017</v>
      </c>
      <c r="B14" s="20" t="str">
        <f>CHOOSE(MATCH(TEXT(A14,"MMM"),{"Jan","Feb","Mar","Apr","May","Jun","Jul","Aug","Sep","Oct","Nov","Dec"},0),"January","February","March","April","May","June","July","August","September","October","November","December")</f>
        <v>April</v>
      </c>
      <c r="C14" s="4" t="s">
        <v>4</v>
      </c>
      <c r="D14" s="4">
        <v>9</v>
      </c>
      <c r="E14" s="4">
        <v>7200</v>
      </c>
    </row>
    <row r="15" spans="1:5" ht="16" x14ac:dyDescent="0.2">
      <c r="A15" s="3">
        <v>45017</v>
      </c>
      <c r="B15" s="20" t="str">
        <f>CHOOSE(MATCH(TEXT(A15,"MMM"),{"Jan","Feb","Mar","Apr","May","Jun","Jul","Aug","Sep","Oct","Nov","Dec"},0),"January","February","March","April","May","June","July","August","September","October","November","December")</f>
        <v>April</v>
      </c>
      <c r="C15" s="4" t="s">
        <v>5</v>
      </c>
      <c r="D15" s="4">
        <v>0</v>
      </c>
      <c r="E15" s="4">
        <v>0</v>
      </c>
    </row>
    <row r="16" spans="1:5" ht="16" x14ac:dyDescent="0.2">
      <c r="A16" s="3">
        <v>45017</v>
      </c>
      <c r="B16" s="20" t="str">
        <f>CHOOSE(MATCH(TEXT(A16,"MMM"),{"Jan","Feb","Mar","Apr","May","Jun","Jul","Aug","Sep","Oct","Nov","Dec"},0),"January","February","March","April","May","June","July","August","September","October","November","December")</f>
        <v>April</v>
      </c>
      <c r="C16" s="4" t="s">
        <v>6</v>
      </c>
      <c r="D16" s="4">
        <v>30</v>
      </c>
      <c r="E16" s="4">
        <v>12600</v>
      </c>
    </row>
    <row r="17" spans="1:5" ht="16" x14ac:dyDescent="0.2">
      <c r="A17" s="3">
        <v>45017</v>
      </c>
      <c r="B17" s="20" t="str">
        <f>CHOOSE(MATCH(TEXT(A17,"MMM"),{"Jan","Feb","Mar","Apr","May","Jun","Jul","Aug","Sep","Oct","Nov","Dec"},0),"January","February","March","April","May","June","July","August","September","October","November","December")</f>
        <v>April</v>
      </c>
      <c r="C17" s="4" t="s">
        <v>7</v>
      </c>
      <c r="D17" s="4">
        <v>13</v>
      </c>
      <c r="E17" s="4">
        <v>3145</v>
      </c>
    </row>
    <row r="18" spans="1:5" ht="16" x14ac:dyDescent="0.2">
      <c r="A18" s="3">
        <v>45047</v>
      </c>
      <c r="B18" s="20" t="str">
        <f>CHOOSE(MATCH(TEXT(A18,"MMM"),{"Jan","Feb","Mar","Apr","May","Jun","Jul","Aug","Sep","Oct","Nov","Dec"},0),"January","February","March","April","May","June","July","August","September","October","November","December")</f>
        <v>May</v>
      </c>
      <c r="C18" s="4" t="s">
        <v>4</v>
      </c>
      <c r="D18" s="4">
        <v>12</v>
      </c>
      <c r="E18" s="4">
        <v>10080</v>
      </c>
    </row>
    <row r="19" spans="1:5" ht="16" x14ac:dyDescent="0.2">
      <c r="A19" s="3">
        <v>45047</v>
      </c>
      <c r="B19" s="20" t="str">
        <f>CHOOSE(MATCH(TEXT(A19,"MMM"),{"Jan","Feb","Mar","Apr","May","Jun","Jul","Aug","Sep","Oct","Nov","Dec"},0),"January","February","March","April","May","June","July","August","September","October","November","December")</f>
        <v>May</v>
      </c>
      <c r="C19" s="4" t="s">
        <v>5</v>
      </c>
      <c r="D19" s="4">
        <v>2</v>
      </c>
      <c r="E19" s="4">
        <v>2208</v>
      </c>
    </row>
    <row r="20" spans="1:5" ht="16" x14ac:dyDescent="0.2">
      <c r="A20" s="3">
        <v>45047</v>
      </c>
      <c r="B20" s="20" t="str">
        <f>CHOOSE(MATCH(TEXT(A20,"MMM"),{"Jan","Feb","Mar","Apr","May","Jun","Jul","Aug","Sep","Oct","Nov","Dec"},0),"January","February","March","April","May","June","July","August","September","October","November","December")</f>
        <v>May</v>
      </c>
      <c r="C20" s="4" t="s">
        <v>6</v>
      </c>
      <c r="D20" s="4">
        <v>37</v>
      </c>
      <c r="E20" s="4">
        <v>17540</v>
      </c>
    </row>
    <row r="21" spans="1:5" ht="16" x14ac:dyDescent="0.2">
      <c r="A21" s="3">
        <v>45047</v>
      </c>
      <c r="B21" s="20" t="str">
        <f>CHOOSE(MATCH(TEXT(A21,"MMM"),{"Jan","Feb","Mar","Apr","May","Jun","Jul","Aug","Sep","Oct","Nov","Dec"},0),"January","February","March","April","May","June","July","August","September","October","November","December")</f>
        <v>May</v>
      </c>
      <c r="C21" s="4" t="s">
        <v>7</v>
      </c>
      <c r="D21" s="4">
        <v>12</v>
      </c>
      <c r="E21" s="4">
        <v>4521</v>
      </c>
    </row>
    <row r="22" spans="1:5" ht="16" x14ac:dyDescent="0.2">
      <c r="A22" s="3">
        <v>45078</v>
      </c>
      <c r="B22" s="20" t="str">
        <f>CHOOSE(MATCH(TEXT(A22,"MMM"),{"Jan","Feb","Mar","Apr","May","Jun","Jul","Aug","Sep","Oct","Nov","Dec"},0),"January","February","March","April","May","June","July","August","September","October","November","December")</f>
        <v>June</v>
      </c>
      <c r="C22" s="4" t="s">
        <v>4</v>
      </c>
      <c r="D22" s="4">
        <v>10</v>
      </c>
      <c r="E22" s="4">
        <v>7399</v>
      </c>
    </row>
    <row r="23" spans="1:5" ht="16" x14ac:dyDescent="0.2">
      <c r="A23" s="3">
        <v>45078</v>
      </c>
      <c r="B23" s="20" t="str">
        <f>CHOOSE(MATCH(TEXT(A23,"MMM"),{"Jan","Feb","Mar","Apr","May","Jun","Jul","Aug","Sep","Oct","Nov","Dec"},0),"January","February","March","April","May","June","July","August","September","October","November","December")</f>
        <v>June</v>
      </c>
      <c r="C23" s="4" t="s">
        <v>5</v>
      </c>
      <c r="D23" s="4">
        <v>8</v>
      </c>
      <c r="E23" s="4">
        <v>4416</v>
      </c>
    </row>
    <row r="24" spans="1:5" ht="16" x14ac:dyDescent="0.2">
      <c r="A24" s="3">
        <v>45078</v>
      </c>
      <c r="B24" s="20" t="str">
        <f>CHOOSE(MATCH(TEXT(A24,"MMM"),{"Jan","Feb","Mar","Apr","May","Jun","Jul","Aug","Sep","Oct","Nov","Dec"},0),"January","February","March","April","May","June","July","August","September","October","November","December")</f>
        <v>June</v>
      </c>
      <c r="C24" s="4" t="s">
        <v>6</v>
      </c>
      <c r="D24" s="4">
        <v>29</v>
      </c>
      <c r="E24" s="4">
        <v>13020</v>
      </c>
    </row>
    <row r="25" spans="1:5" ht="16" x14ac:dyDescent="0.2">
      <c r="A25" s="3">
        <v>45078</v>
      </c>
      <c r="B25" s="20" t="str">
        <f>CHOOSE(MATCH(TEXT(A25,"MMM"),{"Jan","Feb","Mar","Apr","May","Jun","Jul","Aug","Sep","Oct","Nov","Dec"},0),"January","February","March","April","May","June","July","August","September","October","November","December")</f>
        <v>June</v>
      </c>
      <c r="C25" s="4" t="s">
        <v>7</v>
      </c>
      <c r="D25" s="4">
        <v>16</v>
      </c>
      <c r="E25" s="4">
        <v>2010</v>
      </c>
    </row>
    <row r="26" spans="1:5" ht="16" x14ac:dyDescent="0.2">
      <c r="A26" s="3">
        <v>45108</v>
      </c>
      <c r="B26" s="20" t="str">
        <f>CHOOSE(MATCH(TEXT(A26,"MMM"),{"Jan","Feb","Mar","Apr","May","Jun","Jul","Aug","Sep","Oct","Nov","Dec"},0),"January","February","March","April","May","June","July","August","September","October","November","December")</f>
        <v>July</v>
      </c>
      <c r="C26" s="4" t="s">
        <v>4</v>
      </c>
      <c r="D26" s="4">
        <v>20</v>
      </c>
      <c r="E26" s="4">
        <v>11760</v>
      </c>
    </row>
    <row r="27" spans="1:5" ht="16" x14ac:dyDescent="0.2">
      <c r="A27" s="3">
        <v>45108</v>
      </c>
      <c r="B27" s="20" t="str">
        <f>CHOOSE(MATCH(TEXT(A27,"MMM"),{"Jan","Feb","Mar","Apr","May","Jun","Jul","Aug","Sep","Oct","Nov","Dec"},0),"January","February","March","April","May","June","July","August","September","October","November","December")</f>
        <v>July</v>
      </c>
      <c r="C27" s="4" t="s">
        <v>5</v>
      </c>
      <c r="D27" s="4">
        <v>4</v>
      </c>
      <c r="E27" s="4">
        <v>1841</v>
      </c>
    </row>
    <row r="28" spans="1:5" ht="16" x14ac:dyDescent="0.2">
      <c r="A28" s="3">
        <v>45108</v>
      </c>
      <c r="B28" s="20" t="str">
        <f>CHOOSE(MATCH(TEXT(A28,"MMM"),{"Jan","Feb","Mar","Apr","May","Jun","Jul","Aug","Sep","Oct","Nov","Dec"},0),"January","February","March","April","May","June","July","August","September","October","November","December")</f>
        <v>July</v>
      </c>
      <c r="C28" s="4" t="s">
        <v>6</v>
      </c>
      <c r="D28" s="4">
        <v>26</v>
      </c>
      <c r="E28" s="4">
        <v>18458</v>
      </c>
    </row>
    <row r="29" spans="1:5" ht="16" x14ac:dyDescent="0.2">
      <c r="A29" s="3">
        <v>45108</v>
      </c>
      <c r="B29" s="20" t="str">
        <f>CHOOSE(MATCH(TEXT(A29,"MMM"),{"Jan","Feb","Mar","Apr","May","Jun","Jul","Aug","Sep","Oct","Nov","Dec"},0),"January","February","March","April","May","June","July","August","September","October","November","December")</f>
        <v>July</v>
      </c>
      <c r="C29" s="4" t="s">
        <v>7</v>
      </c>
      <c r="D29" s="4">
        <v>50</v>
      </c>
      <c r="E29" s="4">
        <v>4110</v>
      </c>
    </row>
    <row r="30" spans="1:5" ht="16" x14ac:dyDescent="0.2">
      <c r="A30" s="3">
        <v>45139</v>
      </c>
      <c r="B30" s="20" t="str">
        <f>CHOOSE(MATCH(TEXT(A30,"MMM"),{"Jan","Feb","Mar","Apr","May","Jun","Jul","Aug","Sep","Oct","Nov","Dec"},0),"January","February","March","April","May","June","July","August","September","October","November","December")</f>
        <v>August</v>
      </c>
      <c r="C30" s="4" t="s">
        <v>4</v>
      </c>
      <c r="D30" s="4">
        <v>10</v>
      </c>
      <c r="E30" s="4">
        <v>10500</v>
      </c>
    </row>
    <row r="31" spans="1:5" ht="16" x14ac:dyDescent="0.2">
      <c r="A31" s="3">
        <v>45139</v>
      </c>
      <c r="B31" s="20" t="str">
        <f>CHOOSE(MATCH(TEXT(A31,"MMM"),{"Jan","Feb","Mar","Apr","May","Jun","Jul","Aug","Sep","Oct","Nov","Dec"},0),"January","February","March","April","May","June","July","August","September","October","November","December")</f>
        <v>August</v>
      </c>
      <c r="C31" s="4" t="s">
        <v>5</v>
      </c>
      <c r="D31" s="4">
        <v>1</v>
      </c>
      <c r="E31" s="4">
        <v>552</v>
      </c>
    </row>
    <row r="32" spans="1:5" ht="16" x14ac:dyDescent="0.2">
      <c r="A32" s="3">
        <v>45139</v>
      </c>
      <c r="B32" s="20" t="str">
        <f>CHOOSE(MATCH(TEXT(A32,"MMM"),{"Jan","Feb","Mar","Apr","May","Jun","Jul","Aug","Sep","Oct","Nov","Dec"},0),"January","February","March","April","May","June","July","August","September","October","November","December")</f>
        <v>August</v>
      </c>
      <c r="C32" s="4" t="s">
        <v>6</v>
      </c>
      <c r="D32" s="4">
        <v>25</v>
      </c>
      <c r="E32" s="4">
        <v>7920</v>
      </c>
    </row>
    <row r="33" spans="1:5" ht="16" x14ac:dyDescent="0.2">
      <c r="A33" s="3">
        <v>45139</v>
      </c>
      <c r="B33" s="20" t="str">
        <f>CHOOSE(MATCH(TEXT(A33,"MMM"),{"Jan","Feb","Mar","Apr","May","Jun","Jul","Aug","Sep","Oct","Nov","Dec"},0),"January","February","March","April","May","June","July","August","September","October","November","December")</f>
        <v>August</v>
      </c>
      <c r="C33" s="4" t="s">
        <v>7</v>
      </c>
      <c r="D33" s="4">
        <v>37</v>
      </c>
      <c r="E33" s="4">
        <v>2400</v>
      </c>
    </row>
    <row r="34" spans="1:5" ht="16" x14ac:dyDescent="0.2">
      <c r="A34" s="3">
        <v>45170</v>
      </c>
      <c r="B34" s="20" t="str">
        <f>CHOOSE(MATCH(TEXT(A34,"MMM"),{"Jan","Feb","Mar","Apr","May","Jun","Jul","Aug","Sep","Oct","Nov","Dec"},0),"January","February","March","April","May","June","July","August","September","October","November","December")</f>
        <v>September</v>
      </c>
      <c r="C34" s="4" t="s">
        <v>4</v>
      </c>
      <c r="D34" s="4">
        <v>19</v>
      </c>
      <c r="E34" s="4">
        <v>15480</v>
      </c>
    </row>
    <row r="35" spans="1:5" ht="16" x14ac:dyDescent="0.2">
      <c r="A35" s="3">
        <v>45170</v>
      </c>
      <c r="B35" s="20" t="str">
        <f>CHOOSE(MATCH(TEXT(A35,"MMM"),{"Jan","Feb","Mar","Apr","May","Jun","Jul","Aug","Sep","Oct","Nov","Dec"},0),"January","February","March","April","May","June","July","August","September","October","November","December")</f>
        <v>September</v>
      </c>
      <c r="C35" s="4" t="s">
        <v>5</v>
      </c>
      <c r="D35" s="4">
        <v>1</v>
      </c>
      <c r="E35" s="4">
        <v>552</v>
      </c>
    </row>
    <row r="36" spans="1:5" ht="16" x14ac:dyDescent="0.2">
      <c r="A36" s="3">
        <v>45170</v>
      </c>
      <c r="B36" s="20" t="str">
        <f>CHOOSE(MATCH(TEXT(A36,"MMM"),{"Jan","Feb","Mar","Apr","May","Jun","Jul","Aug","Sep","Oct","Nov","Dec"},0),"January","February","March","April","May","June","July","August","September","October","November","December")</f>
        <v>September</v>
      </c>
      <c r="C36" s="4" t="s">
        <v>6</v>
      </c>
      <c r="D36" s="4">
        <v>23</v>
      </c>
      <c r="E36" s="4">
        <v>9030</v>
      </c>
    </row>
    <row r="37" spans="1:5" ht="16" x14ac:dyDescent="0.2">
      <c r="A37" s="3">
        <v>45170</v>
      </c>
      <c r="B37" s="20" t="str">
        <f>CHOOSE(MATCH(TEXT(A37,"MMM"),{"Jan","Feb","Mar","Apr","May","Jun","Jul","Aug","Sep","Oct","Nov","Dec"},0),"January","February","March","April","May","June","July","August","September","October","November","December")</f>
        <v>September</v>
      </c>
      <c r="C37" s="4" t="s">
        <v>7</v>
      </c>
      <c r="D37" s="4">
        <v>68</v>
      </c>
      <c r="E37" s="4">
        <v>6430</v>
      </c>
    </row>
    <row r="38" spans="1:5" ht="16" x14ac:dyDescent="0.2">
      <c r="A38" s="3">
        <v>45200</v>
      </c>
      <c r="B38" s="20" t="str">
        <f>CHOOSE(MATCH(TEXT(A38,"MMM"),{"Jan","Feb","Mar","Apr","May","Jun","Jul","Aug","Sep","Oct","Nov","Dec"},0),"January","February","March","April","May","June","July","August","September","October","November","December")</f>
        <v>October</v>
      </c>
      <c r="C38" s="4" t="s">
        <v>4</v>
      </c>
      <c r="D38" s="4">
        <v>15</v>
      </c>
      <c r="E38" s="4">
        <v>9648</v>
      </c>
    </row>
    <row r="39" spans="1:5" ht="16" x14ac:dyDescent="0.2">
      <c r="A39" s="3">
        <v>45200</v>
      </c>
      <c r="B39" s="20" t="str">
        <f>CHOOSE(MATCH(TEXT(A39,"MMM"),{"Jan","Feb","Mar","Apr","May","Jun","Jul","Aug","Sep","Oct","Nov","Dec"},0),"January","February","March","April","May","June","July","August","September","October","November","December")</f>
        <v>October</v>
      </c>
      <c r="C39" s="4" t="s">
        <v>5</v>
      </c>
      <c r="D39" s="4">
        <v>1</v>
      </c>
      <c r="E39" s="4">
        <v>816</v>
      </c>
    </row>
    <row r="40" spans="1:5" ht="16" x14ac:dyDescent="0.2">
      <c r="A40" s="3">
        <v>45200</v>
      </c>
      <c r="B40" s="20" t="str">
        <f>CHOOSE(MATCH(TEXT(A40,"MMM"),{"Jan","Feb","Mar","Apr","May","Jun","Jul","Aug","Sep","Oct","Nov","Dec"},0),"January","February","March","April","May","June","July","August","September","October","November","December")</f>
        <v>October</v>
      </c>
      <c r="C40" s="4" t="s">
        <v>6</v>
      </c>
      <c r="D40" s="4">
        <v>28</v>
      </c>
      <c r="E40" s="4">
        <v>11424</v>
      </c>
    </row>
    <row r="41" spans="1:5" ht="16" x14ac:dyDescent="0.2">
      <c r="A41" s="3">
        <v>45200</v>
      </c>
      <c r="B41" s="20" t="str">
        <f>CHOOSE(MATCH(TEXT(A41,"MMM"),{"Jan","Feb","Mar","Apr","May","Jun","Jul","Aug","Sep","Oct","Nov","Dec"},0),"January","February","March","April","May","June","July","August","September","October","November","December")</f>
        <v>October</v>
      </c>
      <c r="C41" s="4" t="s">
        <v>7</v>
      </c>
      <c r="D41" s="4">
        <v>75</v>
      </c>
      <c r="E41" s="4">
        <v>6492</v>
      </c>
    </row>
    <row r="42" spans="1:5" ht="16" x14ac:dyDescent="0.2">
      <c r="A42" s="3">
        <v>45231</v>
      </c>
      <c r="B42" s="20" t="str">
        <f>CHOOSE(MATCH(TEXT(A42,"MMM"),{"Jan","Feb","Mar","Apr","May","Jun","Jul","Aug","Sep","Oct","Nov","Dec"},0),"January","February","March","April","May","June","July","August","September","October","November","December")</f>
        <v>November</v>
      </c>
      <c r="C42" s="4" t="s">
        <v>4</v>
      </c>
      <c r="D42" s="4">
        <v>34</v>
      </c>
      <c r="E42" s="4">
        <v>23760</v>
      </c>
    </row>
    <row r="43" spans="1:5" ht="16" x14ac:dyDescent="0.2">
      <c r="A43" s="3">
        <v>45231</v>
      </c>
      <c r="B43" s="20" t="str">
        <f>CHOOSE(MATCH(TEXT(A43,"MMM"),{"Jan","Feb","Mar","Apr","May","Jun","Jul","Aug","Sep","Oct","Nov","Dec"},0),"January","February","March","April","May","June","July","August","September","October","November","December")</f>
        <v>November</v>
      </c>
      <c r="C43" s="4" t="s">
        <v>5</v>
      </c>
      <c r="D43" s="4">
        <v>6</v>
      </c>
      <c r="E43" s="4">
        <v>3492</v>
      </c>
    </row>
    <row r="44" spans="1:5" ht="16" x14ac:dyDescent="0.2">
      <c r="A44" s="3">
        <v>45231</v>
      </c>
      <c r="B44" s="20" t="str">
        <f>CHOOSE(MATCH(TEXT(A44,"MMM"),{"Jan","Feb","Mar","Apr","May","Jun","Jul","Aug","Sep","Oct","Nov","Dec"},0),"January","February","March","April","May","June","July","August","September","October","November","December")</f>
        <v>November</v>
      </c>
      <c r="C44" s="4" t="s">
        <v>6</v>
      </c>
      <c r="D44" s="4">
        <v>42</v>
      </c>
      <c r="E44" s="4">
        <v>17640</v>
      </c>
    </row>
    <row r="45" spans="1:5" ht="16" x14ac:dyDescent="0.2">
      <c r="A45" s="3">
        <v>45231</v>
      </c>
      <c r="B45" s="20" t="str">
        <f>CHOOSE(MATCH(TEXT(A45,"MMM"),{"Jan","Feb","Mar","Apr","May","Jun","Jul","Aug","Sep","Oct","Nov","Dec"},0),"January","February","March","April","May","June","July","August","September","October","November","December")</f>
        <v>November</v>
      </c>
      <c r="C45" s="4" t="s">
        <v>7</v>
      </c>
      <c r="D45" s="4">
        <v>98</v>
      </c>
      <c r="E45" s="4">
        <v>8461</v>
      </c>
    </row>
    <row r="46" spans="1:5" ht="16" x14ac:dyDescent="0.2">
      <c r="A46" s="6">
        <v>45627</v>
      </c>
      <c r="B46" s="20" t="str">
        <f>CHOOSE(MATCH(TEXT(A46,"MMM"),{"Jan","Feb","Mar","Apr","May","Jun","Jul","Aug","Sep","Oct","Nov","Dec"},0),"January","February","March","April","May","June","July","August","September","October","November","December")</f>
        <v>December</v>
      </c>
      <c r="C46" s="7" t="s">
        <v>4</v>
      </c>
      <c r="D46" s="7"/>
      <c r="E46" s="7"/>
    </row>
    <row r="47" spans="1:5" ht="16" x14ac:dyDescent="0.2">
      <c r="A47" s="3">
        <v>45627</v>
      </c>
      <c r="B47" s="20" t="str">
        <f>CHOOSE(MATCH(TEXT(A47,"MMM"),{"Jan","Feb","Mar","Apr","May","Jun","Jul","Aug","Sep","Oct","Nov","Dec"},0),"January","February","March","April","May","June","July","August","September","October","November","December")</f>
        <v>December</v>
      </c>
      <c r="C47" s="4" t="s">
        <v>5</v>
      </c>
      <c r="D47" s="4"/>
      <c r="E47" s="4"/>
    </row>
    <row r="48" spans="1:5" ht="16" x14ac:dyDescent="0.2">
      <c r="A48" s="3">
        <v>45627</v>
      </c>
      <c r="B48" s="20" t="str">
        <f>CHOOSE(MATCH(TEXT(A48,"MMM"),{"Jan","Feb","Mar","Apr","May","Jun","Jul","Aug","Sep","Oct","Nov","Dec"},0),"January","February","March","April","May","June","July","August","September","October","November","December")</f>
        <v>December</v>
      </c>
      <c r="C48" s="4" t="s">
        <v>6</v>
      </c>
      <c r="D48" s="4"/>
      <c r="E48" s="4"/>
    </row>
    <row r="49" spans="1:5" ht="16" x14ac:dyDescent="0.2">
      <c r="A49" s="3">
        <v>45627</v>
      </c>
      <c r="B49" s="20" t="str">
        <f>CHOOSE(MATCH(TEXT(A49,"MMM"),{"Jan","Feb","Mar","Apr","May","Jun","Jul","Aug","Sep","Oct","Nov","Dec"},0),"January","February","March","April","May","June","July","August","September","October","November","December")</f>
        <v>December</v>
      </c>
      <c r="C49" s="4" t="s">
        <v>7</v>
      </c>
      <c r="D49" s="4"/>
      <c r="E49" s="4"/>
    </row>
    <row r="50" spans="1:5" x14ac:dyDescent="0.2">
      <c r="A50" s="3"/>
      <c r="B50" s="20"/>
      <c r="C50" s="4"/>
      <c r="D50" s="4"/>
      <c r="E50" s="4">
        <f>SUBTOTAL(109,Table1[Amount (GHS)])</f>
        <v>341730</v>
      </c>
    </row>
    <row r="51" spans="1:5" x14ac:dyDescent="0.2">
      <c r="A51" s="6"/>
      <c r="B51" s="21"/>
      <c r="C51" s="7"/>
      <c r="D51" s="7"/>
      <c r="E51" s="7"/>
    </row>
    <row r="52" spans="1:5" x14ac:dyDescent="0.2">
      <c r="A52" s="6"/>
      <c r="B52" s="21"/>
      <c r="C52" s="7"/>
      <c r="D52" s="7"/>
      <c r="E52" s="7"/>
    </row>
    <row r="53" spans="1:5" x14ac:dyDescent="0.2">
      <c r="A53" s="6"/>
      <c r="B53" s="21"/>
      <c r="C53" s="7"/>
      <c r="D53" s="7"/>
      <c r="E53" s="7"/>
    </row>
    <row r="54" spans="1:5" x14ac:dyDescent="0.2">
      <c r="A54" s="6"/>
      <c r="B54" s="21"/>
      <c r="C54" s="7"/>
      <c r="D54" s="7"/>
      <c r="E54" s="7"/>
    </row>
    <row r="55" spans="1:5" x14ac:dyDescent="0.2">
      <c r="A55" s="6"/>
      <c r="B55" s="21"/>
      <c r="C55" s="7"/>
      <c r="D55" s="7"/>
      <c r="E55" s="7"/>
    </row>
    <row r="56" spans="1:5" x14ac:dyDescent="0.2">
      <c r="A56" s="6"/>
      <c r="B56" s="21"/>
      <c r="C56" s="7"/>
      <c r="D56" s="7"/>
      <c r="E56" s="7"/>
    </row>
    <row r="57" spans="1:5" x14ac:dyDescent="0.2">
      <c r="A57" s="6"/>
      <c r="B57" s="21"/>
      <c r="C57" s="7"/>
      <c r="D57" s="7"/>
      <c r="E57" s="7"/>
    </row>
    <row r="58" spans="1:5" x14ac:dyDescent="0.2">
      <c r="A58" s="6"/>
      <c r="B58" s="21"/>
      <c r="C58" s="7"/>
      <c r="D58" s="7"/>
      <c r="E58" s="7"/>
    </row>
    <row r="59" spans="1:5" x14ac:dyDescent="0.2">
      <c r="A59" s="6"/>
      <c r="B59" s="21"/>
      <c r="C59" s="7"/>
      <c r="D59" s="7"/>
      <c r="E59" s="7"/>
    </row>
    <row r="60" spans="1:5" x14ac:dyDescent="0.2">
      <c r="A60" s="6"/>
      <c r="B60" s="21"/>
      <c r="C60" s="7"/>
      <c r="D60" s="7"/>
      <c r="E60" s="7"/>
    </row>
    <row r="61" spans="1:5" x14ac:dyDescent="0.2">
      <c r="A61" s="6"/>
      <c r="B61" s="21"/>
      <c r="C61" s="7"/>
      <c r="D61" s="7"/>
      <c r="E61" s="7"/>
    </row>
    <row r="62" spans="1:5" x14ac:dyDescent="0.2">
      <c r="A62" s="6"/>
      <c r="B62" s="21"/>
      <c r="C62" s="7"/>
      <c r="D62" s="7"/>
      <c r="E62" s="7"/>
    </row>
    <row r="63" spans="1:5" x14ac:dyDescent="0.2">
      <c r="A63" s="6"/>
      <c r="B63" s="21"/>
      <c r="C63" s="7"/>
      <c r="D63" s="7"/>
      <c r="E63" s="7"/>
    </row>
    <row r="64" spans="1:5" x14ac:dyDescent="0.2">
      <c r="A64" s="6"/>
      <c r="B64" s="21"/>
      <c r="C64" s="7"/>
      <c r="D64" s="7"/>
      <c r="E64" s="7"/>
    </row>
    <row r="65" spans="1:5" x14ac:dyDescent="0.2">
      <c r="A65" s="6"/>
      <c r="B65" s="21"/>
      <c r="C65" s="7"/>
      <c r="D65" s="7"/>
      <c r="E65" s="7"/>
    </row>
    <row r="66" spans="1:5" x14ac:dyDescent="0.2">
      <c r="A66" s="6"/>
      <c r="B66" s="21"/>
      <c r="C66" s="7"/>
      <c r="D66" s="7"/>
      <c r="E66" s="7"/>
    </row>
    <row r="67" spans="1:5" x14ac:dyDescent="0.2">
      <c r="A67" s="6"/>
      <c r="B67" s="21"/>
      <c r="C67" s="7"/>
      <c r="D67" s="7"/>
      <c r="E67" s="7"/>
    </row>
    <row r="68" spans="1:5" x14ac:dyDescent="0.2">
      <c r="A68" s="6"/>
      <c r="B68" s="21"/>
      <c r="C68" s="7"/>
      <c r="D68" s="7"/>
      <c r="E68" s="7"/>
    </row>
    <row r="69" spans="1:5" x14ac:dyDescent="0.2">
      <c r="A69" s="6"/>
      <c r="B69" s="21"/>
      <c r="C69" s="7"/>
      <c r="D69" s="7"/>
      <c r="E69" s="7"/>
    </row>
    <row r="70" spans="1:5" x14ac:dyDescent="0.2">
      <c r="A70" s="6"/>
      <c r="B70" s="21"/>
      <c r="C70" s="7"/>
      <c r="D70" s="7"/>
      <c r="E70" s="7"/>
    </row>
    <row r="71" spans="1:5" x14ac:dyDescent="0.2">
      <c r="A71" s="6"/>
      <c r="B71" s="21"/>
      <c r="C71" s="7"/>
      <c r="D71" s="7"/>
      <c r="E71" s="7"/>
    </row>
    <row r="72" spans="1:5" x14ac:dyDescent="0.2">
      <c r="A72" s="6"/>
      <c r="B72" s="21"/>
      <c r="C72" s="7"/>
      <c r="D72" s="7"/>
      <c r="E72" s="7"/>
    </row>
    <row r="73" spans="1:5" x14ac:dyDescent="0.2">
      <c r="A73" s="6"/>
      <c r="B73" s="21"/>
      <c r="C73" s="7"/>
      <c r="D73" s="7"/>
      <c r="E73" s="7"/>
    </row>
    <row r="74" spans="1:5" x14ac:dyDescent="0.2">
      <c r="A74" s="6"/>
      <c r="B74" s="21"/>
      <c r="C74" s="7"/>
      <c r="D74" s="7"/>
      <c r="E74" s="7"/>
    </row>
    <row r="75" spans="1:5" x14ac:dyDescent="0.2">
      <c r="A75" s="6"/>
      <c r="B75" s="21"/>
      <c r="C75" s="7"/>
      <c r="D75" s="7"/>
      <c r="E75" s="7"/>
    </row>
    <row r="76" spans="1:5" x14ac:dyDescent="0.2">
      <c r="A76" s="6"/>
      <c r="B76" s="21"/>
      <c r="C76" s="7"/>
      <c r="D76" s="7"/>
      <c r="E76" s="7"/>
    </row>
    <row r="77" spans="1:5" x14ac:dyDescent="0.2">
      <c r="A77" s="6"/>
      <c r="B77" s="21"/>
      <c r="C77" s="7"/>
      <c r="D77" s="7"/>
      <c r="E77" s="7"/>
    </row>
    <row r="78" spans="1:5" x14ac:dyDescent="0.2">
      <c r="A78" s="6"/>
      <c r="B78" s="21"/>
      <c r="C78" s="7"/>
      <c r="D78" s="7"/>
      <c r="E78" s="7"/>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8"/>
  <sheetViews>
    <sheetView topLeftCell="B17" workbookViewId="0">
      <selection activeCell="F38" sqref="F38"/>
    </sheetView>
  </sheetViews>
  <sheetFormatPr baseColWidth="10" defaultColWidth="8.83203125" defaultRowHeight="15" x14ac:dyDescent="0.2"/>
  <cols>
    <col min="1" max="1" width="9.6640625" bestFit="1" customWidth="1"/>
    <col min="2" max="2" width="11.5" bestFit="1" customWidth="1"/>
    <col min="3" max="3" width="21.6640625" customWidth="1"/>
    <col min="4" max="4" width="18" customWidth="1"/>
    <col min="5" max="5" width="18.1640625" customWidth="1"/>
    <col min="6" max="6" width="15.83203125" customWidth="1"/>
  </cols>
  <sheetData>
    <row r="1" spans="1:6" x14ac:dyDescent="0.2">
      <c r="A1" s="5" t="s">
        <v>15</v>
      </c>
      <c r="B1" s="5" t="s">
        <v>0</v>
      </c>
      <c r="C1" s="5" t="s">
        <v>1</v>
      </c>
      <c r="D1" s="5" t="s">
        <v>8</v>
      </c>
      <c r="E1" s="5" t="s">
        <v>9</v>
      </c>
      <c r="F1" s="5" t="s">
        <v>3</v>
      </c>
    </row>
    <row r="2" spans="1:6" x14ac:dyDescent="0.2">
      <c r="A2" s="6">
        <v>44927</v>
      </c>
      <c r="B2" s="6" t="str">
        <f>CHOOSE(MATCH(TEXT(A2,"MMM"),{"Jan","Feb","Mar","Apr","May","Jun","Jul","Aug","Sep","Oct","Nov","Dec"},0),"January","February","March","April","May","June","July","August","September","October","November","December")</f>
        <v>January</v>
      </c>
      <c r="C2" s="7" t="s">
        <v>4</v>
      </c>
      <c r="D2" s="7">
        <v>3</v>
      </c>
      <c r="E2" s="7">
        <v>6</v>
      </c>
      <c r="F2" s="7">
        <v>5319.9</v>
      </c>
    </row>
    <row r="3" spans="1:6" x14ac:dyDescent="0.2">
      <c r="A3" s="6">
        <v>44927</v>
      </c>
      <c r="B3" s="6" t="str">
        <f>CHOOSE(MATCH(TEXT(A3,"MMM"),{"Jan","Feb","Mar","Apr","May","Jun","Jul","Aug","Sep","Oct","Nov","Dec"},0),"January","February","March","April","May","June","July","August","September","October","November","December")</f>
        <v>January</v>
      </c>
      <c r="C3" s="7" t="s">
        <v>5</v>
      </c>
      <c r="D3" s="7">
        <v>0</v>
      </c>
      <c r="E3" s="7">
        <v>0</v>
      </c>
      <c r="F3" s="7">
        <v>0</v>
      </c>
    </row>
    <row r="4" spans="1:6" x14ac:dyDescent="0.2">
      <c r="A4" s="6">
        <v>44927</v>
      </c>
      <c r="B4" s="6" t="str">
        <f>CHOOSE(MATCH(TEXT(A4,"MMM"),{"Jan","Feb","Mar","Apr","May","Jun","Jul","Aug","Sep","Oct","Nov","Dec"},0),"January","February","March","April","May","June","July","August","September","October","November","December")</f>
        <v>January</v>
      </c>
      <c r="C4" s="7" t="s">
        <v>6</v>
      </c>
      <c r="D4" s="7">
        <v>1</v>
      </c>
      <c r="E4" s="7">
        <v>2</v>
      </c>
      <c r="F4" s="7">
        <v>1008</v>
      </c>
    </row>
    <row r="5" spans="1:6" x14ac:dyDescent="0.2">
      <c r="A5" s="6">
        <v>44958</v>
      </c>
      <c r="B5" s="6" t="str">
        <f>CHOOSE(MATCH(TEXT(A5,"MMM"),{"Jan","Feb","Mar","Apr","May","Jun","Jul","Aug","Sep","Oct","Nov","Dec"},0),"January","February","March","April","May","June","July","August","September","October","November","December")</f>
        <v>February</v>
      </c>
      <c r="C5" s="7" t="s">
        <v>4</v>
      </c>
      <c r="D5" s="7">
        <v>6</v>
      </c>
      <c r="E5" s="7">
        <v>28</v>
      </c>
      <c r="F5" s="7">
        <v>32990.400000000001</v>
      </c>
    </row>
    <row r="6" spans="1:6" x14ac:dyDescent="0.2">
      <c r="A6" s="6">
        <v>44958</v>
      </c>
      <c r="B6" s="6" t="str">
        <f>CHOOSE(MATCH(TEXT(A6,"MMM"),{"Jan","Feb","Mar","Apr","May","Jun","Jul","Aug","Sep","Oct","Nov","Dec"},0),"January","February","March","April","May","June","July","August","September","October","November","December")</f>
        <v>February</v>
      </c>
      <c r="C6" s="7" t="s">
        <v>5</v>
      </c>
      <c r="D6" s="7">
        <v>0</v>
      </c>
      <c r="E6" s="7">
        <v>0</v>
      </c>
      <c r="F6" s="7">
        <v>0</v>
      </c>
    </row>
    <row r="7" spans="1:6" x14ac:dyDescent="0.2">
      <c r="A7" s="6">
        <v>44958</v>
      </c>
      <c r="B7" s="6" t="str">
        <f>CHOOSE(MATCH(TEXT(A7,"MMM"),{"Jan","Feb","Mar","Apr","May","Jun","Jul","Aug","Sep","Oct","Nov","Dec"},0),"January","February","March","April","May","June","July","August","September","October","November","December")</f>
        <v>February</v>
      </c>
      <c r="C7" s="7" t="s">
        <v>6</v>
      </c>
      <c r="D7" s="7">
        <v>0</v>
      </c>
      <c r="E7" s="7">
        <v>0</v>
      </c>
      <c r="F7" s="7">
        <v>0</v>
      </c>
    </row>
    <row r="8" spans="1:6" x14ac:dyDescent="0.2">
      <c r="A8" s="6">
        <v>44986</v>
      </c>
      <c r="B8" s="6" t="str">
        <f>CHOOSE(MATCH(TEXT(A8,"MMM"),{"Jan","Feb","Mar","Apr","May","Jun","Jul","Aug","Sep","Oct","Nov","Dec"},0),"January","February","March","April","May","June","July","August","September","October","November","December")</f>
        <v>March</v>
      </c>
      <c r="C8" s="7" t="s">
        <v>4</v>
      </c>
      <c r="D8" s="7">
        <v>3</v>
      </c>
      <c r="E8" s="7">
        <v>10</v>
      </c>
      <c r="F8" s="7">
        <v>35555.93</v>
      </c>
    </row>
    <row r="9" spans="1:6" x14ac:dyDescent="0.2">
      <c r="A9" s="6">
        <v>44986</v>
      </c>
      <c r="B9" s="6" t="str">
        <f>CHOOSE(MATCH(TEXT(A9,"MMM"),{"Jan","Feb","Mar","Apr","May","Jun","Jul","Aug","Sep","Oct","Nov","Dec"},0),"January","February","March","April","May","June","July","August","September","October","November","December")</f>
        <v>March</v>
      </c>
      <c r="C9" s="7" t="s">
        <v>5</v>
      </c>
      <c r="D9" s="7">
        <v>0</v>
      </c>
      <c r="E9" s="7">
        <v>0</v>
      </c>
      <c r="F9" s="7">
        <v>0</v>
      </c>
    </row>
    <row r="10" spans="1:6" x14ac:dyDescent="0.2">
      <c r="A10" s="6">
        <v>44986</v>
      </c>
      <c r="B10" s="6" t="str">
        <f>CHOOSE(MATCH(TEXT(A10,"MMM"),{"Jan","Feb","Mar","Apr","May","Jun","Jul","Aug","Sep","Oct","Nov","Dec"},0),"January","February","March","April","May","June","July","August","September","October","November","December")</f>
        <v>March</v>
      </c>
      <c r="C10" s="7" t="s">
        <v>6</v>
      </c>
      <c r="D10" s="7">
        <v>1</v>
      </c>
      <c r="E10" s="7">
        <v>2</v>
      </c>
      <c r="F10" s="7">
        <v>2688</v>
      </c>
    </row>
    <row r="11" spans="1:6" x14ac:dyDescent="0.2">
      <c r="A11" s="6">
        <v>45017</v>
      </c>
      <c r="B11" s="6" t="str">
        <f>CHOOSE(MATCH(TEXT(A11,"MMM"),{"Jan","Feb","Mar","Apr","May","Jun","Jul","Aug","Sep","Oct","Nov","Dec"},0),"January","February","March","April","May","June","July","August","September","October","November","December")</f>
        <v>April</v>
      </c>
      <c r="C11" s="7" t="s">
        <v>4</v>
      </c>
      <c r="D11" s="7">
        <v>3</v>
      </c>
      <c r="E11" s="7">
        <v>6</v>
      </c>
      <c r="F11" s="7">
        <v>7051.61</v>
      </c>
    </row>
    <row r="12" spans="1:6" x14ac:dyDescent="0.2">
      <c r="A12" s="6">
        <v>45017</v>
      </c>
      <c r="B12" s="6" t="str">
        <f>CHOOSE(MATCH(TEXT(A12,"MMM"),{"Jan","Feb","Mar","Apr","May","Jun","Jul","Aug","Sep","Oct","Nov","Dec"},0),"January","February","March","April","May","June","July","August","September","October","November","December")</f>
        <v>April</v>
      </c>
      <c r="C12" s="7" t="s">
        <v>5</v>
      </c>
      <c r="D12" s="7">
        <v>0</v>
      </c>
      <c r="E12" s="7">
        <v>0</v>
      </c>
      <c r="F12" s="7">
        <v>0</v>
      </c>
    </row>
    <row r="13" spans="1:6" x14ac:dyDescent="0.2">
      <c r="A13" s="6">
        <v>45017</v>
      </c>
      <c r="B13" s="6" t="str">
        <f>CHOOSE(MATCH(TEXT(A13,"MMM"),{"Jan","Feb","Mar","Apr","May","Jun","Jul","Aug","Sep","Oct","Nov","Dec"},0),"January","February","March","April","May","June","July","August","September","October","November","December")</f>
        <v>April</v>
      </c>
      <c r="C13" s="7" t="s">
        <v>6</v>
      </c>
      <c r="D13" s="7">
        <v>0</v>
      </c>
      <c r="E13" s="7">
        <v>0</v>
      </c>
      <c r="F13" s="7">
        <v>0</v>
      </c>
    </row>
    <row r="14" spans="1:6" x14ac:dyDescent="0.2">
      <c r="A14" s="6">
        <v>45047</v>
      </c>
      <c r="B14" s="6" t="str">
        <f>CHOOSE(MATCH(TEXT(A14,"MMM"),{"Jan","Feb","Mar","Apr","May","Jun","Jul","Aug","Sep","Oct","Nov","Dec"},0),"January","February","March","April","May","June","July","August","September","October","November","December")</f>
        <v>May</v>
      </c>
      <c r="C14" s="7" t="s">
        <v>4</v>
      </c>
      <c r="D14" s="7">
        <v>3</v>
      </c>
      <c r="E14" s="7">
        <v>13</v>
      </c>
      <c r="F14" s="7">
        <v>14949.68</v>
      </c>
    </row>
    <row r="15" spans="1:6" x14ac:dyDescent="0.2">
      <c r="A15" s="6">
        <v>45047</v>
      </c>
      <c r="B15" s="6" t="str">
        <f>CHOOSE(MATCH(TEXT(A15,"MMM"),{"Jan","Feb","Mar","Apr","May","Jun","Jul","Aug","Sep","Oct","Nov","Dec"},0),"January","February","March","April","May","June","July","August","September","October","November","December")</f>
        <v>May</v>
      </c>
      <c r="C15" s="7" t="s">
        <v>5</v>
      </c>
      <c r="D15" s="7">
        <v>1</v>
      </c>
      <c r="E15" s="7">
        <v>2</v>
      </c>
      <c r="F15" s="7">
        <v>1008</v>
      </c>
    </row>
    <row r="16" spans="1:6" x14ac:dyDescent="0.2">
      <c r="A16" s="6">
        <v>45047</v>
      </c>
      <c r="B16" s="6" t="str">
        <f>CHOOSE(MATCH(TEXT(A16,"MMM"),{"Jan","Feb","Mar","Apr","May","Jun","Jul","Aug","Sep","Oct","Nov","Dec"},0),"January","February","March","April","May","June","July","August","September","October","November","December")</f>
        <v>May</v>
      </c>
      <c r="C16" s="7" t="s">
        <v>6</v>
      </c>
      <c r="D16" s="7">
        <v>0</v>
      </c>
      <c r="E16" s="7">
        <v>0</v>
      </c>
      <c r="F16" s="7">
        <v>0</v>
      </c>
    </row>
    <row r="17" spans="1:6" x14ac:dyDescent="0.2">
      <c r="A17" s="6">
        <v>45078</v>
      </c>
      <c r="B17" s="6" t="str">
        <f>CHOOSE(MATCH(TEXT(A17,"MMM"),{"Jan","Feb","Mar","Apr","May","Jun","Jul","Aug","Sep","Oct","Nov","Dec"},0),"January","February","March","April","May","June","July","August","September","October","November","December")</f>
        <v>June</v>
      </c>
      <c r="C17" s="7" t="s">
        <v>4</v>
      </c>
      <c r="D17" s="7">
        <v>8</v>
      </c>
      <c r="E17" s="7">
        <v>0</v>
      </c>
      <c r="F17" s="7">
        <v>86340.24</v>
      </c>
    </row>
    <row r="18" spans="1:6" x14ac:dyDescent="0.2">
      <c r="A18" s="6">
        <v>45078</v>
      </c>
      <c r="B18" s="6" t="str">
        <f>CHOOSE(MATCH(TEXT(A18,"MMM"),{"Jan","Feb","Mar","Apr","May","Jun","Jul","Aug","Sep","Oct","Nov","Dec"},0),"January","February","March","April","May","June","July","August","September","October","November","December")</f>
        <v>June</v>
      </c>
      <c r="C18" s="7" t="s">
        <v>5</v>
      </c>
      <c r="D18" s="7">
        <v>0</v>
      </c>
      <c r="E18" s="7">
        <v>0</v>
      </c>
      <c r="F18" s="7">
        <v>0</v>
      </c>
    </row>
    <row r="19" spans="1:6" x14ac:dyDescent="0.2">
      <c r="A19" s="6">
        <v>45078</v>
      </c>
      <c r="B19" s="6" t="str">
        <f>CHOOSE(MATCH(TEXT(A19,"MMM"),{"Jan","Feb","Mar","Apr","May","Jun","Jul","Aug","Sep","Oct","Nov","Dec"},0),"January","February","March","April","May","June","July","August","September","October","November","December")</f>
        <v>June</v>
      </c>
      <c r="C19" s="7" t="s">
        <v>6</v>
      </c>
      <c r="D19" s="7">
        <v>0</v>
      </c>
      <c r="E19" s="7">
        <v>0</v>
      </c>
      <c r="F19" s="7">
        <v>0</v>
      </c>
    </row>
    <row r="20" spans="1:6" x14ac:dyDescent="0.2">
      <c r="A20" s="6">
        <v>45108</v>
      </c>
      <c r="B20" s="6" t="str">
        <f>CHOOSE(MATCH(TEXT(A20,"MMM"),{"Jan","Feb","Mar","Apr","May","Jun","Jul","Aug","Sep","Oct","Nov","Dec"},0),"January","February","March","April","May","June","July","August","September","October","November","December")</f>
        <v>July</v>
      </c>
      <c r="C20" s="7" t="s">
        <v>4</v>
      </c>
      <c r="D20" s="7">
        <v>1</v>
      </c>
      <c r="E20" s="7">
        <v>10</v>
      </c>
      <c r="F20" s="7">
        <v>14754.55</v>
      </c>
    </row>
    <row r="21" spans="1:6" x14ac:dyDescent="0.2">
      <c r="A21" s="6">
        <v>45108</v>
      </c>
      <c r="B21" s="6" t="str">
        <f>CHOOSE(MATCH(TEXT(A21,"MMM"),{"Jan","Feb","Mar","Apr","May","Jun","Jul","Aug","Sep","Oct","Nov","Dec"},0),"January","February","March","April","May","June","July","August","September","October","November","December")</f>
        <v>July</v>
      </c>
      <c r="C21" s="7" t="s">
        <v>5</v>
      </c>
      <c r="D21" s="7">
        <v>1</v>
      </c>
      <c r="E21" s="7">
        <v>1</v>
      </c>
      <c r="F21" s="7">
        <v>1008</v>
      </c>
    </row>
    <row r="22" spans="1:6" x14ac:dyDescent="0.2">
      <c r="A22" s="6">
        <v>45108</v>
      </c>
      <c r="B22" s="6" t="str">
        <f>CHOOSE(MATCH(TEXT(A22,"MMM"),{"Jan","Feb","Mar","Apr","May","Jun","Jul","Aug","Sep","Oct","Nov","Dec"},0),"January","February","March","April","May","June","July","August","September","October","November","December")</f>
        <v>July</v>
      </c>
      <c r="C22" s="7" t="s">
        <v>6</v>
      </c>
      <c r="D22" s="7">
        <v>0</v>
      </c>
      <c r="E22" s="7">
        <v>0</v>
      </c>
      <c r="F22" s="7">
        <v>0</v>
      </c>
    </row>
    <row r="23" spans="1:6" x14ac:dyDescent="0.2">
      <c r="A23" s="6">
        <v>45139</v>
      </c>
      <c r="B23" s="6" t="str">
        <f>CHOOSE(MATCH(TEXT(A23,"MMM"),{"Jan","Feb","Mar","Apr","May","Jun","Jul","Aug","Sep","Oct","Nov","Dec"},0),"January","February","March","April","May","June","July","August","September","October","November","December")</f>
        <v>August</v>
      </c>
      <c r="C23" s="7" t="s">
        <v>4</v>
      </c>
      <c r="D23" s="7">
        <v>2</v>
      </c>
      <c r="E23" s="7">
        <v>13</v>
      </c>
      <c r="F23" s="7">
        <v>13534</v>
      </c>
    </row>
    <row r="24" spans="1:6" x14ac:dyDescent="0.2">
      <c r="A24" s="6">
        <v>45139</v>
      </c>
      <c r="B24" s="6" t="str">
        <f>CHOOSE(MATCH(TEXT(A24,"MMM"),{"Jan","Feb","Mar","Apr","May","Jun","Jul","Aug","Sep","Oct","Nov","Dec"},0),"January","February","March","April","May","June","July","August","September","October","November","December")</f>
        <v>August</v>
      </c>
      <c r="C24" s="7" t="s">
        <v>5</v>
      </c>
      <c r="D24" s="7">
        <v>0</v>
      </c>
      <c r="E24" s="7">
        <v>0</v>
      </c>
      <c r="F24" s="7">
        <v>0</v>
      </c>
    </row>
    <row r="25" spans="1:6" x14ac:dyDescent="0.2">
      <c r="A25" s="6">
        <v>45139</v>
      </c>
      <c r="B25" s="6" t="str">
        <f>CHOOSE(MATCH(TEXT(A25,"MMM"),{"Jan","Feb","Mar","Apr","May","Jun","Jul","Aug","Sep","Oct","Nov","Dec"},0),"January","February","March","April","May","June","July","August","September","October","November","December")</f>
        <v>August</v>
      </c>
      <c r="C25" s="7" t="s">
        <v>6</v>
      </c>
      <c r="D25" s="7">
        <v>0</v>
      </c>
      <c r="E25" s="7">
        <v>0</v>
      </c>
      <c r="F25" s="7">
        <v>0</v>
      </c>
    </row>
    <row r="26" spans="1:6" x14ac:dyDescent="0.2">
      <c r="A26" s="6">
        <v>45170</v>
      </c>
      <c r="B26" s="6" t="str">
        <f>CHOOSE(MATCH(TEXT(A26,"MMM"),{"Jan","Feb","Mar","Apr","May","Jun","Jul","Aug","Sep","Oct","Nov","Dec"},0),"January","February","March","April","May","June","July","August","September","October","November","December")</f>
        <v>September</v>
      </c>
      <c r="C26" s="7" t="s">
        <v>4</v>
      </c>
      <c r="D26" s="7">
        <v>4</v>
      </c>
      <c r="E26" s="7">
        <v>10</v>
      </c>
      <c r="F26" s="7">
        <v>14150</v>
      </c>
    </row>
    <row r="27" spans="1:6" x14ac:dyDescent="0.2">
      <c r="A27" s="6">
        <v>45170</v>
      </c>
      <c r="B27" s="6" t="str">
        <f>CHOOSE(MATCH(TEXT(A27,"MMM"),{"Jan","Feb","Mar","Apr","May","Jun","Jul","Aug","Sep","Oct","Nov","Dec"},0),"January","February","March","April","May","June","July","August","September","October","November","December")</f>
        <v>September</v>
      </c>
      <c r="C27" s="7" t="s">
        <v>5</v>
      </c>
      <c r="D27" s="7">
        <v>0</v>
      </c>
      <c r="E27" s="7">
        <v>0</v>
      </c>
      <c r="F27" s="7">
        <v>0</v>
      </c>
    </row>
    <row r="28" spans="1:6" x14ac:dyDescent="0.2">
      <c r="A28" s="6">
        <v>45170</v>
      </c>
      <c r="B28" s="6" t="str">
        <f>CHOOSE(MATCH(TEXT(A28,"MMM"),{"Jan","Feb","Mar","Apr","May","Jun","Jul","Aug","Sep","Oct","Nov","Dec"},0),"January","February","March","April","May","June","July","August","September","October","November","December")</f>
        <v>September</v>
      </c>
      <c r="C28" s="7" t="s">
        <v>6</v>
      </c>
      <c r="D28" s="7">
        <v>0</v>
      </c>
      <c r="E28" s="7">
        <v>0</v>
      </c>
      <c r="F28" s="7">
        <v>0</v>
      </c>
    </row>
    <row r="29" spans="1:6" x14ac:dyDescent="0.2">
      <c r="A29" s="6">
        <v>45200</v>
      </c>
      <c r="B29" s="6" t="str">
        <f>CHOOSE(MATCH(TEXT(A29,"MMM"),{"Jan","Feb","Mar","Apr","May","Jun","Jul","Aug","Sep","Oct","Nov","Dec"},0),"January","February","March","April","May","June","July","August","September","October","November","December")</f>
        <v>October</v>
      </c>
      <c r="C29" s="7" t="s">
        <v>4</v>
      </c>
      <c r="D29" s="7">
        <v>6</v>
      </c>
      <c r="E29" s="7">
        <v>21</v>
      </c>
      <c r="F29" s="7">
        <v>23647.38</v>
      </c>
    </row>
    <row r="30" spans="1:6" x14ac:dyDescent="0.2">
      <c r="A30" s="6">
        <v>45200</v>
      </c>
      <c r="B30" s="6" t="str">
        <f>CHOOSE(MATCH(TEXT(A30,"MMM"),{"Jan","Feb","Mar","Apr","May","Jun","Jul","Aug","Sep","Oct","Nov","Dec"},0),"January","February","March","April","May","June","July","August","September","October","November","December")</f>
        <v>October</v>
      </c>
      <c r="C30" s="7" t="s">
        <v>5</v>
      </c>
      <c r="D30" s="7">
        <v>0</v>
      </c>
      <c r="E30" s="7">
        <v>0</v>
      </c>
      <c r="F30" s="7">
        <v>0</v>
      </c>
    </row>
    <row r="31" spans="1:6" x14ac:dyDescent="0.2">
      <c r="A31" s="6">
        <v>45200</v>
      </c>
      <c r="B31" s="6" t="str">
        <f>CHOOSE(MATCH(TEXT(A31,"MMM"),{"Jan","Feb","Mar","Apr","May","Jun","Jul","Aug","Sep","Oct","Nov","Dec"},0),"January","February","March","April","May","June","July","August","September","October","November","December")</f>
        <v>October</v>
      </c>
      <c r="C31" s="7" t="s">
        <v>6</v>
      </c>
      <c r="D31" s="7">
        <v>0</v>
      </c>
      <c r="E31" s="7">
        <v>0</v>
      </c>
      <c r="F31" s="7">
        <v>0</v>
      </c>
    </row>
    <row r="32" spans="1:6" x14ac:dyDescent="0.2">
      <c r="A32" s="6">
        <v>45231</v>
      </c>
      <c r="B32" s="6" t="str">
        <f>CHOOSE(MATCH(TEXT(A32,"MMM"),{"Jan","Feb","Mar","Apr","May","Jun","Jul","Aug","Sep","Oct","Nov","Dec"},0),"January","February","March","April","May","June","July","August","September","October","November","December")</f>
        <v>November</v>
      </c>
      <c r="C32" s="7" t="s">
        <v>4</v>
      </c>
      <c r="D32" s="7">
        <v>16</v>
      </c>
      <c r="E32" s="7">
        <v>55</v>
      </c>
      <c r="F32" s="7">
        <v>57328.24</v>
      </c>
    </row>
    <row r="33" spans="1:6" x14ac:dyDescent="0.2">
      <c r="A33" s="6">
        <v>45231</v>
      </c>
      <c r="B33" s="6" t="str">
        <f>CHOOSE(MATCH(TEXT(A33,"MMM"),{"Jan","Feb","Mar","Apr","May","Jun","Jul","Aug","Sep","Oct","Nov","Dec"},0),"January","February","March","April","May","June","July","August","September","October","November","December")</f>
        <v>November</v>
      </c>
      <c r="C33" s="7" t="s">
        <v>5</v>
      </c>
      <c r="D33" s="7">
        <v>3</v>
      </c>
      <c r="E33" s="7">
        <v>6</v>
      </c>
      <c r="F33" s="7">
        <v>1512</v>
      </c>
    </row>
    <row r="34" spans="1:6" x14ac:dyDescent="0.2">
      <c r="A34" s="6">
        <v>45231</v>
      </c>
      <c r="B34" s="6" t="str">
        <f>CHOOSE(MATCH(TEXT(A34,"MMM"),{"Jan","Feb","Mar","Apr","May","Jun","Jul","Aug","Sep","Oct","Nov","Dec"},0),"January","February","March","April","May","June","July","August","September","October","November","December")</f>
        <v>November</v>
      </c>
      <c r="C34" s="7" t="s">
        <v>6</v>
      </c>
      <c r="D34" s="7">
        <v>0</v>
      </c>
      <c r="E34" s="7">
        <v>0</v>
      </c>
      <c r="F34" s="7">
        <v>0</v>
      </c>
    </row>
    <row r="35" spans="1:6" x14ac:dyDescent="0.2">
      <c r="A35" s="2">
        <v>45627</v>
      </c>
      <c r="B35" s="6" t="str">
        <f>CHOOSE(MATCH(TEXT(A35,"MMM"),{"Jan","Feb","Mar","Apr","May","Jun","Jul","Aug","Sep","Oct","Nov","Dec"},0),"January","February","March","April","May","June","July","August","September","October","November","December")</f>
        <v>December</v>
      </c>
      <c r="C35" t="s">
        <v>4</v>
      </c>
    </row>
    <row r="36" spans="1:6" x14ac:dyDescent="0.2">
      <c r="A36" s="6">
        <v>45627</v>
      </c>
      <c r="B36" s="6" t="str">
        <f>CHOOSE(MATCH(TEXT(A36,"MMM"),{"Jan","Feb","Mar","Apr","May","Jun","Jul","Aug","Sep","Oct","Nov","Dec"},0),"January","February","March","April","May","June","July","August","September","October","November","December")</f>
        <v>December</v>
      </c>
      <c r="C36" s="7" t="s">
        <v>5</v>
      </c>
      <c r="D36" s="7"/>
      <c r="E36" s="7"/>
      <c r="F36" s="7"/>
    </row>
    <row r="37" spans="1:6" x14ac:dyDescent="0.2">
      <c r="A37" s="6">
        <v>45627</v>
      </c>
      <c r="B37" s="6" t="str">
        <f>CHOOSE(MATCH(TEXT(A37,"MMM"),{"Jan","Feb","Mar","Apr","May","Jun","Jul","Aug","Sep","Oct","Nov","Dec"},0),"January","February","March","April","May","June","July","August","September","October","November","December")</f>
        <v>December</v>
      </c>
      <c r="C37" s="7" t="s">
        <v>6</v>
      </c>
      <c r="D37" s="7"/>
      <c r="E37" s="7"/>
      <c r="F37" s="7"/>
    </row>
    <row r="38" spans="1:6" x14ac:dyDescent="0.2">
      <c r="A38" s="6"/>
      <c r="B38" s="6"/>
      <c r="C38" s="7"/>
      <c r="D38" s="7"/>
      <c r="E38" s="7"/>
      <c r="F38" s="7">
        <f>SUBTOTAL(109,Table2[Amount (GHS)])</f>
        <v>312845.93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0"/>
  <sheetViews>
    <sheetView topLeftCell="A34" workbookViewId="0">
      <selection activeCell="D50" sqref="D50"/>
    </sheetView>
  </sheetViews>
  <sheetFormatPr baseColWidth="10" defaultColWidth="8.83203125" defaultRowHeight="15" x14ac:dyDescent="0.2"/>
  <cols>
    <col min="1" max="1" width="10.83203125" bestFit="1" customWidth="1"/>
    <col min="2" max="2" width="22.1640625" bestFit="1" customWidth="1"/>
    <col min="3" max="3" width="25.5" bestFit="1" customWidth="1"/>
    <col min="4" max="4" width="16.1640625" bestFit="1" customWidth="1"/>
  </cols>
  <sheetData>
    <row r="1" spans="1:4" x14ac:dyDescent="0.2">
      <c r="A1" t="s">
        <v>0</v>
      </c>
      <c r="B1" t="s">
        <v>1</v>
      </c>
      <c r="C1" t="s">
        <v>2</v>
      </c>
      <c r="D1" t="s">
        <v>3</v>
      </c>
    </row>
    <row r="2" spans="1:4" x14ac:dyDescent="0.2">
      <c r="A2" t="s">
        <v>19</v>
      </c>
      <c r="B2" t="s">
        <v>4</v>
      </c>
      <c r="C2">
        <v>19</v>
      </c>
      <c r="D2">
        <v>19104.400000000001</v>
      </c>
    </row>
    <row r="3" spans="1:4" x14ac:dyDescent="0.2">
      <c r="A3" t="s">
        <v>19</v>
      </c>
      <c r="B3" t="s">
        <v>5</v>
      </c>
      <c r="C3">
        <v>3</v>
      </c>
      <c r="D3">
        <v>1897.78</v>
      </c>
    </row>
    <row r="4" spans="1:4" x14ac:dyDescent="0.2">
      <c r="A4" t="s">
        <v>19</v>
      </c>
      <c r="B4" t="s">
        <v>6</v>
      </c>
      <c r="C4">
        <v>40</v>
      </c>
      <c r="D4">
        <v>18839.86</v>
      </c>
    </row>
    <row r="5" spans="1:4" x14ac:dyDescent="0.2">
      <c r="A5" t="s">
        <v>19</v>
      </c>
      <c r="B5" t="s">
        <v>7</v>
      </c>
      <c r="C5">
        <v>47</v>
      </c>
      <c r="D5">
        <v>3650</v>
      </c>
    </row>
    <row r="6" spans="1:4" x14ac:dyDescent="0.2">
      <c r="A6" t="s">
        <v>18</v>
      </c>
      <c r="B6" t="s">
        <v>4</v>
      </c>
      <c r="C6">
        <v>25</v>
      </c>
      <c r="D6">
        <v>25848.84</v>
      </c>
    </row>
    <row r="7" spans="1:4" x14ac:dyDescent="0.2">
      <c r="A7" t="s">
        <v>18</v>
      </c>
      <c r="B7" t="s">
        <v>5</v>
      </c>
      <c r="C7">
        <v>4</v>
      </c>
      <c r="D7">
        <v>2691.56</v>
      </c>
    </row>
    <row r="8" spans="1:4" x14ac:dyDescent="0.2">
      <c r="A8" t="s">
        <v>18</v>
      </c>
      <c r="B8" t="s">
        <v>6</v>
      </c>
      <c r="C8">
        <v>25</v>
      </c>
      <c r="D8">
        <v>13311.48</v>
      </c>
    </row>
    <row r="9" spans="1:4" x14ac:dyDescent="0.2">
      <c r="A9" t="s">
        <v>18</v>
      </c>
      <c r="B9" t="s">
        <v>7</v>
      </c>
      <c r="C9">
        <v>77</v>
      </c>
      <c r="D9">
        <v>7148</v>
      </c>
    </row>
    <row r="10" spans="1:4" x14ac:dyDescent="0.2">
      <c r="A10" t="s">
        <v>20</v>
      </c>
      <c r="B10" t="s">
        <v>4</v>
      </c>
      <c r="C10">
        <v>15</v>
      </c>
      <c r="D10">
        <v>17545.34</v>
      </c>
    </row>
    <row r="11" spans="1:4" x14ac:dyDescent="0.2">
      <c r="A11" t="s">
        <v>20</v>
      </c>
      <c r="B11" t="s">
        <v>5</v>
      </c>
      <c r="C11">
        <v>1</v>
      </c>
      <c r="D11">
        <v>1345.78</v>
      </c>
    </row>
    <row r="12" spans="1:4" x14ac:dyDescent="0.2">
      <c r="A12" t="s">
        <v>20</v>
      </c>
      <c r="B12" t="s">
        <v>6</v>
      </c>
      <c r="C12">
        <v>13</v>
      </c>
      <c r="D12">
        <v>8551.68</v>
      </c>
    </row>
    <row r="13" spans="1:4" x14ac:dyDescent="0.2">
      <c r="A13" t="s">
        <v>20</v>
      </c>
      <c r="B13" t="s">
        <v>7</v>
      </c>
      <c r="C13">
        <v>54</v>
      </c>
      <c r="D13">
        <v>6150</v>
      </c>
    </row>
    <row r="14" spans="1:4" x14ac:dyDescent="0.2">
      <c r="A14" t="s">
        <v>21</v>
      </c>
      <c r="B14" t="s">
        <v>4</v>
      </c>
      <c r="C14">
        <v>13</v>
      </c>
      <c r="D14">
        <v>10030.91</v>
      </c>
    </row>
    <row r="15" spans="1:4" x14ac:dyDescent="0.2">
      <c r="A15" t="s">
        <v>21</v>
      </c>
      <c r="B15" t="s">
        <v>5</v>
      </c>
      <c r="C15">
        <v>5</v>
      </c>
      <c r="D15">
        <v>4300.6400000000003</v>
      </c>
    </row>
    <row r="16" spans="1:4" x14ac:dyDescent="0.2">
      <c r="A16" t="s">
        <v>21</v>
      </c>
      <c r="B16" t="s">
        <v>6</v>
      </c>
      <c r="C16">
        <v>22</v>
      </c>
      <c r="D16">
        <v>10546.82</v>
      </c>
    </row>
    <row r="17" spans="1:4" x14ac:dyDescent="0.2">
      <c r="A17" t="s">
        <v>21</v>
      </c>
      <c r="B17" t="s">
        <v>7</v>
      </c>
      <c r="C17">
        <v>85</v>
      </c>
      <c r="D17">
        <v>10460</v>
      </c>
    </row>
    <row r="18" spans="1:4" x14ac:dyDescent="0.2">
      <c r="A18" t="s">
        <v>12</v>
      </c>
      <c r="B18" t="s">
        <v>4</v>
      </c>
      <c r="C18">
        <v>16</v>
      </c>
      <c r="D18">
        <v>15447.88</v>
      </c>
    </row>
    <row r="19" spans="1:4" x14ac:dyDescent="0.2">
      <c r="A19" t="s">
        <v>12</v>
      </c>
      <c r="B19" t="s">
        <v>5</v>
      </c>
      <c r="C19">
        <v>2</v>
      </c>
      <c r="D19">
        <v>2018.67</v>
      </c>
    </row>
    <row r="20" spans="1:4" x14ac:dyDescent="0.2">
      <c r="A20" t="s">
        <v>12</v>
      </c>
      <c r="B20" t="s">
        <v>6</v>
      </c>
      <c r="C20">
        <v>16</v>
      </c>
      <c r="D20">
        <v>8637.74</v>
      </c>
    </row>
    <row r="21" spans="1:4" x14ac:dyDescent="0.2">
      <c r="A21" t="s">
        <v>12</v>
      </c>
      <c r="B21" t="s">
        <v>7</v>
      </c>
      <c r="C21">
        <v>67</v>
      </c>
      <c r="D21">
        <v>5950</v>
      </c>
    </row>
    <row r="22" spans="1:4" x14ac:dyDescent="0.2">
      <c r="A22" t="s">
        <v>22</v>
      </c>
      <c r="B22" t="s">
        <v>4</v>
      </c>
      <c r="C22">
        <v>17</v>
      </c>
      <c r="D22">
        <v>17922.560000000001</v>
      </c>
    </row>
    <row r="23" spans="1:4" x14ac:dyDescent="0.2">
      <c r="A23" t="s">
        <v>22</v>
      </c>
      <c r="B23" t="s">
        <v>5</v>
      </c>
      <c r="C23">
        <v>0</v>
      </c>
      <c r="D23">
        <v>0</v>
      </c>
    </row>
    <row r="24" spans="1:4" x14ac:dyDescent="0.2">
      <c r="A24" t="s">
        <v>22</v>
      </c>
      <c r="B24" t="s">
        <v>6</v>
      </c>
      <c r="C24">
        <v>24</v>
      </c>
      <c r="D24">
        <v>11754.8</v>
      </c>
    </row>
    <row r="25" spans="1:4" x14ac:dyDescent="0.2">
      <c r="A25" t="s">
        <v>22</v>
      </c>
      <c r="B25" t="s">
        <v>7</v>
      </c>
      <c r="C25">
        <v>52</v>
      </c>
      <c r="D25">
        <v>3720</v>
      </c>
    </row>
    <row r="26" spans="1:4" x14ac:dyDescent="0.2">
      <c r="A26" t="s">
        <v>23</v>
      </c>
      <c r="B26" t="s">
        <v>4</v>
      </c>
    </row>
    <row r="27" spans="1:4" x14ac:dyDescent="0.2">
      <c r="A27" t="s">
        <v>23</v>
      </c>
      <c r="B27" t="s">
        <v>5</v>
      </c>
    </row>
    <row r="28" spans="1:4" x14ac:dyDescent="0.2">
      <c r="A28" t="s">
        <v>23</v>
      </c>
      <c r="B28" t="s">
        <v>6</v>
      </c>
    </row>
    <row r="29" spans="1:4" x14ac:dyDescent="0.2">
      <c r="A29" t="s">
        <v>23</v>
      </c>
      <c r="B29" t="s">
        <v>7</v>
      </c>
    </row>
    <row r="30" spans="1:4" x14ac:dyDescent="0.2">
      <c r="A30" t="s">
        <v>24</v>
      </c>
      <c r="B30" t="s">
        <v>4</v>
      </c>
    </row>
    <row r="31" spans="1:4" x14ac:dyDescent="0.2">
      <c r="A31" t="s">
        <v>24</v>
      </c>
      <c r="B31" t="s">
        <v>5</v>
      </c>
    </row>
    <row r="32" spans="1:4" x14ac:dyDescent="0.2">
      <c r="A32" t="s">
        <v>24</v>
      </c>
      <c r="B32" t="s">
        <v>6</v>
      </c>
    </row>
    <row r="33" spans="1:2" x14ac:dyDescent="0.2">
      <c r="A33" t="s">
        <v>24</v>
      </c>
      <c r="B33" t="s">
        <v>7</v>
      </c>
    </row>
    <row r="34" spans="1:2" x14ac:dyDescent="0.2">
      <c r="A34" t="s">
        <v>25</v>
      </c>
      <c r="B34" t="s">
        <v>4</v>
      </c>
    </row>
    <row r="35" spans="1:2" x14ac:dyDescent="0.2">
      <c r="A35" t="s">
        <v>25</v>
      </c>
      <c r="B35" t="s">
        <v>5</v>
      </c>
    </row>
    <row r="36" spans="1:2" x14ac:dyDescent="0.2">
      <c r="A36" t="s">
        <v>25</v>
      </c>
      <c r="B36" t="s">
        <v>6</v>
      </c>
    </row>
    <row r="37" spans="1:2" x14ac:dyDescent="0.2">
      <c r="A37" t="s">
        <v>25</v>
      </c>
      <c r="B37" t="s">
        <v>7</v>
      </c>
    </row>
    <row r="38" spans="1:2" x14ac:dyDescent="0.2">
      <c r="A38" t="s">
        <v>26</v>
      </c>
      <c r="B38" t="s">
        <v>4</v>
      </c>
    </row>
    <row r="39" spans="1:2" x14ac:dyDescent="0.2">
      <c r="A39" t="s">
        <v>26</v>
      </c>
      <c r="B39" t="s">
        <v>5</v>
      </c>
    </row>
    <row r="40" spans="1:2" x14ac:dyDescent="0.2">
      <c r="A40" t="s">
        <v>26</v>
      </c>
      <c r="B40" t="s">
        <v>6</v>
      </c>
    </row>
    <row r="41" spans="1:2" x14ac:dyDescent="0.2">
      <c r="A41" t="s">
        <v>26</v>
      </c>
      <c r="B41" t="s">
        <v>7</v>
      </c>
    </row>
    <row r="42" spans="1:2" x14ac:dyDescent="0.2">
      <c r="A42" t="s">
        <v>27</v>
      </c>
      <c r="B42" t="s">
        <v>4</v>
      </c>
    </row>
    <row r="43" spans="1:2" x14ac:dyDescent="0.2">
      <c r="A43" t="s">
        <v>27</v>
      </c>
      <c r="B43" t="s">
        <v>5</v>
      </c>
    </row>
    <row r="44" spans="1:2" x14ac:dyDescent="0.2">
      <c r="A44" t="s">
        <v>27</v>
      </c>
      <c r="B44" t="s">
        <v>6</v>
      </c>
    </row>
    <row r="45" spans="1:2" x14ac:dyDescent="0.2">
      <c r="A45" t="s">
        <v>27</v>
      </c>
      <c r="B45" t="s">
        <v>7</v>
      </c>
    </row>
    <row r="46" spans="1:2" x14ac:dyDescent="0.2">
      <c r="A46" t="s">
        <v>30</v>
      </c>
      <c r="B46" t="s">
        <v>4</v>
      </c>
    </row>
    <row r="47" spans="1:2" x14ac:dyDescent="0.2">
      <c r="A47" t="s">
        <v>30</v>
      </c>
      <c r="B47" t="s">
        <v>5</v>
      </c>
    </row>
    <row r="48" spans="1:2" x14ac:dyDescent="0.2">
      <c r="A48" t="s">
        <v>30</v>
      </c>
      <c r="B48" t="s">
        <v>6</v>
      </c>
    </row>
    <row r="49" spans="1:4" x14ac:dyDescent="0.2">
      <c r="A49" t="s">
        <v>30</v>
      </c>
      <c r="B49" t="s">
        <v>7</v>
      </c>
    </row>
    <row r="50" spans="1:4" x14ac:dyDescent="0.2">
      <c r="D50">
        <f>SUBTOTAL(109,Table3[Amount (GHS)])</f>
        <v>226874.74000000002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8"/>
  <sheetViews>
    <sheetView topLeftCell="A22" workbookViewId="0">
      <selection activeCell="E43" sqref="E43"/>
    </sheetView>
  </sheetViews>
  <sheetFormatPr baseColWidth="10" defaultColWidth="8.83203125" defaultRowHeight="15" x14ac:dyDescent="0.2"/>
  <cols>
    <col min="1" max="1" width="10.83203125" bestFit="1" customWidth="1"/>
    <col min="2" max="2" width="21.6640625" customWidth="1"/>
    <col min="3" max="3" width="18" customWidth="1"/>
    <col min="4" max="4" width="18.1640625" customWidth="1"/>
    <col min="5" max="5" width="15.83203125" customWidth="1"/>
  </cols>
  <sheetData>
    <row r="1" spans="1:5" x14ac:dyDescent="0.2">
      <c r="A1" t="s">
        <v>0</v>
      </c>
      <c r="B1" t="s">
        <v>1</v>
      </c>
      <c r="C1" t="s">
        <v>8</v>
      </c>
      <c r="D1" t="s">
        <v>9</v>
      </c>
      <c r="E1" t="s">
        <v>3</v>
      </c>
    </row>
    <row r="2" spans="1:5" x14ac:dyDescent="0.2">
      <c r="A2" t="s">
        <v>19</v>
      </c>
      <c r="B2" t="s">
        <v>4</v>
      </c>
      <c r="C2">
        <v>5</v>
      </c>
      <c r="D2">
        <v>90</v>
      </c>
      <c r="E2">
        <v>48480.26</v>
      </c>
    </row>
    <row r="3" spans="1:5" x14ac:dyDescent="0.2">
      <c r="A3" t="s">
        <v>19</v>
      </c>
      <c r="B3" t="s">
        <v>5</v>
      </c>
      <c r="C3">
        <v>0</v>
      </c>
      <c r="D3">
        <v>0</v>
      </c>
      <c r="E3">
        <v>0</v>
      </c>
    </row>
    <row r="4" spans="1:5" x14ac:dyDescent="0.2">
      <c r="A4" t="s">
        <v>19</v>
      </c>
      <c r="B4" t="s">
        <v>6</v>
      </c>
      <c r="C4">
        <v>0</v>
      </c>
      <c r="D4">
        <v>0</v>
      </c>
      <c r="E4">
        <v>0</v>
      </c>
    </row>
    <row r="5" spans="1:5" x14ac:dyDescent="0.2">
      <c r="A5" t="s">
        <v>18</v>
      </c>
      <c r="B5" t="s">
        <v>4</v>
      </c>
      <c r="C5">
        <v>8</v>
      </c>
      <c r="D5">
        <v>0</v>
      </c>
      <c r="E5">
        <v>41692.71</v>
      </c>
    </row>
    <row r="6" spans="1:5" x14ac:dyDescent="0.2">
      <c r="A6" t="s">
        <v>18</v>
      </c>
      <c r="B6" t="s">
        <v>5</v>
      </c>
      <c r="C6">
        <v>0</v>
      </c>
      <c r="D6">
        <v>0</v>
      </c>
      <c r="E6">
        <v>0</v>
      </c>
    </row>
    <row r="7" spans="1:5" x14ac:dyDescent="0.2">
      <c r="A7" t="s">
        <v>18</v>
      </c>
      <c r="B7" t="s">
        <v>6</v>
      </c>
      <c r="C7">
        <v>0</v>
      </c>
      <c r="D7">
        <v>0</v>
      </c>
      <c r="E7">
        <v>0</v>
      </c>
    </row>
    <row r="8" spans="1:5" x14ac:dyDescent="0.2">
      <c r="A8" t="s">
        <v>20</v>
      </c>
      <c r="B8" t="s">
        <v>4</v>
      </c>
      <c r="C8">
        <v>5</v>
      </c>
      <c r="D8">
        <v>16</v>
      </c>
      <c r="E8">
        <v>21187.96</v>
      </c>
    </row>
    <row r="9" spans="1:5" x14ac:dyDescent="0.2">
      <c r="A9" t="s">
        <v>20</v>
      </c>
      <c r="B9" t="s">
        <v>5</v>
      </c>
      <c r="C9">
        <v>0</v>
      </c>
      <c r="D9">
        <v>0</v>
      </c>
      <c r="E9">
        <v>0</v>
      </c>
    </row>
    <row r="10" spans="1:5" x14ac:dyDescent="0.2">
      <c r="A10" t="s">
        <v>20</v>
      </c>
      <c r="B10" t="s">
        <v>6</v>
      </c>
      <c r="C10">
        <v>0</v>
      </c>
      <c r="D10">
        <v>0</v>
      </c>
      <c r="E10">
        <v>0</v>
      </c>
    </row>
    <row r="11" spans="1:5" x14ac:dyDescent="0.2">
      <c r="A11" t="s">
        <v>21</v>
      </c>
      <c r="B11" t="s">
        <v>4</v>
      </c>
      <c r="C11">
        <v>5</v>
      </c>
      <c r="D11">
        <v>15</v>
      </c>
      <c r="E11">
        <v>31947.119999999999</v>
      </c>
    </row>
    <row r="12" spans="1:5" x14ac:dyDescent="0.2">
      <c r="A12" t="s">
        <v>21</v>
      </c>
      <c r="B12" t="s">
        <v>5</v>
      </c>
      <c r="C12">
        <v>0</v>
      </c>
      <c r="D12">
        <v>0</v>
      </c>
      <c r="E12">
        <v>0</v>
      </c>
    </row>
    <row r="13" spans="1:5" x14ac:dyDescent="0.2">
      <c r="A13" t="s">
        <v>21</v>
      </c>
      <c r="B13" t="s">
        <v>6</v>
      </c>
      <c r="C13">
        <v>0</v>
      </c>
      <c r="D13">
        <v>0</v>
      </c>
      <c r="E13">
        <v>0</v>
      </c>
    </row>
    <row r="14" spans="1:5" x14ac:dyDescent="0.2">
      <c r="A14" t="s">
        <v>12</v>
      </c>
      <c r="B14" t="s">
        <v>4</v>
      </c>
      <c r="C14">
        <v>7</v>
      </c>
      <c r="D14">
        <v>37</v>
      </c>
      <c r="E14">
        <v>52476.49</v>
      </c>
    </row>
    <row r="15" spans="1:5" x14ac:dyDescent="0.2">
      <c r="A15" t="s">
        <v>12</v>
      </c>
      <c r="B15" t="s">
        <v>5</v>
      </c>
      <c r="C15">
        <v>0</v>
      </c>
      <c r="D15">
        <v>0</v>
      </c>
      <c r="E15">
        <v>0</v>
      </c>
    </row>
    <row r="16" spans="1:5" x14ac:dyDescent="0.2">
      <c r="A16" t="s">
        <v>12</v>
      </c>
      <c r="B16" t="s">
        <v>6</v>
      </c>
      <c r="C16">
        <v>0</v>
      </c>
      <c r="D16">
        <v>0</v>
      </c>
      <c r="E16">
        <v>0</v>
      </c>
    </row>
    <row r="17" spans="1:5" x14ac:dyDescent="0.2">
      <c r="A17" t="s">
        <v>22</v>
      </c>
      <c r="B17" t="s">
        <v>4</v>
      </c>
      <c r="C17">
        <v>7</v>
      </c>
      <c r="D17">
        <v>20</v>
      </c>
      <c r="E17">
        <v>27726.48</v>
      </c>
    </row>
    <row r="18" spans="1:5" x14ac:dyDescent="0.2">
      <c r="A18" t="s">
        <v>22</v>
      </c>
      <c r="B18" t="s">
        <v>5</v>
      </c>
      <c r="C18">
        <v>0</v>
      </c>
      <c r="D18">
        <v>0</v>
      </c>
      <c r="E18">
        <v>0</v>
      </c>
    </row>
    <row r="19" spans="1:5" x14ac:dyDescent="0.2">
      <c r="A19" t="s">
        <v>22</v>
      </c>
      <c r="B19" t="s">
        <v>6</v>
      </c>
      <c r="C19">
        <v>0</v>
      </c>
      <c r="D19">
        <v>0</v>
      </c>
      <c r="E19">
        <v>0</v>
      </c>
    </row>
    <row r="20" spans="1:5" x14ac:dyDescent="0.2">
      <c r="A20" t="s">
        <v>23</v>
      </c>
      <c r="B20" t="s">
        <v>4</v>
      </c>
    </row>
    <row r="21" spans="1:5" x14ac:dyDescent="0.2">
      <c r="A21" t="s">
        <v>23</v>
      </c>
      <c r="B21" t="s">
        <v>5</v>
      </c>
    </row>
    <row r="22" spans="1:5" x14ac:dyDescent="0.2">
      <c r="A22" t="s">
        <v>23</v>
      </c>
      <c r="B22" t="s">
        <v>6</v>
      </c>
    </row>
    <row r="23" spans="1:5" x14ac:dyDescent="0.2">
      <c r="A23" t="s">
        <v>24</v>
      </c>
      <c r="B23" t="s">
        <v>4</v>
      </c>
    </row>
    <row r="24" spans="1:5" x14ac:dyDescent="0.2">
      <c r="A24" t="s">
        <v>24</v>
      </c>
      <c r="B24" t="s">
        <v>5</v>
      </c>
    </row>
    <row r="25" spans="1:5" x14ac:dyDescent="0.2">
      <c r="A25" t="s">
        <v>24</v>
      </c>
      <c r="B25" t="s">
        <v>6</v>
      </c>
    </row>
    <row r="26" spans="1:5" x14ac:dyDescent="0.2">
      <c r="A26" t="s">
        <v>25</v>
      </c>
      <c r="B26" t="s">
        <v>4</v>
      </c>
    </row>
    <row r="27" spans="1:5" x14ac:dyDescent="0.2">
      <c r="A27" t="s">
        <v>25</v>
      </c>
      <c r="B27" t="s">
        <v>5</v>
      </c>
    </row>
    <row r="28" spans="1:5" x14ac:dyDescent="0.2">
      <c r="A28" t="s">
        <v>25</v>
      </c>
      <c r="B28" t="s">
        <v>6</v>
      </c>
    </row>
    <row r="29" spans="1:5" x14ac:dyDescent="0.2">
      <c r="A29" t="s">
        <v>26</v>
      </c>
      <c r="B29" t="s">
        <v>4</v>
      </c>
    </row>
    <row r="30" spans="1:5" x14ac:dyDescent="0.2">
      <c r="A30" t="s">
        <v>26</v>
      </c>
      <c r="B30" t="s">
        <v>5</v>
      </c>
    </row>
    <row r="31" spans="1:5" x14ac:dyDescent="0.2">
      <c r="A31" t="s">
        <v>26</v>
      </c>
      <c r="B31" t="s">
        <v>6</v>
      </c>
    </row>
    <row r="32" spans="1:5" x14ac:dyDescent="0.2">
      <c r="A32" t="s">
        <v>27</v>
      </c>
      <c r="B32" t="s">
        <v>4</v>
      </c>
    </row>
    <row r="33" spans="1:5" x14ac:dyDescent="0.2">
      <c r="A33" t="s">
        <v>27</v>
      </c>
      <c r="B33" t="s">
        <v>5</v>
      </c>
    </row>
    <row r="34" spans="1:5" x14ac:dyDescent="0.2">
      <c r="A34" t="s">
        <v>27</v>
      </c>
      <c r="B34" t="s">
        <v>6</v>
      </c>
    </row>
    <row r="35" spans="1:5" x14ac:dyDescent="0.2">
      <c r="A35" t="s">
        <v>30</v>
      </c>
      <c r="B35" t="s">
        <v>4</v>
      </c>
    </row>
    <row r="36" spans="1:5" x14ac:dyDescent="0.2">
      <c r="A36" t="s">
        <v>30</v>
      </c>
      <c r="B36" t="s">
        <v>5</v>
      </c>
    </row>
    <row r="37" spans="1:5" x14ac:dyDescent="0.2">
      <c r="A37" t="s">
        <v>30</v>
      </c>
      <c r="B37" t="s">
        <v>6</v>
      </c>
    </row>
    <row r="38" spans="1:5" x14ac:dyDescent="0.2">
      <c r="E38">
        <f>SUBTOTAL(109,Table4[Amount (GHS)])</f>
        <v>223511.02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51"/>
  <sheetViews>
    <sheetView workbookViewId="0">
      <selection activeCell="G13" sqref="G13"/>
    </sheetView>
  </sheetViews>
  <sheetFormatPr baseColWidth="10" defaultColWidth="8.83203125" defaultRowHeight="15" x14ac:dyDescent="0.2"/>
  <cols>
    <col min="1" max="1" width="19.83203125" customWidth="1"/>
    <col min="2" max="2" width="10.5" customWidth="1"/>
    <col min="3" max="3" width="22.1640625" bestFit="1" customWidth="1"/>
    <col min="4" max="4" width="19.83203125" customWidth="1"/>
    <col min="5" max="5" width="11" customWidth="1"/>
    <col min="6" max="6" width="11.33203125" customWidth="1"/>
    <col min="7" max="7" width="13.1640625" customWidth="1"/>
    <col min="8" max="8" width="11" customWidth="1"/>
    <col min="9" max="9" width="24.33203125" bestFit="1" customWidth="1"/>
    <col min="10" max="10" width="13.1640625" customWidth="1"/>
    <col min="11" max="11" width="19" customWidth="1"/>
    <col min="12" max="12" width="11.33203125" customWidth="1"/>
    <col min="13" max="19" width="11.83203125" bestFit="1" customWidth="1"/>
    <col min="20" max="20" width="15" bestFit="1" customWidth="1"/>
    <col min="21" max="31" width="11.1640625" bestFit="1" customWidth="1"/>
    <col min="32" max="32" width="14.33203125" bestFit="1" customWidth="1"/>
    <col min="33" max="42" width="12" bestFit="1" customWidth="1"/>
    <col min="43" max="43" width="15.1640625" bestFit="1" customWidth="1"/>
    <col min="44" max="44" width="11.33203125" bestFit="1" customWidth="1"/>
  </cols>
  <sheetData>
    <row r="1" spans="1:8" x14ac:dyDescent="0.2">
      <c r="A1" t="s">
        <v>32</v>
      </c>
      <c r="B1" s="8" t="s">
        <v>14</v>
      </c>
      <c r="C1" s="8" t="s">
        <v>34</v>
      </c>
      <c r="E1" s="18" t="s">
        <v>35</v>
      </c>
      <c r="F1" s="18" t="s">
        <v>16</v>
      </c>
    </row>
    <row r="2" spans="1:8" x14ac:dyDescent="0.2">
      <c r="A2">
        <v>2023</v>
      </c>
      <c r="B2" t="s">
        <v>31</v>
      </c>
      <c r="C2" s="24">
        <f>SUM(Table1[Amount (GHS)])</f>
        <v>341730</v>
      </c>
      <c r="E2" s="18" t="s">
        <v>14</v>
      </c>
      <c r="F2">
        <v>2023</v>
      </c>
      <c r="G2">
        <v>2024</v>
      </c>
    </row>
    <row r="3" spans="1:8" x14ac:dyDescent="0.2">
      <c r="A3">
        <v>2023</v>
      </c>
      <c r="B3" t="s">
        <v>33</v>
      </c>
      <c r="C3" s="24">
        <f>SUM(Table2[Amount (GHS)])</f>
        <v>312845.93</v>
      </c>
      <c r="D3" s="25"/>
      <c r="E3" s="19" t="s">
        <v>33</v>
      </c>
      <c r="F3">
        <v>312845.93</v>
      </c>
      <c r="G3">
        <v>223511.02</v>
      </c>
    </row>
    <row r="4" spans="1:8" x14ac:dyDescent="0.2">
      <c r="A4">
        <v>2024</v>
      </c>
      <c r="B4" t="s">
        <v>31</v>
      </c>
      <c r="C4" s="24">
        <f>SUM(Table3[Amount (GHS)])</f>
        <v>226874.74000000002</v>
      </c>
      <c r="E4" s="19" t="s">
        <v>31</v>
      </c>
      <c r="F4">
        <v>341730</v>
      </c>
      <c r="G4">
        <v>226874.74000000002</v>
      </c>
    </row>
    <row r="5" spans="1:8" s="8" customFormat="1" x14ac:dyDescent="0.2">
      <c r="A5">
        <v>2024</v>
      </c>
      <c r="B5" t="s">
        <v>33</v>
      </c>
      <c r="C5" s="24">
        <f>SUM(Table4[Amount (GHS)])</f>
        <v>223511.02</v>
      </c>
      <c r="D5" s="25"/>
      <c r="E5" s="19" t="s">
        <v>10</v>
      </c>
      <c r="F5">
        <v>654575.92999999993</v>
      </c>
      <c r="G5">
        <v>450385.76</v>
      </c>
      <c r="H5"/>
    </row>
    <row r="6" spans="1:8" s="8" customFormat="1" x14ac:dyDescent="0.2">
      <c r="A6"/>
      <c r="B6"/>
      <c r="C6" s="24"/>
      <c r="D6" s="25"/>
      <c r="E6" s="19"/>
      <c r="F6"/>
      <c r="G6"/>
      <c r="H6"/>
    </row>
    <row r="7" spans="1:8" s="8" customFormat="1" ht="23.25" customHeight="1" x14ac:dyDescent="0.2">
      <c r="A7" s="27" t="s">
        <v>36</v>
      </c>
      <c r="B7" s="27"/>
      <c r="C7" s="27"/>
      <c r="D7" s="27"/>
      <c r="E7" s="27"/>
      <c r="F7" s="27"/>
      <c r="G7" s="27"/>
      <c r="H7" s="27"/>
    </row>
    <row r="8" spans="1:8" s="8" customFormat="1" x14ac:dyDescent="0.2">
      <c r="A8" s="18" t="s">
        <v>1</v>
      </c>
      <c r="B8" t="s">
        <v>13</v>
      </c>
      <c r="D8" s="18" t="s">
        <v>1</v>
      </c>
      <c r="E8" t="s">
        <v>13</v>
      </c>
      <c r="G8" s="18" t="s">
        <v>0</v>
      </c>
      <c r="H8" t="s">
        <v>13</v>
      </c>
    </row>
    <row r="10" spans="1:8" x14ac:dyDescent="0.2">
      <c r="A10" s="18" t="s">
        <v>11</v>
      </c>
      <c r="B10" t="s">
        <v>17</v>
      </c>
      <c r="D10" s="18" t="s">
        <v>11</v>
      </c>
      <c r="E10" t="s">
        <v>40</v>
      </c>
      <c r="G10" s="18" t="s">
        <v>11</v>
      </c>
      <c r="H10" t="s">
        <v>17</v>
      </c>
    </row>
    <row r="11" spans="1:8" x14ac:dyDescent="0.2">
      <c r="A11" s="19" t="s">
        <v>19</v>
      </c>
      <c r="B11">
        <v>26065</v>
      </c>
      <c r="D11" s="19" t="s">
        <v>19</v>
      </c>
      <c r="E11">
        <v>47</v>
      </c>
      <c r="G11" s="19" t="s">
        <v>4</v>
      </c>
      <c r="H11">
        <v>130663</v>
      </c>
    </row>
    <row r="12" spans="1:8" x14ac:dyDescent="0.2">
      <c r="A12" s="19" t="s">
        <v>18</v>
      </c>
      <c r="B12">
        <v>35091</v>
      </c>
      <c r="D12" s="19" t="s">
        <v>18</v>
      </c>
      <c r="E12">
        <v>72</v>
      </c>
      <c r="G12" s="19" t="s">
        <v>5</v>
      </c>
      <c r="H12">
        <v>19733</v>
      </c>
    </row>
    <row r="13" spans="1:8" x14ac:dyDescent="0.2">
      <c r="A13" s="19" t="s">
        <v>20</v>
      </c>
      <c r="B13">
        <v>25669</v>
      </c>
      <c r="D13" s="19" t="s">
        <v>20</v>
      </c>
      <c r="E13">
        <v>53</v>
      </c>
      <c r="G13" s="19" t="s">
        <v>6</v>
      </c>
      <c r="H13">
        <v>151818</v>
      </c>
    </row>
    <row r="14" spans="1:8" x14ac:dyDescent="0.2">
      <c r="A14" s="19" t="s">
        <v>21</v>
      </c>
      <c r="B14">
        <v>22945</v>
      </c>
      <c r="D14" s="19" t="s">
        <v>21</v>
      </c>
      <c r="E14">
        <v>52</v>
      </c>
      <c r="G14" s="19" t="s">
        <v>7</v>
      </c>
      <c r="H14">
        <v>39516</v>
      </c>
    </row>
    <row r="15" spans="1:8" x14ac:dyDescent="0.2">
      <c r="A15" s="19" t="s">
        <v>12</v>
      </c>
      <c r="B15">
        <v>34349</v>
      </c>
      <c r="D15" s="19" t="s">
        <v>12</v>
      </c>
      <c r="E15">
        <v>63</v>
      </c>
      <c r="G15" s="19" t="s">
        <v>10</v>
      </c>
      <c r="H15">
        <v>341730</v>
      </c>
    </row>
    <row r="16" spans="1:8" x14ac:dyDescent="0.2">
      <c r="A16" s="19" t="s">
        <v>22</v>
      </c>
      <c r="B16">
        <v>26845</v>
      </c>
      <c r="D16" s="19" t="s">
        <v>22</v>
      </c>
      <c r="E16">
        <v>63</v>
      </c>
    </row>
    <row r="17" spans="1:8" x14ac:dyDescent="0.2">
      <c r="A17" s="19" t="s">
        <v>23</v>
      </c>
      <c r="B17">
        <v>36169</v>
      </c>
      <c r="D17" s="19" t="s">
        <v>23</v>
      </c>
      <c r="E17">
        <v>100</v>
      </c>
      <c r="G17" s="18" t="s">
        <v>0</v>
      </c>
      <c r="H17" t="s">
        <v>13</v>
      </c>
    </row>
    <row r="18" spans="1:8" x14ac:dyDescent="0.2">
      <c r="A18" s="19" t="s">
        <v>24</v>
      </c>
      <c r="B18">
        <v>21372</v>
      </c>
      <c r="D18" s="19" t="s">
        <v>24</v>
      </c>
      <c r="E18">
        <v>73</v>
      </c>
    </row>
    <row r="19" spans="1:8" x14ac:dyDescent="0.2">
      <c r="A19" s="19" t="s">
        <v>25</v>
      </c>
      <c r="B19">
        <v>31492</v>
      </c>
      <c r="D19" s="19" t="s">
        <v>25</v>
      </c>
      <c r="E19">
        <v>111</v>
      </c>
      <c r="G19" s="18" t="s">
        <v>11</v>
      </c>
      <c r="H19" t="s">
        <v>40</v>
      </c>
    </row>
    <row r="20" spans="1:8" x14ac:dyDescent="0.2">
      <c r="A20" s="19" t="s">
        <v>26</v>
      </c>
      <c r="B20">
        <v>28380</v>
      </c>
      <c r="D20" s="19" t="s">
        <v>26</v>
      </c>
      <c r="E20">
        <v>119</v>
      </c>
      <c r="G20" s="19" t="s">
        <v>4</v>
      </c>
      <c r="H20">
        <v>175</v>
      </c>
    </row>
    <row r="21" spans="1:8" x14ac:dyDescent="0.2">
      <c r="A21" s="19" t="s">
        <v>27</v>
      </c>
      <c r="B21">
        <v>53353</v>
      </c>
      <c r="D21" s="19" t="s">
        <v>27</v>
      </c>
      <c r="E21">
        <v>180</v>
      </c>
      <c r="G21" s="19" t="s">
        <v>5</v>
      </c>
      <c r="H21">
        <v>34</v>
      </c>
    </row>
    <row r="22" spans="1:8" x14ac:dyDescent="0.2">
      <c r="A22" s="19" t="s">
        <v>30</v>
      </c>
      <c r="D22" s="19" t="s">
        <v>30</v>
      </c>
      <c r="G22" s="19" t="s">
        <v>6</v>
      </c>
      <c r="H22">
        <v>344</v>
      </c>
    </row>
    <row r="23" spans="1:8" x14ac:dyDescent="0.2">
      <c r="A23" s="19" t="s">
        <v>10</v>
      </c>
      <c r="B23">
        <v>341730</v>
      </c>
      <c r="D23" s="19" t="s">
        <v>10</v>
      </c>
      <c r="E23">
        <v>933</v>
      </c>
      <c r="G23" s="19" t="s">
        <v>7</v>
      </c>
      <c r="H23">
        <v>380</v>
      </c>
    </row>
    <row r="24" spans="1:8" x14ac:dyDescent="0.2">
      <c r="G24" s="19" t="s">
        <v>10</v>
      </c>
      <c r="H24">
        <v>933</v>
      </c>
    </row>
    <row r="26" spans="1:8" ht="24.75" customHeight="1" x14ac:dyDescent="0.2">
      <c r="A26" s="27" t="s">
        <v>37</v>
      </c>
      <c r="B26" s="27"/>
      <c r="C26" s="27"/>
      <c r="D26" s="27"/>
      <c r="E26" s="27"/>
      <c r="F26" s="27"/>
      <c r="G26" s="27"/>
      <c r="H26" s="27"/>
    </row>
    <row r="27" spans="1:8" x14ac:dyDescent="0.2">
      <c r="A27" s="18" t="s">
        <v>1</v>
      </c>
      <c r="B27" t="s">
        <v>13</v>
      </c>
      <c r="D27" s="18" t="s">
        <v>1</v>
      </c>
      <c r="E27" t="s">
        <v>13</v>
      </c>
      <c r="G27" s="18" t="s">
        <v>1</v>
      </c>
      <c r="H27" t="s">
        <v>13</v>
      </c>
    </row>
    <row r="29" spans="1:8" x14ac:dyDescent="0.2">
      <c r="A29" s="18" t="s">
        <v>11</v>
      </c>
      <c r="B29" t="s">
        <v>17</v>
      </c>
      <c r="D29" s="18" t="s">
        <v>11</v>
      </c>
      <c r="E29" t="s">
        <v>39</v>
      </c>
      <c r="G29" s="18" t="s">
        <v>11</v>
      </c>
      <c r="H29" t="s">
        <v>38</v>
      </c>
    </row>
    <row r="30" spans="1:8" x14ac:dyDescent="0.2">
      <c r="A30" s="19" t="s">
        <v>19</v>
      </c>
      <c r="B30">
        <v>6327.9</v>
      </c>
      <c r="D30" s="19" t="s">
        <v>19</v>
      </c>
      <c r="E30">
        <v>8</v>
      </c>
      <c r="G30" s="19" t="s">
        <v>19</v>
      </c>
      <c r="H30">
        <v>4</v>
      </c>
    </row>
    <row r="31" spans="1:8" x14ac:dyDescent="0.2">
      <c r="A31" s="19" t="s">
        <v>18</v>
      </c>
      <c r="B31">
        <v>32990.400000000001</v>
      </c>
      <c r="D31" s="19" t="s">
        <v>18</v>
      </c>
      <c r="E31">
        <v>28</v>
      </c>
      <c r="G31" s="19" t="s">
        <v>18</v>
      </c>
      <c r="H31">
        <v>6</v>
      </c>
    </row>
    <row r="32" spans="1:8" x14ac:dyDescent="0.2">
      <c r="A32" s="19" t="s">
        <v>20</v>
      </c>
      <c r="B32">
        <v>38243.93</v>
      </c>
      <c r="D32" s="19" t="s">
        <v>20</v>
      </c>
      <c r="E32">
        <v>12</v>
      </c>
      <c r="G32" s="19" t="s">
        <v>20</v>
      </c>
      <c r="H32">
        <v>4</v>
      </c>
    </row>
    <row r="33" spans="1:8" x14ac:dyDescent="0.2">
      <c r="A33" s="19" t="s">
        <v>21</v>
      </c>
      <c r="B33">
        <v>7051.61</v>
      </c>
      <c r="D33" s="19" t="s">
        <v>21</v>
      </c>
      <c r="E33">
        <v>6</v>
      </c>
      <c r="G33" s="19" t="s">
        <v>21</v>
      </c>
      <c r="H33">
        <v>3</v>
      </c>
    </row>
    <row r="34" spans="1:8" x14ac:dyDescent="0.2">
      <c r="A34" s="19" t="s">
        <v>12</v>
      </c>
      <c r="B34">
        <v>15957.68</v>
      </c>
      <c r="D34" s="19" t="s">
        <v>12</v>
      </c>
      <c r="E34">
        <v>15</v>
      </c>
      <c r="G34" s="19" t="s">
        <v>12</v>
      </c>
      <c r="H34">
        <v>4</v>
      </c>
    </row>
    <row r="35" spans="1:8" x14ac:dyDescent="0.2">
      <c r="A35" s="19" t="s">
        <v>22</v>
      </c>
      <c r="B35">
        <v>86340.24</v>
      </c>
      <c r="D35" s="19" t="s">
        <v>22</v>
      </c>
      <c r="E35">
        <v>0</v>
      </c>
      <c r="G35" s="19" t="s">
        <v>22</v>
      </c>
      <c r="H35">
        <v>8</v>
      </c>
    </row>
    <row r="36" spans="1:8" x14ac:dyDescent="0.2">
      <c r="A36" s="19" t="s">
        <v>23</v>
      </c>
      <c r="B36">
        <v>15762.55</v>
      </c>
      <c r="D36" s="19" t="s">
        <v>23</v>
      </c>
      <c r="E36">
        <v>11</v>
      </c>
      <c r="G36" s="19" t="s">
        <v>23</v>
      </c>
      <c r="H36">
        <v>2</v>
      </c>
    </row>
    <row r="37" spans="1:8" x14ac:dyDescent="0.2">
      <c r="A37" s="19" t="s">
        <v>24</v>
      </c>
      <c r="B37">
        <v>13534</v>
      </c>
      <c r="D37" s="19" t="s">
        <v>24</v>
      </c>
      <c r="E37">
        <v>13</v>
      </c>
      <c r="G37" s="19" t="s">
        <v>24</v>
      </c>
      <c r="H37">
        <v>2</v>
      </c>
    </row>
    <row r="38" spans="1:8" x14ac:dyDescent="0.2">
      <c r="A38" s="19" t="s">
        <v>25</v>
      </c>
      <c r="B38">
        <v>14150</v>
      </c>
      <c r="D38" s="19" t="s">
        <v>25</v>
      </c>
      <c r="E38">
        <v>10</v>
      </c>
      <c r="G38" s="19" t="s">
        <v>25</v>
      </c>
      <c r="H38">
        <v>4</v>
      </c>
    </row>
    <row r="39" spans="1:8" x14ac:dyDescent="0.2">
      <c r="A39" s="19" t="s">
        <v>26</v>
      </c>
      <c r="B39">
        <v>23647.38</v>
      </c>
      <c r="D39" s="19" t="s">
        <v>26</v>
      </c>
      <c r="E39">
        <v>21</v>
      </c>
      <c r="G39" s="19" t="s">
        <v>26</v>
      </c>
      <c r="H39">
        <v>6</v>
      </c>
    </row>
    <row r="40" spans="1:8" x14ac:dyDescent="0.2">
      <c r="A40" s="19" t="s">
        <v>27</v>
      </c>
      <c r="B40">
        <v>58840.24</v>
      </c>
      <c r="D40" s="19" t="s">
        <v>27</v>
      </c>
      <c r="E40">
        <v>61</v>
      </c>
      <c r="G40" s="19" t="s">
        <v>27</v>
      </c>
      <c r="H40">
        <v>19</v>
      </c>
    </row>
    <row r="41" spans="1:8" x14ac:dyDescent="0.2">
      <c r="A41" s="19" t="s">
        <v>30</v>
      </c>
      <c r="D41" s="19" t="s">
        <v>30</v>
      </c>
      <c r="G41" s="19" t="s">
        <v>30</v>
      </c>
    </row>
    <row r="42" spans="1:8" x14ac:dyDescent="0.2">
      <c r="A42" s="19" t="s">
        <v>10</v>
      </c>
      <c r="B42">
        <v>312845.93</v>
      </c>
      <c r="D42" s="19" t="s">
        <v>10</v>
      </c>
      <c r="E42">
        <v>185</v>
      </c>
      <c r="G42" s="19" t="s">
        <v>10</v>
      </c>
      <c r="H42">
        <v>62</v>
      </c>
    </row>
    <row r="45" spans="1:8" x14ac:dyDescent="0.2">
      <c r="A45" s="18" t="s">
        <v>0</v>
      </c>
      <c r="B45" t="s">
        <v>13</v>
      </c>
      <c r="D45" s="18" t="s">
        <v>0</v>
      </c>
      <c r="E45" t="s">
        <v>13</v>
      </c>
      <c r="G45" s="18" t="s">
        <v>0</v>
      </c>
      <c r="H45" t="s">
        <v>13</v>
      </c>
    </row>
    <row r="47" spans="1:8" x14ac:dyDescent="0.2">
      <c r="A47" s="18" t="s">
        <v>11</v>
      </c>
      <c r="B47" t="s">
        <v>17</v>
      </c>
      <c r="D47" s="18" t="s">
        <v>11</v>
      </c>
      <c r="E47" t="s">
        <v>39</v>
      </c>
      <c r="G47" s="18" t="s">
        <v>11</v>
      </c>
      <c r="H47" t="s">
        <v>38</v>
      </c>
    </row>
    <row r="48" spans="1:8" x14ac:dyDescent="0.2">
      <c r="A48" s="19" t="s">
        <v>4</v>
      </c>
      <c r="B48">
        <v>305621.93</v>
      </c>
      <c r="D48" s="19" t="s">
        <v>4</v>
      </c>
      <c r="E48">
        <v>172</v>
      </c>
      <c r="G48" s="19" t="s">
        <v>4</v>
      </c>
      <c r="H48">
        <v>55</v>
      </c>
    </row>
    <row r="49" spans="1:8" x14ac:dyDescent="0.2">
      <c r="A49" s="19" t="s">
        <v>5</v>
      </c>
      <c r="B49">
        <v>3528</v>
      </c>
      <c r="D49" s="19" t="s">
        <v>5</v>
      </c>
      <c r="E49">
        <v>9</v>
      </c>
      <c r="G49" s="19" t="s">
        <v>5</v>
      </c>
      <c r="H49">
        <v>5</v>
      </c>
    </row>
    <row r="50" spans="1:8" x14ac:dyDescent="0.2">
      <c r="A50" s="19" t="s">
        <v>6</v>
      </c>
      <c r="B50">
        <v>3696</v>
      </c>
      <c r="D50" s="19" t="s">
        <v>6</v>
      </c>
      <c r="E50">
        <v>4</v>
      </c>
      <c r="G50" s="19" t="s">
        <v>6</v>
      </c>
      <c r="H50">
        <v>2</v>
      </c>
    </row>
    <row r="51" spans="1:8" x14ac:dyDescent="0.2">
      <c r="A51" s="19" t="s">
        <v>10</v>
      </c>
      <c r="B51">
        <v>312845.93</v>
      </c>
      <c r="D51" s="19" t="s">
        <v>10</v>
      </c>
      <c r="E51">
        <v>185</v>
      </c>
      <c r="G51" s="19" t="s">
        <v>10</v>
      </c>
      <c r="H51">
        <v>62</v>
      </c>
    </row>
  </sheetData>
  <mergeCells count="2">
    <mergeCell ref="A7:H7"/>
    <mergeCell ref="A26:H26"/>
  </mergeCells>
  <pageMargins left="0.7" right="0.7" top="0.75" bottom="0.75" header="0.3" footer="0.3"/>
  <pageSetup orientation="portrait" horizontalDpi="1200" verticalDpi="1200" r:id="rId12"/>
  <drawing r:id="rId13"/>
  <tableParts count="1">
    <tablePart r:id="rId1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1:AI26"/>
  <sheetViews>
    <sheetView showGridLines="0" topLeftCell="A16" zoomScaleNormal="100" workbookViewId="0">
      <selection activeCell="M28" sqref="M28"/>
    </sheetView>
  </sheetViews>
  <sheetFormatPr baseColWidth="10" defaultColWidth="8.83203125" defaultRowHeight="15" x14ac:dyDescent="0.2"/>
  <cols>
    <col min="1" max="1" width="13.1640625" bestFit="1" customWidth="1"/>
    <col min="2" max="2" width="12.83203125" bestFit="1" customWidth="1"/>
    <col min="5" max="5" width="22.1640625" customWidth="1"/>
    <col min="6" max="6" width="16.33203125" customWidth="1"/>
    <col min="7" max="7" width="10" customWidth="1"/>
    <col min="8" max="8" width="9.33203125" customWidth="1"/>
    <col min="9" max="9" width="10.1640625" customWidth="1"/>
    <col min="10" max="10" width="11.33203125" customWidth="1"/>
    <col min="11" max="11" width="5.1640625" customWidth="1"/>
    <col min="12" max="12" width="4.5" customWidth="1"/>
    <col min="13" max="13" width="7.1640625" customWidth="1"/>
    <col min="14" max="14" width="10.83203125" customWidth="1"/>
    <col min="15" max="15" width="8.1640625" customWidth="1"/>
    <col min="16" max="16" width="10.5" customWidth="1"/>
    <col min="17" max="17" width="10.1640625" customWidth="1"/>
    <col min="18" max="18" width="11.33203125" bestFit="1" customWidth="1"/>
    <col min="33" max="33" width="13.1640625" bestFit="1" customWidth="1"/>
    <col min="34" max="34" width="14.1640625" bestFit="1" customWidth="1"/>
  </cols>
  <sheetData>
    <row r="1" spans="5:35" ht="28.5" customHeight="1" x14ac:dyDescent="0.2">
      <c r="F1" s="28" t="s">
        <v>28</v>
      </c>
      <c r="G1" s="28"/>
      <c r="H1" s="28"/>
      <c r="I1" s="28"/>
      <c r="J1" s="28"/>
    </row>
    <row r="2" spans="5:35" ht="5.25" customHeight="1" x14ac:dyDescent="0.2">
      <c r="F2" s="28"/>
      <c r="G2" s="28"/>
      <c r="H2" s="28"/>
      <c r="I2" s="28"/>
      <c r="J2" s="28"/>
    </row>
    <row r="3" spans="5:35" s="23" customFormat="1" ht="12" customHeight="1" thickBot="1" x14ac:dyDescent="0.25">
      <c r="G3" s="23" t="s">
        <v>29</v>
      </c>
    </row>
    <row r="4" spans="5:35" ht="2.25" customHeight="1" x14ac:dyDescent="0.2"/>
    <row r="9" spans="5:35" x14ac:dyDescent="0.2">
      <c r="AG9" s="9"/>
      <c r="AH9" s="10"/>
      <c r="AI9" s="11"/>
    </row>
    <row r="10" spans="5:35" x14ac:dyDescent="0.2">
      <c r="AG10" s="12"/>
      <c r="AH10" s="13"/>
      <c r="AI10" s="14"/>
    </row>
    <row r="11" spans="5:35" x14ac:dyDescent="0.2">
      <c r="AG11" s="12"/>
      <c r="AH11" s="13"/>
      <c r="AI11" s="14"/>
    </row>
    <row r="12" spans="5:35" x14ac:dyDescent="0.2">
      <c r="AG12" s="12"/>
      <c r="AH12" s="13"/>
      <c r="AI12" s="14"/>
    </row>
    <row r="13" spans="5:35" x14ac:dyDescent="0.2">
      <c r="E13" s="19"/>
      <c r="AG13" s="12"/>
      <c r="AH13" s="13"/>
      <c r="AI13" s="14"/>
    </row>
    <row r="14" spans="5:35" x14ac:dyDescent="0.2">
      <c r="E14" s="19"/>
      <c r="AG14" s="12"/>
      <c r="AH14" s="13"/>
      <c r="AI14" s="14"/>
    </row>
    <row r="15" spans="5:35" x14ac:dyDescent="0.2">
      <c r="E15" s="19"/>
      <c r="AG15" s="12"/>
      <c r="AH15" s="13"/>
      <c r="AI15" s="14"/>
    </row>
    <row r="16" spans="5:35" x14ac:dyDescent="0.2">
      <c r="E16" s="19"/>
      <c r="AG16" s="12"/>
      <c r="AH16" s="13"/>
      <c r="AI16" s="14"/>
    </row>
    <row r="17" spans="5:35" x14ac:dyDescent="0.2">
      <c r="E17" s="19"/>
      <c r="AG17" s="12"/>
      <c r="AH17" s="13"/>
      <c r="AI17" s="14"/>
    </row>
    <row r="18" spans="5:35" x14ac:dyDescent="0.2">
      <c r="E18" s="19"/>
      <c r="AG18" s="12"/>
      <c r="AH18" s="13"/>
      <c r="AI18" s="14"/>
    </row>
    <row r="19" spans="5:35" x14ac:dyDescent="0.2">
      <c r="E19" s="19"/>
      <c r="AG19" s="12"/>
      <c r="AH19" s="13"/>
      <c r="AI19" s="14"/>
    </row>
    <row r="20" spans="5:35" x14ac:dyDescent="0.2">
      <c r="E20" s="19"/>
      <c r="AG20" s="12"/>
      <c r="AH20" s="13"/>
      <c r="AI20" s="14"/>
    </row>
    <row r="21" spans="5:35" x14ac:dyDescent="0.2">
      <c r="E21" s="19"/>
      <c r="AG21" s="12"/>
      <c r="AH21" s="13"/>
      <c r="AI21" s="14"/>
    </row>
    <row r="22" spans="5:35" x14ac:dyDescent="0.2">
      <c r="E22" s="19"/>
      <c r="AG22" s="12"/>
      <c r="AH22" s="13"/>
      <c r="AI22" s="14"/>
    </row>
    <row r="23" spans="5:35" x14ac:dyDescent="0.2">
      <c r="E23" s="19"/>
      <c r="AG23" s="12"/>
      <c r="AH23" s="13"/>
      <c r="AI23" s="14"/>
    </row>
    <row r="24" spans="5:35" x14ac:dyDescent="0.2">
      <c r="E24" s="19"/>
      <c r="AG24" s="12"/>
      <c r="AH24" s="13"/>
      <c r="AI24" s="14"/>
    </row>
    <row r="25" spans="5:35" x14ac:dyDescent="0.2">
      <c r="E25" s="19"/>
      <c r="AG25" s="12"/>
      <c r="AH25" s="13"/>
      <c r="AI25" s="14"/>
    </row>
    <row r="26" spans="5:35" x14ac:dyDescent="0.2">
      <c r="AG26" s="15"/>
      <c r="AH26" s="16"/>
      <c r="AI26" s="17"/>
    </row>
  </sheetData>
  <mergeCells count="1">
    <mergeCell ref="F1:J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52FF1-1DB2-F440-8755-79F0D57A19D8}">
  <dimension ref="A1:F37"/>
  <sheetViews>
    <sheetView workbookViewId="0"/>
  </sheetViews>
  <sheetFormatPr baseColWidth="10" defaultRowHeight="15" x14ac:dyDescent="0.2"/>
  <cols>
    <col min="1" max="1" width="9.33203125" bestFit="1" customWidth="1"/>
    <col min="2" max="2" width="7.1640625" bestFit="1" customWidth="1"/>
    <col min="3" max="3" width="20" bestFit="1" customWidth="1"/>
    <col min="4" max="5" width="16.33203125" bestFit="1" customWidth="1"/>
    <col min="6" max="6" width="14.5" bestFit="1" customWidth="1"/>
  </cols>
  <sheetData>
    <row r="1" spans="1:6" x14ac:dyDescent="0.2">
      <c r="A1" t="s">
        <v>0</v>
      </c>
      <c r="B1" t="s">
        <v>32</v>
      </c>
      <c r="C1" t="s">
        <v>1</v>
      </c>
      <c r="D1" t="s">
        <v>8</v>
      </c>
      <c r="E1" t="s">
        <v>9</v>
      </c>
      <c r="F1" t="s">
        <v>3</v>
      </c>
    </row>
    <row r="2" spans="1:6" x14ac:dyDescent="0.2">
      <c r="A2" s="29" t="s">
        <v>19</v>
      </c>
      <c r="B2">
        <v>2024</v>
      </c>
      <c r="C2" s="29" t="s">
        <v>4</v>
      </c>
      <c r="D2">
        <v>5</v>
      </c>
      <c r="E2">
        <v>90</v>
      </c>
      <c r="F2">
        <v>48480.26</v>
      </c>
    </row>
    <row r="3" spans="1:6" x14ac:dyDescent="0.2">
      <c r="A3" s="29" t="s">
        <v>19</v>
      </c>
      <c r="B3">
        <v>2024</v>
      </c>
      <c r="C3" s="29" t="s">
        <v>5</v>
      </c>
      <c r="D3">
        <v>0</v>
      </c>
      <c r="E3">
        <v>0</v>
      </c>
      <c r="F3">
        <v>0</v>
      </c>
    </row>
    <row r="4" spans="1:6" x14ac:dyDescent="0.2">
      <c r="A4" s="29" t="s">
        <v>19</v>
      </c>
      <c r="B4">
        <v>2024</v>
      </c>
      <c r="C4" s="29" t="s">
        <v>6</v>
      </c>
      <c r="D4">
        <v>0</v>
      </c>
      <c r="E4">
        <v>0</v>
      </c>
      <c r="F4">
        <v>0</v>
      </c>
    </row>
    <row r="5" spans="1:6" x14ac:dyDescent="0.2">
      <c r="A5" s="29" t="s">
        <v>18</v>
      </c>
      <c r="B5">
        <v>2024</v>
      </c>
      <c r="C5" s="29" t="s">
        <v>4</v>
      </c>
      <c r="D5">
        <v>8</v>
      </c>
      <c r="E5">
        <v>0</v>
      </c>
      <c r="F5">
        <v>41692.71</v>
      </c>
    </row>
    <row r="6" spans="1:6" x14ac:dyDescent="0.2">
      <c r="A6" s="29" t="s">
        <v>18</v>
      </c>
      <c r="B6">
        <v>2024</v>
      </c>
      <c r="C6" s="29" t="s">
        <v>5</v>
      </c>
      <c r="D6">
        <v>0</v>
      </c>
      <c r="E6">
        <v>0</v>
      </c>
      <c r="F6">
        <v>0</v>
      </c>
    </row>
    <row r="7" spans="1:6" x14ac:dyDescent="0.2">
      <c r="A7" s="29" t="s">
        <v>18</v>
      </c>
      <c r="B7">
        <v>2024</v>
      </c>
      <c r="C7" s="29" t="s">
        <v>6</v>
      </c>
      <c r="D7">
        <v>0</v>
      </c>
      <c r="E7">
        <v>0</v>
      </c>
      <c r="F7">
        <v>0</v>
      </c>
    </row>
    <row r="8" spans="1:6" x14ac:dyDescent="0.2">
      <c r="A8" s="29" t="s">
        <v>20</v>
      </c>
      <c r="B8">
        <v>2024</v>
      </c>
      <c r="C8" s="29" t="s">
        <v>4</v>
      </c>
      <c r="D8">
        <v>5</v>
      </c>
      <c r="E8">
        <v>16</v>
      </c>
      <c r="F8">
        <v>21187.96</v>
      </c>
    </row>
    <row r="9" spans="1:6" x14ac:dyDescent="0.2">
      <c r="A9" s="29" t="s">
        <v>20</v>
      </c>
      <c r="B9">
        <v>2024</v>
      </c>
      <c r="C9" s="29" t="s">
        <v>5</v>
      </c>
      <c r="D9">
        <v>0</v>
      </c>
      <c r="E9">
        <v>0</v>
      </c>
      <c r="F9">
        <v>0</v>
      </c>
    </row>
    <row r="10" spans="1:6" x14ac:dyDescent="0.2">
      <c r="A10" s="29" t="s">
        <v>20</v>
      </c>
      <c r="B10">
        <v>2024</v>
      </c>
      <c r="C10" s="29" t="s">
        <v>6</v>
      </c>
      <c r="D10">
        <v>0</v>
      </c>
      <c r="E10">
        <v>0</v>
      </c>
      <c r="F10">
        <v>0</v>
      </c>
    </row>
    <row r="11" spans="1:6" x14ac:dyDescent="0.2">
      <c r="A11" s="29" t="s">
        <v>21</v>
      </c>
      <c r="B11">
        <v>2024</v>
      </c>
      <c r="C11" s="29" t="s">
        <v>4</v>
      </c>
      <c r="D11">
        <v>5</v>
      </c>
      <c r="E11">
        <v>15</v>
      </c>
      <c r="F11">
        <v>31947.119999999999</v>
      </c>
    </row>
    <row r="12" spans="1:6" x14ac:dyDescent="0.2">
      <c r="A12" s="29" t="s">
        <v>21</v>
      </c>
      <c r="B12">
        <v>2024</v>
      </c>
      <c r="C12" s="29" t="s">
        <v>5</v>
      </c>
      <c r="D12">
        <v>0</v>
      </c>
      <c r="E12">
        <v>0</v>
      </c>
      <c r="F12">
        <v>0</v>
      </c>
    </row>
    <row r="13" spans="1:6" x14ac:dyDescent="0.2">
      <c r="A13" s="29" t="s">
        <v>21</v>
      </c>
      <c r="B13">
        <v>2024</v>
      </c>
      <c r="C13" s="29" t="s">
        <v>6</v>
      </c>
      <c r="D13">
        <v>0</v>
      </c>
      <c r="E13">
        <v>0</v>
      </c>
      <c r="F13">
        <v>0</v>
      </c>
    </row>
    <row r="14" spans="1:6" x14ac:dyDescent="0.2">
      <c r="A14" s="29" t="s">
        <v>12</v>
      </c>
      <c r="B14">
        <v>2024</v>
      </c>
      <c r="C14" s="29" t="s">
        <v>4</v>
      </c>
      <c r="D14">
        <v>7</v>
      </c>
      <c r="E14">
        <v>37</v>
      </c>
      <c r="F14">
        <v>52476.49</v>
      </c>
    </row>
    <row r="15" spans="1:6" x14ac:dyDescent="0.2">
      <c r="A15" s="29" t="s">
        <v>12</v>
      </c>
      <c r="B15">
        <v>2024</v>
      </c>
      <c r="C15" s="29" t="s">
        <v>5</v>
      </c>
      <c r="D15">
        <v>0</v>
      </c>
      <c r="E15">
        <v>0</v>
      </c>
      <c r="F15">
        <v>0</v>
      </c>
    </row>
    <row r="16" spans="1:6" x14ac:dyDescent="0.2">
      <c r="A16" s="29" t="s">
        <v>12</v>
      </c>
      <c r="B16">
        <v>2024</v>
      </c>
      <c r="C16" s="29" t="s">
        <v>6</v>
      </c>
      <c r="D16">
        <v>0</v>
      </c>
      <c r="E16">
        <v>0</v>
      </c>
      <c r="F16">
        <v>0</v>
      </c>
    </row>
    <row r="17" spans="1:6" x14ac:dyDescent="0.2">
      <c r="A17" s="29" t="s">
        <v>22</v>
      </c>
      <c r="B17">
        <v>2024</v>
      </c>
      <c r="C17" s="29" t="s">
        <v>4</v>
      </c>
      <c r="D17">
        <v>7</v>
      </c>
      <c r="E17">
        <v>20</v>
      </c>
      <c r="F17">
        <v>27726.48</v>
      </c>
    </row>
    <row r="18" spans="1:6" x14ac:dyDescent="0.2">
      <c r="A18" s="29" t="s">
        <v>22</v>
      </c>
      <c r="B18">
        <v>2024</v>
      </c>
      <c r="C18" s="29" t="s">
        <v>5</v>
      </c>
      <c r="D18">
        <v>0</v>
      </c>
      <c r="E18">
        <v>0</v>
      </c>
      <c r="F18">
        <v>0</v>
      </c>
    </row>
    <row r="19" spans="1:6" x14ac:dyDescent="0.2">
      <c r="A19" s="29" t="s">
        <v>22</v>
      </c>
      <c r="B19">
        <v>2024</v>
      </c>
      <c r="C19" s="29" t="s">
        <v>6</v>
      </c>
      <c r="D19">
        <v>0</v>
      </c>
      <c r="E19">
        <v>0</v>
      </c>
      <c r="F19">
        <v>0</v>
      </c>
    </row>
    <row r="20" spans="1:6" x14ac:dyDescent="0.2">
      <c r="A20" s="29" t="s">
        <v>23</v>
      </c>
      <c r="B20">
        <v>2024</v>
      </c>
      <c r="C20" s="29" t="s">
        <v>4</v>
      </c>
    </row>
    <row r="21" spans="1:6" x14ac:dyDescent="0.2">
      <c r="A21" s="29" t="s">
        <v>23</v>
      </c>
      <c r="B21">
        <v>2024</v>
      </c>
      <c r="C21" s="29" t="s">
        <v>5</v>
      </c>
    </row>
    <row r="22" spans="1:6" x14ac:dyDescent="0.2">
      <c r="A22" s="29" t="s">
        <v>23</v>
      </c>
      <c r="B22">
        <v>2024</v>
      </c>
      <c r="C22" s="29" t="s">
        <v>6</v>
      </c>
    </row>
    <row r="23" spans="1:6" x14ac:dyDescent="0.2">
      <c r="A23" s="29" t="s">
        <v>24</v>
      </c>
      <c r="B23">
        <v>2024</v>
      </c>
      <c r="C23" s="29" t="s">
        <v>4</v>
      </c>
    </row>
    <row r="24" spans="1:6" x14ac:dyDescent="0.2">
      <c r="A24" s="29" t="s">
        <v>24</v>
      </c>
      <c r="B24">
        <v>2024</v>
      </c>
      <c r="C24" s="29" t="s">
        <v>5</v>
      </c>
    </row>
    <row r="25" spans="1:6" x14ac:dyDescent="0.2">
      <c r="A25" s="29" t="s">
        <v>24</v>
      </c>
      <c r="B25">
        <v>2024</v>
      </c>
      <c r="C25" s="29" t="s">
        <v>6</v>
      </c>
    </row>
    <row r="26" spans="1:6" x14ac:dyDescent="0.2">
      <c r="A26" s="29" t="s">
        <v>25</v>
      </c>
      <c r="B26">
        <v>2024</v>
      </c>
      <c r="C26" s="29" t="s">
        <v>4</v>
      </c>
    </row>
    <row r="27" spans="1:6" x14ac:dyDescent="0.2">
      <c r="A27" s="29" t="s">
        <v>25</v>
      </c>
      <c r="B27">
        <v>2024</v>
      </c>
      <c r="C27" s="29" t="s">
        <v>5</v>
      </c>
    </row>
    <row r="28" spans="1:6" x14ac:dyDescent="0.2">
      <c r="A28" s="29" t="s">
        <v>25</v>
      </c>
      <c r="B28">
        <v>2024</v>
      </c>
      <c r="C28" s="29" t="s">
        <v>6</v>
      </c>
    </row>
    <row r="29" spans="1:6" x14ac:dyDescent="0.2">
      <c r="A29" s="29" t="s">
        <v>26</v>
      </c>
      <c r="B29">
        <v>2024</v>
      </c>
      <c r="C29" s="29" t="s">
        <v>4</v>
      </c>
    </row>
    <row r="30" spans="1:6" x14ac:dyDescent="0.2">
      <c r="A30" s="29" t="s">
        <v>26</v>
      </c>
      <c r="B30">
        <v>2024</v>
      </c>
      <c r="C30" s="29" t="s">
        <v>5</v>
      </c>
    </row>
    <row r="31" spans="1:6" x14ac:dyDescent="0.2">
      <c r="A31" s="29" t="s">
        <v>26</v>
      </c>
      <c r="B31">
        <v>2024</v>
      </c>
      <c r="C31" s="29" t="s">
        <v>6</v>
      </c>
    </row>
    <row r="32" spans="1:6" x14ac:dyDescent="0.2">
      <c r="A32" s="29" t="s">
        <v>27</v>
      </c>
      <c r="B32">
        <v>2024</v>
      </c>
      <c r="C32" s="29" t="s">
        <v>4</v>
      </c>
    </row>
    <row r="33" spans="1:3" x14ac:dyDescent="0.2">
      <c r="A33" s="29" t="s">
        <v>27</v>
      </c>
      <c r="B33">
        <v>2024</v>
      </c>
      <c r="C33" s="29" t="s">
        <v>5</v>
      </c>
    </row>
    <row r="34" spans="1:3" x14ac:dyDescent="0.2">
      <c r="A34" s="29" t="s">
        <v>27</v>
      </c>
      <c r="B34">
        <v>2024</v>
      </c>
      <c r="C34" s="29" t="s">
        <v>6</v>
      </c>
    </row>
    <row r="35" spans="1:3" x14ac:dyDescent="0.2">
      <c r="A35" s="29" t="s">
        <v>30</v>
      </c>
      <c r="B35">
        <v>2024</v>
      </c>
      <c r="C35" s="29" t="s">
        <v>4</v>
      </c>
    </row>
    <row r="36" spans="1:3" x14ac:dyDescent="0.2">
      <c r="A36" s="29" t="s">
        <v>30</v>
      </c>
      <c r="B36">
        <v>2024</v>
      </c>
      <c r="C36" s="29" t="s">
        <v>5</v>
      </c>
    </row>
    <row r="37" spans="1:3" x14ac:dyDescent="0.2">
      <c r="A37" s="29" t="s">
        <v>30</v>
      </c>
      <c r="B37">
        <v>2024</v>
      </c>
      <c r="C37" s="29" t="s">
        <v>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0 F A A B Q S w M E F A A A C A g A J 4 9 k W Z X 4 Z b S k A A A A 9 g A A A B I A A A B D b 2 5 m a W c v U G F j a 2 F n Z S 5 4 b W y F j 0 0 O g j A U h K 9 C u q c / m B g l j 7 J w K 4 k J 0 b g l t U I j P A w t l r u 5 8 E h e Q Y y i 7 l z O z D f J z P 1 6 g 3 R o 6 u C i O 2 t a T I i g n A Q a V X s w W C a k d 8 d w Q V I J m 0 K d i l I H I 4 w 2 H q x J S O X c O W b M e 0 / 9 j L Z d y S L O B d t n 6 1 x V u i l C g 9 Y V q D T 5 t A 7 / W 0 T C 7 j V G R l R E g o r 5 k n J g k w m Z w S 8 w 5 v y Z / p i w 6 m v X d 1 p q D L c 5 s E k C e 3 + Q D 1 B L A w Q U A A A I C A A n j 2 R Z F c Y g J 8 s C A A C W E Q A A E w A A A E Z v c m 1 1 b G F z L 1 N l Y 3 R p b 2 4 x L m 3 t V l F v 2 j A Q f k f q f 7 D S F 5 A y G C 2 a J k 1 7 i I C W a h 2 q F q a p q v p g k m s T 1 b G p 7 R Q Y 4 r / P d k I D j Y F K U 1 m H e A r c 2 d 9 9 d 7 7 7 d A I C G T O K / O z b / H J U O a q I C H M I 0 b H j M 8 J Q B 0 v s o K + I g K w g 5 L O U B 6 D + d i c B k P o v x h + G j D 1 U z 2 I C 9 T a j E q g U V a f x U w A X D S C A f w N / T P F U M N r o s C B N 9 I F G B y i N B c F j 5 G M C A n k U k 6 m I R c P r d L r 9 Q b f d Q 7 5 3 2 f W R 1 / c u r / 0 L v z 4 h Y u L U X E R T Q l w k e Q o 1 V / E 5 d v r 4 K b 7 H J o u m 5 p k x n N 1 c S E j U 3 y y J k 4 8 n p 4 6 L v s U 0 N L Y I Q D q 3 8 x u d 3 G 2 G c 8 V Z w q T K O w I c K v I a a 4 C H K q 3 c 0 8 v s 1 R c h X X S T H / A I 8 Q N M M B f q q m Z 4 m 1 N s R 5 j e K + S A k T S h S E 5 H U K A P O K b i j v G k b b w D 5 d Q x S n R c N J s 5 3 x l V P z Q A C r G E u T J q m 4 w W V g k T a a x + O h Q B j 0 e G 5 R U O H v A 9 l A 7 1 0 2 Q I H L E 7 t H x c x 7 q g 8 l O r r s m Y g 1 7 C U i p R 9 b z n 1 1 a 9 8 z z H H 5 C w p + c c l 6 q X O b L k d G K 2 Y u R p O C / B h k x K l i D O x i X A S y x k v 1 q O 6 6 K T z + t R s h b Z h L M c 0 k X N H M o L Q x 0 j F c q 3 5 e k y l 7 q Q G e 3 Q p m + c a 8 B c f Q E H k e n Q m n n j 3 F o 8 c l E V x l U r 2 I t s X E W V V w g v d 8 k C f l 2 D b O i J 1 S 6 Y r 2 9 u N I 5 l h A h T w 7 C 9 0 c t Z r a m C I g D 0 w 3 n P y Q M r y S H q V s j G t A i i j R 1 l s T f a C j F d F R N l U y b N r f y X a S w z t 8 y I N x o B 1 e / y m A K f F s h t l g x j C t X Z O g 7 u Q o x V l 7 Q U 3 0 p M b Y A W 9 T Y X 9 k C 9 W 3 u i 3 r t W a o N C z e W S V L 9 C X e 1 i / V a q a N H E V m 3 L T L 0 3 U V y M Z p n X 6 n S e x T z 5 7 3 c r k 8 R h t 9 o y s b p K l k k t D p g H / a t R / v d b 1 w 4 1 4 f S 9 a c L i g S 1 P a t + Z X r E I 2 N a i 4 + e B e / U S U F z Y A 5 k 5 L A E 7 l J T D d v C 2 S r B h U f g D U E s D B B Q A A A g I A C e P Z F k P y u m r p A A A A O k A A A A T A A A A W 0 N v b n R l b n R f V H l w Z X N d L n h t b G 2 O S w 7 C M A x E r x J 5 n 7 q w Q A g 1 Z Q H c g A t E w f 2 I 5 q P G R e F s L D g S V y B t d 4 i l Z + Z 5 5 v N 6 V 8 d k B / G g M f b e K d g U J Q h y x t 9 6 1 y q Y u J F 7 O N b V 9 R k o i h x 1 U U H H H A 6 I 0 X R k d S x 8 I J e d x o 9 W c z 7 H F o M 2 d 9 0 S b s t y h 8 Y 7 J s e S 5 x 9 Q V 2 d q 9 D S w u K Q s r 7 U Z B 3 F a c 3 O V A q b E u M j 4 l 7 A / e R 3 C 0 B v N 2 c Q k b Z R 2 I X E Z X n 8 B U E s B A h Q D F A A A C A g A J 4 9 k W Z X 4 Z b S k A A A A 9 g A A A B I A A A A A A A A A A A A A A K Q B A A A A A E N v b m Z p Z y 9 Q Y W N r Y W d l L n h t b F B L A Q I U A x Q A A A g I A C e P Z F k V x i A n y w I A A J Y R A A A T A A A A A A A A A A A A A A C k A d Q A A A B G b 3 J t d W x h c y 9 T Z W N 0 a W 9 u M S 5 t U E s B A h Q D F A A A C A g A J 4 9 k W Q / K 6 a u k A A A A 6 Q A A A B M A A A A A A A A A A A A A A K Q B 0 A M A A F t D b 2 5 0 Z W 5 0 X 1 R 5 c G V z X S 5 4 b W x Q S w U G A A A A A A M A A w D C A A A A p 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4 T Y A A A A A A A C / N 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T b 2 x v J T I w 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k 2 I i A v P j x F b n R y e S B U e X B l P S J G a W x s R X J y b 3 J D b 2 R l I i B W Y W x 1 Z T 0 i c 1 V u a 2 5 v d 2 4 i I C 8 + P E V u d H J 5 I F R 5 c G U 9 I k Z p b G x F c n J v c k N v d W 5 0 I i B W Y W x 1 Z T 0 i b D A i I C 8 + P E V u d H J 5 I F R 5 c G U 9 I k Z p b G x M Y X N 0 V X B k Y X R l Z C I g V m F s d W U 9 I m Q y M D I 0 L T E x L T A 0 V D E 2 O j A w O j A 2 L j A y N D Q w O T B a I i A v P j x F b n R y e S B U e X B l P S J G a W x s Q 2 9 s d W 1 u V H l w Z X M i I F Z h b H V l P S J z Q m d N R 0 F 3 V T 0 i I C 8 + P E V u d H J 5 I F R 5 c G U 9 I k Z p b G x D b 2 x 1 b W 5 O Y W 1 l c y I g V m F s d W U 9 I n N b J n F 1 b 3 Q 7 T W 9 u d G g m c X V v d D s s J n F 1 b 3 Q 7 W W V h c i Z x d W 9 0 O y w m c X V v d D t T d W J z Y 3 J p c H R p b 2 4 g U G F j a 2 F n Z S Z x d W 9 0 O y w m c X V v d D t O d W 1 i Z X I g b 2 Y g U 3 V i c 2 N y a X B 0 a W 9 u c y Z x d W 9 0 O y w m c X V v d D t B b W 9 1 b n Q g K E d I U y k 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T b 2 x v I E R h d G E v Q X V 0 b 1 J l b W 9 2 Z W R D b 2 x 1 b W 5 z M S 5 7 T W 9 u d G g s M H 0 m c X V v d D s s J n F 1 b 3 Q 7 U 2 V j d G l v b j E v U 2 9 s b y B E Y X R h L 0 F 1 d G 9 S Z W 1 v d m V k Q 2 9 s d W 1 u c z E u e 1 l l Y X I s M X 0 m c X V v d D s s J n F 1 b 3 Q 7 U 2 V j d G l v b j E v U 2 9 s b y B E Y X R h L 0 F 1 d G 9 S Z W 1 v d m V k Q 2 9 s d W 1 u c z E u e 1 N 1 Y n N j c m l w d G l v b i B Q Y W N r Y W d l L D J 9 J n F 1 b 3 Q 7 L C Z x d W 9 0 O 1 N l Y 3 R p b 2 4 x L 1 N v b G 8 g R G F 0 Y S 9 B d X R v U m V t b 3 Z l Z E N v b H V t b n M x L n t O d W 1 i Z X I g b 2 Y g U 3 V i c 2 N y a X B 0 a W 9 u c y w z f S Z x d W 9 0 O y w m c X V v d D t T Z W N 0 a W 9 u M S 9 T b 2 x v I E R h d G E v Q X V 0 b 1 J l b W 9 2 Z W R D b 2 x 1 b W 5 z M S 5 7 Q W 1 v d W 5 0 I C h H S F M p L D R 9 J n F 1 b 3 Q 7 X S w m c X V v d D t D b 2 x 1 b W 5 D b 3 V u d C Z x d W 9 0 O z o 1 L C Z x d W 9 0 O 0 t l e U N v b H V t b k 5 h b W V z J n F 1 b 3 Q 7 O l t d L C Z x d W 9 0 O 0 N v b H V t b k l k Z W 5 0 a X R p Z X M m c X V v d D s 6 W y Z x d W 9 0 O 1 N l Y 3 R p b 2 4 x L 1 N v b G 8 g R G F 0 Y S 9 B d X R v U m V t b 3 Z l Z E N v b H V t b n M x L n t N b 2 5 0 a C w w f S Z x d W 9 0 O y w m c X V v d D t T Z W N 0 a W 9 u M S 9 T b 2 x v I E R h d G E v Q X V 0 b 1 J l b W 9 2 Z W R D b 2 x 1 b W 5 z M S 5 7 W W V h c i w x f S Z x d W 9 0 O y w m c X V v d D t T Z W N 0 a W 9 u M S 9 T b 2 x v I E R h d G E v Q X V 0 b 1 J l b W 9 2 Z W R D b 2 x 1 b W 5 z M S 5 7 U 3 V i c 2 N y a X B 0 a W 9 u I F B h Y 2 t h Z 2 U s M n 0 m c X V v d D s s J n F 1 b 3 Q 7 U 2 V j d G l v b j E v U 2 9 s b y B E Y X R h L 0 F 1 d G 9 S Z W 1 v d m V k Q 2 9 s d W 1 u c z E u e 0 5 1 b W J l c i B v Z i B T d W J z Y 3 J p c H R p b 2 5 z L D N 9 J n F 1 b 3 Q 7 L C Z x d W 9 0 O 1 N l Y 3 R p b 2 4 x L 1 N v b G 8 g R G F 0 Y S 9 B d X R v U m V t b 3 Z l Z E N v b H V t b n M x L n t B b W 9 1 b n Q g K E d I U y k s N H 0 m c X V v d D t d L C Z x d W 9 0 O 1 J l b G F 0 a W 9 u c 2 h p c E l u Z m 8 m c X V v d D s 6 W 1 1 9 I i A v P j w v U 3 R h Y m x l R W 5 0 c m l l c z 4 8 L 0 l 0 Z W 0 + P E l 0 Z W 0 + P E l 0 Z W 1 M b 2 N h d G l v b j 4 8 S X R l b V R 5 c G U + R m 9 y b X V s Y T w v S X R l b V R 5 c G U + P E l 0 Z W 1 Q Y X R o P l N l Y 3 R p b 2 4 x L 1 N v b G 8 l M j B E Y X R h L 1 N v d X J j Z T w v S X R l b V B h d G g + P C 9 J d G V t T G 9 j Y X R p b 2 4 + P F N 0 Y W J s Z U V u d H J p Z X M g L z 4 8 L 0 l 0 Z W 0 + P E l 0 Z W 0 + P E l 0 Z W 1 M b 2 N h d G l v b j 4 8 S X R l b V R 5 c G U + R m 9 y b X V s Y T w v S X R l b V R 5 c G U + P E l 0 Z W 1 Q Y X R o P l N l Y 3 R p b 2 4 x L 1 N v b G 8 l M j B E Y X R h L 0 5 h d m l n Y X R p b 2 4 l M j A x P C 9 J d G V t U G F 0 a D 4 8 L 0 l 0 Z W 1 M b 2 N h d G l v b j 4 8 U 3 R h Y m x l R W 5 0 c m l l c y A v P j w v S X R l b T 4 8 S X R l b T 4 8 S X R l b U x v Y 2 F 0 a W 9 u P j x J d G V t V H l w Z T 5 G b 3 J t d W x h P C 9 J d G V t V H l w Z T 4 8 S X R l b V B h d G g + U 2 V j d G l v b j E v U 2 9 s b y U y M E R h d G E v U H J v b W 9 0 Z W Q l M j B o Z W F k Z X J z P C 9 J d G V t U G F 0 a D 4 8 L 0 l 0 Z W 1 M b 2 N h d G l v b j 4 8 U 3 R h Y m x l R W 5 0 c m l l c y A v P j w v S X R l b T 4 8 S X R l b T 4 8 S X R l b U x v Y 2 F 0 a W 9 u P j x J d G V t V H l w Z T 5 G b 3 J t d W x h P C 9 J d G V t V H l w Z T 4 8 S X R l b V B h d G g + U 2 V j d G l v b j E v U 2 9 s b y U y M E R h d G E v Q 2 h h b m d l Z C U y M G N v b H V t b i U y M H R 5 c G U 8 L 0 l 0 Z W 1 Q Y X R o P j w v S X R l b U x v Y 2 F 0 a W 9 u P j x T d G F i b G V F b n R y a W V z I C 8 + P C 9 J d G V t P j x J d G V t P j x J d G V t T G 9 j Y X R p b 2 4 + P E l 0 Z W 1 U e X B l P k Z v c m 1 1 b G E 8 L 0 l 0 Z W 1 U e X B l P j x J d G V t U G F 0 a D 5 T Z W N 0 a W 9 u M S 9 T b 2 x v J T I w R G F 0 Y S 9 S Z W 1 v d m V k J T I w Y 2 9 s d W 1 u c z w v S X R l b V B h d G g + P C 9 J d G V t T G 9 j Y X R p b 2 4 + P F N 0 Y W J s Z U V u d H J p Z X M g L z 4 8 L 0 l 0 Z W 0 + P E l 0 Z W 0 + P E l 0 Z W 1 M b 2 N h d G l v b j 4 8 S X R l b V R 5 c G U + R m 9 y b X V s Y T w v S X R l b V R 5 c G U + P E l 0 Z W 1 Q Y X R o P l N l Y 3 R p b 2 4 x L 1 N v b G 8 l M j B E Y X R h L 1 J l b W 9 2 Z W Q l M j B i b 3 R 0 b 2 0 l M j B y b 3 d z P C 9 J d G V t U G F 0 a D 4 8 L 0 l 0 Z W 1 M b 2 N h d G l v b j 4 8 U 3 R h Y m x l R W 5 0 c m l l c y A v P j w v S X R l b T 4 8 S X R l b T 4 8 S X R l b U x v Y 2 F 0 a W 9 u P j x J d G V t V H l w Z T 5 G b 3 J t d W x h P C 9 J d G V t V H l w Z T 4 8 S X R l b V B h d G g + U 2 V j d G l v b j E v U 2 9 s b y U y M E R h d G E v U m V t b 3 Z l Z C U y M G J v d H R v b S U y M H J v d 3 M l M j A x P C 9 J d G V t U G F 0 a D 4 8 L 0 l 0 Z W 1 M b 2 N h d G l v b j 4 8 U 3 R h Y m x l R W 5 0 c m l l c y A v P j w v S X R l b T 4 8 S X R l b T 4 8 S X R l b U x v Y 2 F 0 a W 9 u P j x J d G V t V H l w Z T 5 G b 3 J t d W x h P C 9 J d G V t V H l w Z T 4 8 S X R l b V B h d G g + U 2 V j d G l v b j E v U 2 9 s b y U y M E R h d G E v Q W R k Z W Q l M j B j d X N 0 b 2 0 8 L 0 l 0 Z W 1 Q Y X R o P j w v S X R l b U x v Y 2 F 0 a W 9 u P j x T d G F i b G V F b n R y a W V z I C 8 + P C 9 J d G V t P j x J d G V t P j x J d G V t T G 9 j Y X R p b 2 4 + P E l 0 Z W 1 U e X B l P k Z v c m 1 1 b G E 8 L 0 l 0 Z W 1 U e X B l P j x J d G V t U G F 0 a D 5 T Z W N 0 a W 9 u M S 9 T b 2 x v J T I w R G F 0 Y S 9 S Z W 9 y Z G V y Z W Q l M j B j b 2 x 1 b W 5 z P C 9 J d G V t U G F 0 a D 4 8 L 0 l 0 Z W 1 M b 2 N h d G l v b j 4 8 U 3 R h Y m x l R W 5 0 c m l l c y A v P j w v S X R l b T 4 8 S X R l b T 4 8 S X R l b U x v Y 2 F 0 a W 9 u P j x J d G V t V H l w Z T 5 G b 3 J t d W x h P C 9 J d G V t V H l w Z T 4 8 S X R l b V B h d G g + U 2 V j d G l v b j E v U 2 9 s b y U y M E R h d G E v Q 2 h h b m d l Z C U y M G N v b H V t b i U y M H R 5 c G U l M j B 3 a X R o J T I w b G 9 j Y W x l P C 9 J d G V t U G F 0 a D 4 8 L 0 l 0 Z W 1 M b 2 N h d G l v b j 4 8 U 3 R h Y m x l R W 5 0 c m l l c y A v P j w v S X R l b T 4 8 S X R l b T 4 8 S X R l b U x v Y 2 F 0 a W 9 u P j x J d G V t V H l w Z T 5 G b 3 J t d W x h P C 9 J d G V t V H l w Z T 4 8 S X R l b V B h d G g + U 2 V j d G l v b j E v U 2 9 s b y U y M E R h d G E v R m l s b G V k J T I w Z G 9 3 b j w v S X R l b V B h d G g + P C 9 J d G V t T G 9 j Y X R p b 2 4 + P F N 0 Y W J s Z U V u d H J p Z X M g L z 4 8 L 0 l 0 Z W 0 + P E l 0 Z W 0 + P E l 0 Z W 1 M b 2 N h d G l v b j 4 8 S X R l b V R 5 c G U + R m 9 y b X V s Y T w v S X R l b V R 5 c G U + P E l 0 Z W 1 Q Y X R o P l N l Y 3 R p b 2 4 x L 1 N v b G 8 l M j B E Y X R h L 0 N o Y W 5 n Z W Q l M j B j b 2 x 1 b W 4 l M j B 0 e X B l J T I w M T w v S X R l b V B h d G g + P C 9 J d G V t T G 9 j Y X R p b 2 4 + P F N 0 Y W J s Z U V u d H J p Z X M g L z 4 8 L 0 l 0 Z W 0 + P E l 0 Z W 0 + P E l 0 Z W 1 M b 2 N h d G l v b j 4 8 S X R l b V R 5 c G U + R m 9 y b X V s Y T w v S X R l b V R 5 c G U + P E l 0 Z W 1 Q Y X R o P l N l Y 3 R p b 2 4 x L 1 N v b G 8 l M j B E Y X R h L 0 F w c G V u Z G V k J T I w c X V l c n k 8 L 0 l 0 Z W 1 Q Y X R o P j w v S X R l b U x v Y 2 F 0 a W 9 u P j x T d G F i b G V F b n R y a W V z I C 8 + P C 9 J d G V t P j x J d G V t P j x J d G V t T G 9 j Y X R p b 2 4 + P E l 0 Z W 1 U e X B l P k Z v c m 1 1 b G E 8 L 0 l 0 Z W 1 U e X B l P j x J d G V t U G F 0 a D 5 T Z W N 0 a W 9 u M S 9 T b 2 x v J T I w M j A y 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Q 4 I i A v P j x F b n R y e S B U e X B l P S J G a W x s R X J y b 3 J D b 2 R l I i B W Y W x 1 Z T 0 i c 1 V u a 2 5 v d 2 4 i I C 8 + P E V u d H J 5 I F R 5 c G U 9 I k Z p b G x F c n J v c k N v d W 5 0 I i B W Y W x 1 Z T 0 i b D A i I C 8 + P E V u d H J 5 I F R 5 c G U 9 I k Z p b G x M Y X N 0 V X B k Y X R l Z C I g V m F s d W U 9 I m Q y M D I 0 L T E x L T A 0 V D E 2 O j A w O j A x L j c 2 O T M 0 M D B a I i A v P j x F b n R y e S B U e X B l P S J G a W x s Q 2 9 s d W 1 u V H l w Z X M i I F Z h b H V l P S J z Q m d N R 0 F 3 V T 0 i I C 8 + P E V u d H J 5 I F R 5 c G U 9 I k Z p b G x D b 2 x 1 b W 5 O Y W 1 l c y I g V m F s d W U 9 I n N b J n F 1 b 3 Q 7 T W 9 u d G g m c X V v d D s s J n F 1 b 3 Q 7 W W V h c i Z x d W 9 0 O y w m c X V v d D t T d W J z Y 3 J p c H R p b 2 4 g U G F j a 2 F n Z S Z x d W 9 0 O y w m c X V v d D t O d W 1 i Z X I g b 2 Y g U 3 V i c 2 N y a X B 0 a W 9 u c y Z x d W 9 0 O y w m c X V v d D t B b W 9 1 b n Q g K E d I U y k 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T b 2 x v I D I w M j Q v Q X V 0 b 1 J l b W 9 2 Z W R D b 2 x 1 b W 5 z M S 5 7 T W 9 u d G g s M H 0 m c X V v d D s s J n F 1 b 3 Q 7 U 2 V j d G l v b j E v U 2 9 s b y A y M D I 0 L 0 F 1 d G 9 S Z W 1 v d m V k Q 2 9 s d W 1 u c z E u e 1 l l Y X I s M X 0 m c X V v d D s s J n F 1 b 3 Q 7 U 2 V j d G l v b j E v U 2 9 s b y A y M D I 0 L 0 F 1 d G 9 S Z W 1 v d m V k Q 2 9 s d W 1 u c z E u e 1 N 1 Y n N j c m l w d G l v b i B Q Y W N r Y W d l L D J 9 J n F 1 b 3 Q 7 L C Z x d W 9 0 O 1 N l Y 3 R p b 2 4 x L 1 N v b G 8 g M j A y N C 9 B d X R v U m V t b 3 Z l Z E N v b H V t b n M x L n t O d W 1 i Z X I g b 2 Y g U 3 V i c 2 N y a X B 0 a W 9 u c y w z f S Z x d W 9 0 O y w m c X V v d D t T Z W N 0 a W 9 u M S 9 T b 2 x v I D I w M j Q v Q X V 0 b 1 J l b W 9 2 Z W R D b 2 x 1 b W 5 z M S 5 7 Q W 1 v d W 5 0 I C h H S F M p L D R 9 J n F 1 b 3 Q 7 X S w m c X V v d D t D b 2 x 1 b W 5 D b 3 V u d C Z x d W 9 0 O z o 1 L C Z x d W 9 0 O 0 t l e U N v b H V t b k 5 h b W V z J n F 1 b 3 Q 7 O l t d L C Z x d W 9 0 O 0 N v b H V t b k l k Z W 5 0 a X R p Z X M m c X V v d D s 6 W y Z x d W 9 0 O 1 N l Y 3 R p b 2 4 x L 1 N v b G 8 g M j A y N C 9 B d X R v U m V t b 3 Z l Z E N v b H V t b n M x L n t N b 2 5 0 a C w w f S Z x d W 9 0 O y w m c X V v d D t T Z W N 0 a W 9 u M S 9 T b 2 x v I D I w M j Q v Q X V 0 b 1 J l b W 9 2 Z W R D b 2 x 1 b W 5 z M S 5 7 W W V h c i w x f S Z x d W 9 0 O y w m c X V v d D t T Z W N 0 a W 9 u M S 9 T b 2 x v I D I w M j Q v Q X V 0 b 1 J l b W 9 2 Z W R D b 2 x 1 b W 5 z M S 5 7 U 3 V i c 2 N y a X B 0 a W 9 u I F B h Y 2 t h Z 2 U s M n 0 m c X V v d D s s J n F 1 b 3 Q 7 U 2 V j d G l v b j E v U 2 9 s b y A y M D I 0 L 0 F 1 d G 9 S Z W 1 v d m V k Q 2 9 s d W 1 u c z E u e 0 5 1 b W J l c i B v Z i B T d W J z Y 3 J p c H R p b 2 5 z L D N 9 J n F 1 b 3 Q 7 L C Z x d W 9 0 O 1 N l Y 3 R p b 2 4 x L 1 N v b G 8 g M j A y N C 9 B d X R v U m V t b 3 Z l Z E N v b H V t b n M x L n t B b W 9 1 b n Q g K E d I U y k s N H 0 m c X V v d D t d L C Z x d W 9 0 O 1 J l b G F 0 a W 9 u c 2 h p c E l u Z m 8 m c X V v d D s 6 W 1 1 9 I i A v P j w v U 3 R h Y m x l R W 5 0 c m l l c z 4 8 L 0 l 0 Z W 0 + P E l 0 Z W 0 + P E l 0 Z W 1 M b 2 N h d G l v b j 4 8 S X R l b V R 5 c G U + R m 9 y b X V s Y T w v S X R l b V R 5 c G U + P E l 0 Z W 1 Q Y X R o P l N l Y 3 R p b 2 4 x L 1 N v b G 8 l M j A y M D I 0 L 1 N v d X J j Z T w v S X R l b V B h d G g + P C 9 J d G V t T G 9 j Y X R p b 2 4 + P F N 0 Y W J s Z U V u d H J p Z X M g L z 4 8 L 0 l 0 Z W 0 + P E l 0 Z W 0 + P E l 0 Z W 1 M b 2 N h d G l v b j 4 8 S X R l b V R 5 c G U + R m 9 y b X V s Y T w v S X R l b V R 5 c G U + P E l 0 Z W 1 Q Y X R o P l N l Y 3 R p b 2 4 x L 1 N v b G 8 l M j A y M D I 0 L 0 5 h d m l n Y X R p b 2 4 l M j A x P C 9 J d G V t U G F 0 a D 4 8 L 0 l 0 Z W 1 M b 2 N h d G l v b j 4 8 U 3 R h Y m x l R W 5 0 c m l l c y A v P j w v S X R l b T 4 8 S X R l b T 4 8 S X R l b U x v Y 2 F 0 a W 9 u P j x J d G V t V H l w Z T 5 G b 3 J t d W x h P C 9 J d G V t V H l w Z T 4 8 S X R l b V B h d G g + U 2 V j d G l v b j E v U 2 9 s b y U y M D I w M j Q v U H J v b W 9 0 Z W Q l M j B o Z W F k Z X J z P C 9 J d G V t U G F 0 a D 4 8 L 0 l 0 Z W 1 M b 2 N h d G l v b j 4 8 U 3 R h Y m x l R W 5 0 c m l l c y A v P j w v S X R l b T 4 8 S X R l b T 4 8 S X R l b U x v Y 2 F 0 a W 9 u P j x J d G V t V H l w Z T 5 G b 3 J t d W x h P C 9 J d G V t V H l w Z T 4 8 S X R l b V B h d G g + U 2 V j d G l v b j E v U 2 9 s b y U y M D I w M j Q v Q 2 h h b m d l Z C U y M G N v b H V t b i U y M H R 5 c G U 8 L 0 l 0 Z W 1 Q Y X R o P j w v S X R l b U x v Y 2 F 0 a W 9 u P j x T d G F i b G V F b n R y a W V z I C 8 + P C 9 J d G V t P j x J d G V t P j x J d G V t T G 9 j Y X R p b 2 4 + P E l 0 Z W 1 U e X B l P k Z v c m 1 1 b G E 8 L 0 l 0 Z W 1 U e X B l P j x J d G V t U G F 0 a D 5 T Z W N 0 a W 9 u M S 9 T b 2 x v J T I w M j A y N C 9 S Z W 1 v d m V k J T I w Y m 9 0 d G 9 t J T I w c m 9 3 c z w v S X R l b V B h d G g + P C 9 J d G V t T G 9 j Y X R p b 2 4 + P F N 0 Y W J s Z U V u d H J p Z X M g L z 4 8 L 0 l 0 Z W 0 + P E l 0 Z W 0 + P E l 0 Z W 1 M b 2 N h d G l v b j 4 8 S X R l b V R 5 c G U + R m 9 y b X V s Y T w v S X R l b V R 5 c G U + P E l 0 Z W 1 Q Y X R o P l N l Y 3 R p b 2 4 x L 1 N v b G 8 l M j A y M D I 0 L 0 F k Z G V k J T I w Y 3 V z d G 9 t P C 9 J d G V t U G F 0 a D 4 8 L 0 l 0 Z W 1 M b 2 N h d G l v b j 4 8 U 3 R h Y m x l R W 5 0 c m l l c y A v P j w v S X R l b T 4 8 S X R l b T 4 8 S X R l b U x v Y 2 F 0 a W 9 u P j x J d G V t V H l w Z T 5 G b 3 J t d W x h P C 9 J d G V t V H l w Z T 4 8 S X R l b V B h d G g + U 2 V j d G l v b j E v U 2 9 s b y U y M D I w M j Q v U m V v c m R l c m V k J T I w Y 2 9 s d W 1 u c z w v S X R l b V B h d G g + P C 9 J d G V t T G 9 j Y X R p b 2 4 + P F N 0 Y W J s Z U V u d H J p Z X M g L z 4 8 L 0 l 0 Z W 0 + P E l 0 Z W 0 + P E l 0 Z W 1 M b 2 N h d G l v b j 4 8 S X R l b V R 5 c G U + R m 9 y b X V s Y T w v S X R l b V R 5 c G U + P E l 0 Z W 1 Q Y X R o P l N l Y 3 R p b 2 4 x L 0 Z p c m 0 l M j B 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z I i I C 8 + P E V u d H J 5 I F R 5 c G U 9 I k Z p b G x F c n J v c k N v Z G U i I F Z h b H V l P S J z V W 5 r b m 9 3 b i I g L z 4 8 R W 5 0 c n k g V H l w Z T 0 i R m l s b E V y c m 9 y Q 2 9 1 b n Q i I F Z h b H V l P S J s M C I g L z 4 8 R W 5 0 c n k g V H l w Z T 0 i R m l s b E x h c 3 R V c G R h d G V k I i B W Y W x 1 Z T 0 i Z D I w M j Q t M T E t M D R U M T Y 6 M D A 6 M D c u M j A w O T k x M F o i I C 8 + P E V u d H J 5 I F R 5 c G U 9 I k Z p b G x D b 2 x 1 b W 5 U e X B l c y I g V m F s d W U 9 I n N C Z 0 1 H Q X d N R i I g L z 4 8 R W 5 0 c n k g V H l w Z T 0 i R m l s b E N v b H V t b k 5 h b W V z I i B W Y W x 1 Z T 0 i c 1 s m c X V v d D t N b 2 5 0 a C Z x d W 9 0 O y w m c X V v d D t Z Z W F y J n F 1 b 3 Q 7 L C Z x d W 9 0 O 1 N 1 Y n N j c m l w d G l v b i B Q Y W N r Y W d l J n F 1 b 3 Q 7 L C Z x d W 9 0 O 0 5 1 b W J l c i B v Z i B G a X J t c y Z x d W 9 0 O y w m c X V v d D t O d W 1 i Z X I g b 2 Y g V X N l c n M m c X V v d D s s J n F 1 b 3 Q 7 Q W 1 v d W 5 0 I C h H S F M p 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m l y b S B E Y X R h L 0 F 1 d G 9 S Z W 1 v d m V k Q 2 9 s d W 1 u c z E u e 0 1 v b n R o L D B 9 J n F 1 b 3 Q 7 L C Z x d W 9 0 O 1 N l Y 3 R p b 2 4 x L 0 Z p c m 0 g R G F 0 Y S 9 B d X R v U m V t b 3 Z l Z E N v b H V t b n M x L n t Z Z W F y L D F 9 J n F 1 b 3 Q 7 L C Z x d W 9 0 O 1 N l Y 3 R p b 2 4 x L 0 Z p c m 0 g R G F 0 Y S 9 B d X R v U m V t b 3 Z l Z E N v b H V t b n M x L n t T d W J z Y 3 J p c H R p b 2 4 g U G F j a 2 F n Z S w y f S Z x d W 9 0 O y w m c X V v d D t T Z W N 0 a W 9 u M S 9 G a X J t I E R h d G E v Q X V 0 b 1 J l b W 9 2 Z W R D b 2 x 1 b W 5 z M S 5 7 T n V t Y m V y I G 9 m I E Z p c m 1 z L D N 9 J n F 1 b 3 Q 7 L C Z x d W 9 0 O 1 N l Y 3 R p b 2 4 x L 0 Z p c m 0 g R G F 0 Y S 9 B d X R v U m V t b 3 Z l Z E N v b H V t b n M x L n t O d W 1 i Z X I g b 2 Y g V X N l c n M s N H 0 m c X V v d D s s J n F 1 b 3 Q 7 U 2 V j d G l v b j E v R m l y b S B E Y X R h L 0 F 1 d G 9 S Z W 1 v d m V k Q 2 9 s d W 1 u c z E u e 0 F t b 3 V u d C A o R 0 h T K S w 1 f S Z x d W 9 0 O 1 0 s J n F 1 b 3 Q 7 Q 2 9 s d W 1 u Q 2 9 1 b n Q m c X V v d D s 6 N i w m c X V v d D t L Z X l D b 2 x 1 b W 5 O Y W 1 l c y Z x d W 9 0 O z p b X S w m c X V v d D t D b 2 x 1 b W 5 J Z G V u d G l 0 a W V z J n F 1 b 3 Q 7 O l s m c X V v d D t T Z W N 0 a W 9 u M S 9 G a X J t I E R h d G E v Q X V 0 b 1 J l b W 9 2 Z W R D b 2 x 1 b W 5 z M S 5 7 T W 9 u d G g s M H 0 m c X V v d D s s J n F 1 b 3 Q 7 U 2 V j d G l v b j E v R m l y b S B E Y X R h L 0 F 1 d G 9 S Z W 1 v d m V k Q 2 9 s d W 1 u c z E u e 1 l l Y X I s M X 0 m c X V v d D s s J n F 1 b 3 Q 7 U 2 V j d G l v b j E v R m l y b S B E Y X R h L 0 F 1 d G 9 S Z W 1 v d m V k Q 2 9 s d W 1 u c z E u e 1 N 1 Y n N j c m l w d G l v b i B Q Y W N r Y W d l L D J 9 J n F 1 b 3 Q 7 L C Z x d W 9 0 O 1 N l Y 3 R p b 2 4 x L 0 Z p c m 0 g R G F 0 Y S 9 B d X R v U m V t b 3 Z l Z E N v b H V t b n M x L n t O d W 1 i Z X I g b 2 Y g R m l y b X M s M 3 0 m c X V v d D s s J n F 1 b 3 Q 7 U 2 V j d G l v b j E v R m l y b S B E Y X R h L 0 F 1 d G 9 S Z W 1 v d m V k Q 2 9 s d W 1 u c z E u e 0 5 1 b W J l c i B v Z i B V c 2 V y c y w 0 f S Z x d W 9 0 O y w m c X V v d D t T Z W N 0 a W 9 u M S 9 G a X J t I E R h d G E v Q X V 0 b 1 J l b W 9 2 Z W R D b 2 x 1 b W 5 z M S 5 7 Q W 1 v d W 5 0 I C h H S F M p L D V 9 J n F 1 b 3 Q 7 X S w m c X V v d D t S Z W x h d G l v b n N o a X B J b m Z v J n F 1 b 3 Q 7 O l t d f S I g L z 4 8 L 1 N 0 Y W J s Z U V u d H J p Z X M + P C 9 J d G V t P j x J d G V t P j x J d G V t T G 9 j Y X R p b 2 4 + P E l 0 Z W 1 U e X B l P k Z v c m 1 1 b G E 8 L 0 l 0 Z W 1 U e X B l P j x J d G V t U G F 0 a D 5 T Z W N 0 a W 9 u M S 9 G a X J t J T I w R G F 0 Y S 9 T b 3 V y Y 2 U 8 L 0 l 0 Z W 1 Q Y X R o P j w v S X R l b U x v Y 2 F 0 a W 9 u P j x T d G F i b G V F b n R y a W V z I C 8 + P C 9 J d G V t P j x J d G V t P j x J d G V t T G 9 j Y X R p b 2 4 + P E l 0 Z W 1 U e X B l P k Z v c m 1 1 b G E 8 L 0 l 0 Z W 1 U e X B l P j x J d G V t U G F 0 a D 5 T Z W N 0 a W 9 u M S 9 G a X J t J T I w R G F 0 Y S 9 O Y X Z p Z 2 F 0 a W 9 u J T I w M T w v S X R l b V B h d G g + P C 9 J d G V t T G 9 j Y X R p b 2 4 + P F N 0 Y W J s Z U V u d H J p Z X M g L z 4 8 L 0 l 0 Z W 0 + P E l 0 Z W 0 + P E l 0 Z W 1 M b 2 N h d G l v b j 4 8 S X R l b V R 5 c G U + R m 9 y b X V s Y T w v S X R l b V R 5 c G U + P E l 0 Z W 1 Q Y X R o P l N l Y 3 R p b 2 4 x L 0 Z p c m 0 l M j B E Y X R h L 1 B y b 2 1 v d G V k J T I w a G V h Z G V y c z w v S X R l b V B h d G g + P C 9 J d G V t T G 9 j Y X R p b 2 4 + P F N 0 Y W J s Z U V u d H J p Z X M g L z 4 8 L 0 l 0 Z W 0 + P E l 0 Z W 0 + P E l 0 Z W 1 M b 2 N h d G l v b j 4 8 S X R l b V R 5 c G U + R m 9 y b X V s Y T w v S X R l b V R 5 c G U + P E l 0 Z W 1 Q Y X R o P l N l Y 3 R p b 2 4 x L 0 Z p c m 0 l M j B E Y X R h L 0 N o Y W 5 n Z W Q l M j B j b 2 x 1 b W 4 l M j B 0 e X B l P C 9 J d G V t U G F 0 a D 4 8 L 0 l 0 Z W 1 M b 2 N h d G l v b j 4 8 U 3 R h Y m x l R W 5 0 c m l l c y A v P j w v S X R l b T 4 8 S X R l b T 4 8 S X R l b U x v Y 2 F 0 a W 9 u P j x J d G V t V H l w Z T 5 G b 3 J t d W x h P C 9 J d G V t V H l w Z T 4 8 S X R l b V B h d G g + U 2 V j d G l v b j E v R m l y b S U y M E R h d G E v U m V t b 3 Z l Z C U y M G N v b H V t b n M 8 L 0 l 0 Z W 1 Q Y X R o P j w v S X R l b U x v Y 2 F 0 a W 9 u P j x T d G F i b G V F b n R y a W V z I C 8 + P C 9 J d G V t P j x J d G V t P j x J d G V t T G 9 j Y X R p b 2 4 + P E l 0 Z W 1 U e X B l P k Z v c m 1 1 b G E 8 L 0 l 0 Z W 1 U e X B l P j x J d G V t U G F 0 a D 5 T Z W N 0 a W 9 u M S 9 G a X J t J T I w R G F 0 Y S 9 S Z W 1 v d m V k J T I w Y m 9 0 d G 9 t J T I w c m 9 3 c z w v S X R l b V B h d G g + P C 9 J d G V t T G 9 j Y X R p b 2 4 + P F N 0 Y W J s Z U V u d H J p Z X M g L z 4 8 L 0 l 0 Z W 0 + P E l 0 Z W 0 + P E l 0 Z W 1 M b 2 N h d G l v b j 4 8 S X R l b V R 5 c G U + R m 9 y b X V s Y T w v S X R l b V R 5 c G U + P E l 0 Z W 1 Q Y X R o P l N l Y 3 R p b 2 4 x L 0 Z p c m 0 l M j B E Y X R h L 0 F k Z G V k J T I w Y 3 V z d G 9 t P C 9 J d G V t U G F 0 a D 4 8 L 0 l 0 Z W 1 M b 2 N h d G l v b j 4 8 U 3 R h Y m x l R W 5 0 c m l l c y A v P j w v S X R l b T 4 8 S X R l b T 4 8 S X R l b U x v Y 2 F 0 a W 9 u P j x J d G V t V H l w Z T 5 G b 3 J t d W x h P C 9 J d G V t V H l w Z T 4 8 S X R l b V B h d G g + U 2 V j d G l v b j E v R m l y b S U y M E R h d G E v U m V v c m R l c m V k J T I w Y 2 9 s d W 1 u c z w v S X R l b V B h d G g + P C 9 J d G V t T G 9 j Y X R p b 2 4 + P F N 0 Y W J s Z U V u d H J p Z X M g L z 4 8 L 0 l 0 Z W 0 + P E l 0 Z W 0 + P E l 0 Z W 1 M b 2 N h d G l v b j 4 8 S X R l b V R 5 c G U + R m 9 y b X V s Y T w v S X R l b V R 5 c G U + P E l 0 Z W 1 Q Y X R o P l N l Y 3 R p b 2 4 x L 0 Z p c m 0 l M j B E Y X R h L 0 F w c G V u Z G V k J T I w c X V l c n k 8 L 0 l 0 Z W 1 Q Y X R o P j w v S X R l b U x v Y 2 F 0 a W 9 u P j x T d G F i b G V F b n R y a W V z I C 8 + P C 9 J d G V t P j x J d G V t P j x J d G V t T G 9 j Y X R p b 2 4 + P E l 0 Z W 1 U e X B l P k Z v c m 1 1 b G E 8 L 0 l 0 Z W 1 U e X B l P j x J d G V t U G F 0 a D 5 T Z W N 0 a W 9 u M S 9 G a X J t J T I w M j A y 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Z p c m 1 f M j A y N C I g L z 4 8 R W 5 0 c n k g V H l w Z T 0 i R m l s b G V k Q 2 9 t c G x l d G V S Z X N 1 b H R U b 1 d v c m t z a G V l d C I g V m F s d W U 9 I m w x I i A v P j x F b n R y e S B U e X B l P S J B Z G R l Z F R v R G F 0 Y U 1 v Z G V s I i B W Y W x 1 Z T 0 i b D A i I C 8 + P E V u d H J 5 I F R 5 c G U 9 I k Z p b G x D b 3 V u d C I g V m F s d W U 9 I m w z N i I g L z 4 8 R W 5 0 c n k g V H l w Z T 0 i R m l s b E V y c m 9 y Q 2 9 k Z S I g V m F s d W U 9 I n N V b m t u b 3 d u I i A v P j x F b n R y e S B U e X B l P S J G a W x s R X J y b 3 J D b 3 V u d C I g V m F s d W U 9 I m w w I i A v P j x F b n R y e S B U e X B l P S J G a W x s T G F z d F V w Z G F 0 Z W Q i I F Z h b H V l P S J k M j A y N C 0 x M S 0 w N F Q x N j o w M D o w M i 4 4 M D g y N D I w W i I g L z 4 8 R W 5 0 c n k g V H l w Z T 0 i R m l s b E N v b H V t b l R 5 c G V z I i B W Y W x 1 Z T 0 i c 0 J n T U d B d 0 1 G I i A v P j x F b n R y e S B U e X B l P S J G a W x s Q 2 9 s d W 1 u T m F t Z X M i I F Z h b H V l P S J z W y Z x d W 9 0 O 0 1 v b n R o J n F 1 b 3 Q 7 L C Z x d W 9 0 O 1 l l Y X I m c X V v d D s s J n F 1 b 3 Q 7 U 3 V i c 2 N y a X B 0 a W 9 u I F B h Y 2 t h Z 2 U m c X V v d D s s J n F 1 b 3 Q 7 T n V t Y m V y I G 9 m I E Z p c m 1 z J n F 1 b 3 Q 7 L C Z x d W 9 0 O 0 5 1 b W J l c i B v Z i B V c 2 V y c y Z x d W 9 0 O y w m c X V v d D t B b W 9 1 b n Q g K E d I U y k 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G a X J t I D I w M j Q v Q X V 0 b 1 J l b W 9 2 Z W R D b 2 x 1 b W 5 z M S 5 7 T W 9 u d G g s M H 0 m c X V v d D s s J n F 1 b 3 Q 7 U 2 V j d G l v b j E v R m l y b S A y M D I 0 L 0 F 1 d G 9 S Z W 1 v d m V k Q 2 9 s d W 1 u c z E u e 1 l l Y X I s M X 0 m c X V v d D s s J n F 1 b 3 Q 7 U 2 V j d G l v b j E v R m l y b S A y M D I 0 L 0 F 1 d G 9 S Z W 1 v d m V k Q 2 9 s d W 1 u c z E u e 1 N 1 Y n N j c m l w d G l v b i B Q Y W N r Y W d l L D J 9 J n F 1 b 3 Q 7 L C Z x d W 9 0 O 1 N l Y 3 R p b 2 4 x L 0 Z p c m 0 g M j A y N C 9 B d X R v U m V t b 3 Z l Z E N v b H V t b n M x L n t O d W 1 i Z X I g b 2 Y g R m l y b X M s M 3 0 m c X V v d D s s J n F 1 b 3 Q 7 U 2 V j d G l v b j E v R m l y b S A y M D I 0 L 0 F 1 d G 9 S Z W 1 v d m V k Q 2 9 s d W 1 u c z E u e 0 5 1 b W J l c i B v Z i B V c 2 V y c y w 0 f S Z x d W 9 0 O y w m c X V v d D t T Z W N 0 a W 9 u M S 9 G a X J t I D I w M j Q v Q X V 0 b 1 J l b W 9 2 Z W R D b 2 x 1 b W 5 z M S 5 7 Q W 1 v d W 5 0 I C h H S F M p L D V 9 J n F 1 b 3 Q 7 X S w m c X V v d D t D b 2 x 1 b W 5 D b 3 V u d C Z x d W 9 0 O z o 2 L C Z x d W 9 0 O 0 t l e U N v b H V t b k 5 h b W V z J n F 1 b 3 Q 7 O l t d L C Z x d W 9 0 O 0 N v b H V t b k l k Z W 5 0 a X R p Z X M m c X V v d D s 6 W y Z x d W 9 0 O 1 N l Y 3 R p b 2 4 x L 0 Z p c m 0 g M j A y N C 9 B d X R v U m V t b 3 Z l Z E N v b H V t b n M x L n t N b 2 5 0 a C w w f S Z x d W 9 0 O y w m c X V v d D t T Z W N 0 a W 9 u M S 9 G a X J t I D I w M j Q v Q X V 0 b 1 J l b W 9 2 Z W R D b 2 x 1 b W 5 z M S 5 7 W W V h c i w x f S Z x d W 9 0 O y w m c X V v d D t T Z W N 0 a W 9 u M S 9 G a X J t I D I w M j Q v Q X V 0 b 1 J l b W 9 2 Z W R D b 2 x 1 b W 5 z M S 5 7 U 3 V i c 2 N y a X B 0 a W 9 u I F B h Y 2 t h Z 2 U s M n 0 m c X V v d D s s J n F 1 b 3 Q 7 U 2 V j d G l v b j E v R m l y b S A y M D I 0 L 0 F 1 d G 9 S Z W 1 v d m V k Q 2 9 s d W 1 u c z E u e 0 5 1 b W J l c i B v Z i B G a X J t c y w z f S Z x d W 9 0 O y w m c X V v d D t T Z W N 0 a W 9 u M S 9 G a X J t I D I w M j Q v Q X V 0 b 1 J l b W 9 2 Z W R D b 2 x 1 b W 5 z M S 5 7 T n V t Y m V y I G 9 m I F V z Z X J z L D R 9 J n F 1 b 3 Q 7 L C Z x d W 9 0 O 1 N l Y 3 R p b 2 4 x L 0 Z p c m 0 g M j A y N C 9 B d X R v U m V t b 3 Z l Z E N v b H V t b n M x L n t B b W 9 1 b n Q g K E d I U y k s N X 0 m c X V v d D t d L C Z x d W 9 0 O 1 J l b G F 0 a W 9 u c 2 h p c E l u Z m 8 m c X V v d D s 6 W 1 1 9 I i A v P j w v U 3 R h Y m x l R W 5 0 c m l l c z 4 8 L 0 l 0 Z W 0 + P E l 0 Z W 0 + P E l 0 Z W 1 M b 2 N h d G l v b j 4 8 S X R l b V R 5 c G U + R m 9 y b X V s Y T w v S X R l b V R 5 c G U + P E l 0 Z W 1 Q Y X R o P l N l Y 3 R p b 2 4 x L 0 Z p c m 0 l M j A y M D I 0 L 1 N v d X J j Z T w v S X R l b V B h d G g + P C 9 J d G V t T G 9 j Y X R p b 2 4 + P F N 0 Y W J s Z U V u d H J p Z X M g L z 4 8 L 0 l 0 Z W 0 + P E l 0 Z W 0 + P E l 0 Z W 1 M b 2 N h d G l v b j 4 8 S X R l b V R 5 c G U + R m 9 y b X V s Y T w v S X R l b V R 5 c G U + P E l 0 Z W 1 Q Y X R o P l N l Y 3 R p b 2 4 x L 0 Z p c m 0 l M j A y M D I 0 L 0 5 h d m l n Y X R p b 2 4 l M j A x P C 9 J d G V t U G F 0 a D 4 8 L 0 l 0 Z W 1 M b 2 N h d G l v b j 4 8 U 3 R h Y m x l R W 5 0 c m l l c y A v P j w v S X R l b T 4 8 S X R l b T 4 8 S X R l b U x v Y 2 F 0 a W 9 u P j x J d G V t V H l w Z T 5 G b 3 J t d W x h P C 9 J d G V t V H l w Z T 4 8 S X R l b V B h d G g + U 2 V j d G l v b j E v R m l y b S U y M D I w M j Q v U H J v b W 9 0 Z W Q l M j B o Z W F k Z X J z P C 9 J d G V t U G F 0 a D 4 8 L 0 l 0 Z W 1 M b 2 N h d G l v b j 4 8 U 3 R h Y m x l R W 5 0 c m l l c y A v P j w v S X R l b T 4 8 S X R l b T 4 8 S X R l b U x v Y 2 F 0 a W 9 u P j x J d G V t V H l w Z T 5 G b 3 J t d W x h P C 9 J d G V t V H l w Z T 4 8 S X R l b V B h d G g + U 2 V j d G l v b j E v R m l y b S U y M D I w M j Q v Q 2 h h b m d l Z C U y M G N v b H V t b i U y M H R 5 c G U 8 L 0 l 0 Z W 1 Q Y X R o P j w v S X R l b U x v Y 2 F 0 a W 9 u P j x T d G F i b G V F b n R y a W V z I C 8 + P C 9 J d G V t P j x J d G V t P j x J d G V t T G 9 j Y X R p b 2 4 + P E l 0 Z W 1 U e X B l P k Z v c m 1 1 b G E 8 L 0 l 0 Z W 1 U e X B l P j x J d G V t U G F 0 a D 5 T Z W N 0 a W 9 u M S 9 G a X J t J T I w M j A y N C 9 S Z W 1 v d m V k J T I w Y m 9 0 d G 9 t J T I w c m 9 3 c z w v S X R l b V B h d G g + P C 9 J d G V t T G 9 j Y X R p b 2 4 + P F N 0 Y W J s Z U V u d H J p Z X M g L z 4 8 L 0 l 0 Z W 0 + P E l 0 Z W 0 + P E l 0 Z W 1 M b 2 N h d G l v b j 4 8 S X R l b V R 5 c G U + R m 9 y b X V s Y T w v S X R l b V R 5 c G U + P E l 0 Z W 1 Q Y X R o P l N l Y 3 R p b 2 4 x L 0 Z p c m 0 l M j A y M D I 0 L 0 F k Z G V k J T I w Y 3 V z d G 9 t P C 9 J d G V t U G F 0 a D 4 8 L 0 l 0 Z W 1 M b 2 N h d G l v b j 4 8 U 3 R h Y m x l R W 5 0 c m l l c y A v P j w v S X R l b T 4 8 S X R l b T 4 8 S X R l b U x v Y 2 F 0 a W 9 u P j x J d G V t V H l w Z T 5 G b 3 J t d W x h P C 9 J d G V t V H l w Z T 4 8 S X R l b V B h d G g + U 2 V j d G l v b j E v R m l y b S U y M D I w M j Q v U m V v c m R l c m V k J T I w Y 2 9 s d W 1 u c z w v S X R l b V B h d G g + P C 9 J d G V t T G 9 j Y X R p b 2 4 + P F N 0 Y W J s Z U V u d H J p Z X M g L z 4 8 L 0 l 0 Z W 0 + P C 9 J d G V t c z 4 8 L 0 x v Y 2 F s U G F j a 2 F n Z U 1 l d G F k Y X R h R m l s Z T 4 W A A A A U E s F B g A A A A A A A A A A A A A A A A A A A A A A A P s C A A A w g g L 3 B g k q h k i G 9 w 0 B B w O g g g L o M I I C 5 A I B A D G C A l 8 w g g J b A g E A M E M w N z E 1 M D M G A 1 U E A x M s T W l j c m 9 z b 2 Z 0 L k 9 m Z m l j Z S 5 F e G N l b C 5 Q c m 9 0 Z W N 0 Z W R E Y X R h U 2 V y d m l j Z X M C C G x c w W e A v V d e M A 0 G C S q G S I b 3 D Q E B A Q U A B I I C A B B a / P n q X 3 s 8 p 3 Y z J d y r 5 t R 9 h K r N o Y 5 o z f 4 S g A 0 N 2 c D D z Z u F 5 + V 4 T c 0 Y s 5 X L U t G V x 1 9 l 9 s i H b g t A e g Y Z C A H N I U j 8 J A z A W 2 r i y x P s M h v a G F C E c h S l 8 F Q S n y 7 A Q j U 9 D R Q H O E 5 a F L v y + c D k X G M A 5 M / C u S 3 s F L Y K Y r / l R g E 6 A B V w 4 T r f N 5 D h u x x R n 7 5 M J 4 O b T H L f e e 8 k q 2 j 0 q + f T l B e u f L y E 4 G O B p m o 3 v a u G x u x d I L 1 j R B D 2 s R r t e F I H t O c A Q D P Q T 7 z 4 f X M 8 B h / Z z X H Y w X C r m T m / D Y Q E k k y / v Q + V T D w W f 7 r Y f x Y 2 t W V / A 0 l U S K 3 8 1 T K v i w 2 5 3 e O S S R q Y E j g P j 5 e a J s B w B W 8 a q g D u 3 v 3 i t K x j Z B l Q p N Y n H C l j V 0 C Y t D O V k X t 1 T 7 7 M S 6 A I y v r U 4 U / P I D B E Q g / K X 7 n T P X P h o v L O a g 2 l q U 1 G Y e M g T r a K y e y / 9 A A 5 Z i m C u A s h h Z z B g 1 s 1 i i 0 F 1 9 6 W q S + V C c T D k R + N v i l f D Z N D f 7 q E b L B W Q A N O n Y I O I e Y k + g E S a W v D g p X q v 9 / E t o p n E P g i M N V Y C P 8 S a B o B v n 5 h 6 w U q j s i t v b 1 O T y 4 H v X S j g U 3 6 0 0 l j f p 3 f D X m Y 4 w Y c R 2 d G O 0 c y y V D 2 J e F S I K I b 1 M B n I e A n 0 7 w 1 i X f i / Z U y L t H R J H s q H 2 E d 2 Q Y D N L c o 7 q C j i D I i m S E Q x r n i c p F a T v e z Z / n J d l C B Y t Y 5 + p N z M H w G C S q G S I b 3 D Q E H A T A d B g l g h k g B Z Q M E A S o E E A m z 3 J 6 y h 7 h h u e T a + M M T E Q y A U J H g E 2 i 3 J 9 u j v P I d a s b 2 G 7 Y B 0 w X J t L e H H n F P s q d h + L T E 3 4 v 9 G t R G J d z 6 s y p S 8 0 H f X P Q b O L g 7 a E Q S P 7 T i l h l K c i a 7 Q 4 7 0 I t G N 0 E h H K D u z v G m 9 < / D a t a M a s h u p > 
</file>

<file path=customXml/itemProps1.xml><?xml version="1.0" encoding="utf-8"?>
<ds:datastoreItem xmlns:ds="http://schemas.openxmlformats.org/officeDocument/2006/customXml" ds:itemID="{846A2CC9-F14F-0A4D-956B-0A86F8CAEF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Solo 2023</vt:lpstr>
      <vt:lpstr>Firm 2023</vt:lpstr>
      <vt:lpstr>Solo 2024</vt:lpstr>
      <vt:lpstr>Firm 2024</vt:lpstr>
      <vt:lpstr>Insights</vt:lpstr>
      <vt:lpstr>Dashboard</vt:lpstr>
      <vt:lpstr>Firm 2024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DL News</dc:creator>
  <cp:lastModifiedBy>Eleazer Quayson</cp:lastModifiedBy>
  <dcterms:created xsi:type="dcterms:W3CDTF">2024-10-02T10:52:26Z</dcterms:created>
  <dcterms:modified xsi:type="dcterms:W3CDTF">2024-11-04T19:52:12Z</dcterms:modified>
</cp:coreProperties>
</file>