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L News\Documents\"/>
    </mc:Choice>
  </mc:AlternateContent>
  <bookViews>
    <workbookView xWindow="0" yWindow="0" windowWidth="20490" windowHeight="8790" activeTab="5"/>
  </bookViews>
  <sheets>
    <sheet name="Solo 2023" sheetId="1" r:id="rId1"/>
    <sheet name="Firm 2023" sheetId="2" r:id="rId2"/>
    <sheet name="Solo 2024" sheetId="9" r:id="rId3"/>
    <sheet name="Firm 2024" sheetId="10" r:id="rId4"/>
    <sheet name="Insights" sheetId="3" r:id="rId5"/>
    <sheet name="Dashboard" sheetId="8" r:id="rId6"/>
  </sheets>
  <definedNames>
    <definedName name="Slicer_Month">#N/A</definedName>
    <definedName name="Slicer_Subscription_Package">#N/A</definedName>
  </definedNames>
  <calcPr calcId="162913"/>
  <pivotCaches>
    <pivotCache cacheId="4" r:id="rId7"/>
    <pivotCache cacheId="5" r:id="rId8"/>
    <pivotCache cacheId="6" r:id="rId9"/>
    <pivotCache cacheId="7" r:id="rId10"/>
  </pivotCaches>
  <fileRecoveryPr repairLoad="1"/>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8" i="10" l="1"/>
  <c r="D50" i="9"/>
  <c r="F38" i="2"/>
  <c r="E50" i="1"/>
  <c r="C5" i="3"/>
  <c r="C4" i="3"/>
  <c r="C3" i="3"/>
  <c r="C2" i="3"/>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2" i="2"/>
</calcChain>
</file>

<file path=xl/sharedStrings.xml><?xml version="1.0" encoding="utf-8"?>
<sst xmlns="http://schemas.openxmlformats.org/spreadsheetml/2006/main" count="416" uniqueCount="41">
  <si>
    <t>Month</t>
  </si>
  <si>
    <t>Subscription Package</t>
  </si>
  <si>
    <t>Number of Subscriptions</t>
  </si>
  <si>
    <t>Amount (GHS)</t>
  </si>
  <si>
    <t>DELUXE</t>
  </si>
  <si>
    <t>PREMIUM</t>
  </si>
  <si>
    <t>REGULAR</t>
  </si>
  <si>
    <t>STUDENTS</t>
  </si>
  <si>
    <t>Number of Firms</t>
  </si>
  <si>
    <t>Number of Users</t>
  </si>
  <si>
    <t>Grand Total</t>
  </si>
  <si>
    <t>Row Labels</t>
  </si>
  <si>
    <t>May</t>
  </si>
  <si>
    <t>(All)</t>
  </si>
  <si>
    <t>Package</t>
  </si>
  <si>
    <t>Mon</t>
  </si>
  <si>
    <t>Column Labels</t>
  </si>
  <si>
    <t>Total Sales</t>
  </si>
  <si>
    <t>February</t>
  </si>
  <si>
    <t>January</t>
  </si>
  <si>
    <t>March</t>
  </si>
  <si>
    <t>April</t>
  </si>
  <si>
    <t>June</t>
  </si>
  <si>
    <t>July</t>
  </si>
  <si>
    <t>August</t>
  </si>
  <si>
    <t>September</t>
  </si>
  <si>
    <t>October</t>
  </si>
  <si>
    <t>November</t>
  </si>
  <si>
    <t>SALES PERFORMANCE DASHBOARD</t>
  </si>
  <si>
    <t>ADDENS TECHNOLOGY LIMITED</t>
  </si>
  <si>
    <t>December</t>
  </si>
  <si>
    <t>Solo</t>
  </si>
  <si>
    <t>Year</t>
  </si>
  <si>
    <t>Firm</t>
  </si>
  <si>
    <t>Total</t>
  </si>
  <si>
    <t>Sum of Total</t>
  </si>
  <si>
    <t>2023 SOLO PIVOTS</t>
  </si>
  <si>
    <t>2023 FIRM PIVOTS</t>
  </si>
  <si>
    <t>No. of Firms</t>
  </si>
  <si>
    <t>No. of Users</t>
  </si>
  <si>
    <t>No. of Subs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</si>
</sst>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b/>
      <sz val="16"/>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3" fillId="0" borderId="0" xfId="0" applyFont="1" applyAlignment="1">
      <alignment horizontal="center" vertical="center" wrapText="1"/>
    </xf>
    <xf numFmtId="17" fontId="0" fillId="0" borderId="0" xfId="0" applyNumberFormat="1"/>
    <xf numFmtId="17" fontId="0" fillId="0" borderId="0" xfId="0" applyNumberFormat="1" applyAlignment="1">
      <alignment vertical="center" wrapText="1"/>
    </xf>
    <xf numFmtId="0" fontId="0" fillId="0" borderId="0" xfId="0" applyAlignment="1">
      <alignment vertical="center" wrapText="1"/>
    </xf>
    <xf numFmtId="0" fontId="3" fillId="0" borderId="0" xfId="0" applyFont="1" applyAlignment="1">
      <alignment horizontal="center" vertical="center"/>
    </xf>
    <xf numFmtId="17" fontId="0" fillId="0" borderId="0" xfId="0" applyNumberFormat="1" applyAlignment="1">
      <alignment vertical="center"/>
    </xf>
    <xf numFmtId="0" fontId="0" fillId="0" borderId="0" xfId="0" applyAlignment="1">
      <alignment vertical="center"/>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17" fontId="4" fillId="0" borderId="0" xfId="0" applyNumberFormat="1" applyFont="1" applyAlignment="1">
      <alignment vertical="center" wrapText="1"/>
    </xf>
    <xf numFmtId="17" fontId="4" fillId="0" borderId="0" xfId="0" applyNumberFormat="1" applyFont="1" applyAlignment="1">
      <alignment vertical="center"/>
    </xf>
    <xf numFmtId="0" fontId="4" fillId="0" borderId="0" xfId="0" applyFont="1"/>
    <xf numFmtId="0" fontId="0" fillId="0" borderId="10" xfId="0" applyBorder="1"/>
    <xf numFmtId="0" fontId="0" fillId="0" borderId="0" xfId="0" applyFont="1"/>
    <xf numFmtId="43" fontId="0" fillId="0" borderId="0" xfId="1" applyFont="1"/>
    <xf numFmtId="43" fontId="0" fillId="0" borderId="0" xfId="0" applyNumberFormat="1"/>
    <xf numFmtId="0" fontId="2" fillId="0" borderId="0" xfId="0" applyFont="1" applyAlignment="1">
      <alignment horizontal="left" vertical="center" wrapText="1"/>
    </xf>
    <xf numFmtId="0" fontId="0" fillId="0" borderId="0" xfId="0" applyBorder="1"/>
    <xf numFmtId="0" fontId="3" fillId="2" borderId="0" xfId="0" applyFont="1" applyFill="1" applyAlignment="1">
      <alignment horizontal="center" vertical="center"/>
    </xf>
    <xf numFmtId="0" fontId="5" fillId="0" borderId="0" xfId="0" applyFont="1" applyAlignment="1">
      <alignment horizontal="center" vertical="center"/>
    </xf>
  </cellXfs>
  <cellStyles count="2">
    <cellStyle name="Comma" xfId="1" builtinId="3"/>
    <cellStyle name="Normal" xfId="0" builtinId="0"/>
  </cellStyles>
  <dxfs count="26">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numFmt numFmtId="22" formatCode="mmm\-yy"/>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22" formatCode="mmm\-yy"/>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minor"/>
      </font>
      <numFmt numFmtId="22" formatCode="mmm\-yy"/>
      <alignment horizontal="general" vertical="center" textRotation="0" wrapText="1" indent="0" justifyLastLine="0" shrinkToFit="0" readingOrder="0"/>
    </dxf>
    <dxf>
      <numFmt numFmtId="22" formatCode="mmm\-yy"/>
      <alignment horizontal="general" vertical="center" textRotation="0" wrapText="1" indent="0" justifyLastLine="0" shrinkToFit="0" readingOrder="0"/>
    </dxf>
    <dxf>
      <numFmt numFmtId="22" formatCode="mmm\-yy"/>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Insights!$H$10</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Insights!$G$11:$G$15</c:f>
              <c:strCache>
                <c:ptCount val="4"/>
                <c:pt idx="0">
                  <c:v>DELUXE</c:v>
                </c:pt>
                <c:pt idx="1">
                  <c:v>PREMIUM</c:v>
                </c:pt>
                <c:pt idx="2">
                  <c:v>REGULAR</c:v>
                </c:pt>
                <c:pt idx="3">
                  <c:v>STUDENTS</c:v>
                </c:pt>
              </c:strCache>
            </c:strRef>
          </c:cat>
          <c:val>
            <c:numRef>
              <c:f>Insights!$H$11:$H$15</c:f>
              <c:numCache>
                <c:formatCode>General</c:formatCode>
                <c:ptCount val="4"/>
                <c:pt idx="0">
                  <c:v>130663</c:v>
                </c:pt>
                <c:pt idx="1">
                  <c:v>19733</c:v>
                </c:pt>
                <c:pt idx="2">
                  <c:v>151818</c:v>
                </c:pt>
                <c:pt idx="3">
                  <c:v>39516</c:v>
                </c:pt>
              </c:numCache>
            </c:numRef>
          </c:val>
          <c:extLst>
            <c:ext xmlns:c16="http://schemas.microsoft.com/office/drawing/2014/chart" uri="{C3380CC4-5D6E-409C-BE32-E72D297353CC}">
              <c16:uniqueId val="{00000000-22FB-4F06-BF40-E01BAA91EF7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Solo Sales - 2023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24283029400113E-2"/>
          <c:y val="0.13737037037037036"/>
          <c:w val="0.82472728413650276"/>
          <c:h val="0.68287489063867013"/>
        </c:manualLayout>
      </c:layout>
      <c:barChart>
        <c:barDir val="col"/>
        <c:grouping val="clustered"/>
        <c:varyColors val="0"/>
        <c:ser>
          <c:idx val="0"/>
          <c:order val="0"/>
          <c:tx>
            <c:strRef>
              <c:f>Insights!$B$10</c:f>
              <c:strCache>
                <c:ptCount val="1"/>
                <c:pt idx="0">
                  <c:v>Total</c:v>
                </c:pt>
              </c:strCache>
            </c:strRef>
          </c:tx>
          <c:spPr>
            <a:solidFill>
              <a:schemeClr val="accent1"/>
            </a:solidFill>
            <a:ln>
              <a:noFill/>
            </a:ln>
            <a:effectLst/>
          </c:spPr>
          <c:invertIfNegative val="0"/>
          <c:cat>
            <c:strRef>
              <c:f>Insights!$A$11:$A$23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Insights!$B$11:$B$23</c:f>
              <c:numCache>
                <c:formatCode>General</c:formatCode>
                <c:ptCount val="12"/>
                <c:pt idx="0">
                  <c:v>26065</c:v>
                </c:pt>
                <c:pt idx="1">
                  <c:v>35091</c:v>
                </c:pt>
                <c:pt idx="2">
                  <c:v>25669</c:v>
                </c:pt>
                <c:pt idx="3">
                  <c:v>22945</c:v>
                </c:pt>
                <c:pt idx="4">
                  <c:v>34349</c:v>
                </c:pt>
                <c:pt idx="5">
                  <c:v>26845</c:v>
                </c:pt>
                <c:pt idx="6">
                  <c:v>36169</c:v>
                </c:pt>
                <c:pt idx="7">
                  <c:v>21372</c:v>
                </c:pt>
                <c:pt idx="8">
                  <c:v>31492</c:v>
                </c:pt>
                <c:pt idx="9">
                  <c:v>28380</c:v>
                </c:pt>
                <c:pt idx="10">
                  <c:v>53353</c:v>
                </c:pt>
              </c:numCache>
            </c:numRef>
          </c:val>
          <c:extLst>
            <c:ext xmlns:c16="http://schemas.microsoft.com/office/drawing/2014/chart" uri="{C3380CC4-5D6E-409C-BE32-E72D297353CC}">
              <c16:uniqueId val="{00000000-B20A-4DD4-98D4-AD75ED95117C}"/>
            </c:ext>
          </c:extLst>
        </c:ser>
        <c:dLbls>
          <c:showLegendKey val="0"/>
          <c:showVal val="0"/>
          <c:showCatName val="0"/>
          <c:showSerName val="0"/>
          <c:showPercent val="0"/>
          <c:showBubbleSize val="0"/>
        </c:dLbls>
        <c:gapWidth val="219"/>
        <c:overlap val="-27"/>
        <c:axId val="1410007840"/>
        <c:axId val="1410006176"/>
      </c:barChart>
      <c:catAx>
        <c:axId val="141000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06176"/>
        <c:crosses val="autoZero"/>
        <c:auto val="1"/>
        <c:lblAlgn val="ctr"/>
        <c:lblOffset val="100"/>
        <c:noMultiLvlLbl val="0"/>
      </c:catAx>
      <c:valAx>
        <c:axId val="14100061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00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Solo Subscription - 2023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5309553041836507"/>
          <c:y val="0.13930516431924883"/>
          <c:w val="0.81131195398911937"/>
          <c:h val="0.77356519167498428"/>
        </c:manualLayout>
      </c:layout>
      <c:barChart>
        <c:barDir val="bar"/>
        <c:grouping val="clustered"/>
        <c:varyColors val="0"/>
        <c:ser>
          <c:idx val="0"/>
          <c:order val="0"/>
          <c:tx>
            <c:strRef>
              <c:f>Insights!$E$10</c:f>
              <c:strCache>
                <c:ptCount val="1"/>
                <c:pt idx="0">
                  <c:v>Total</c:v>
                </c:pt>
              </c:strCache>
            </c:strRef>
          </c:tx>
          <c:spPr>
            <a:solidFill>
              <a:schemeClr val="accent1"/>
            </a:solidFill>
            <a:ln>
              <a:noFill/>
            </a:ln>
            <a:effectLst/>
          </c:spPr>
          <c:invertIfNegative val="0"/>
          <c:cat>
            <c:strRef>
              <c:f>Insights!$D$11:$D$23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Insights!$E$11:$E$23</c:f>
              <c:numCache>
                <c:formatCode>General</c:formatCode>
                <c:ptCount val="12"/>
                <c:pt idx="0">
                  <c:v>47</c:v>
                </c:pt>
                <c:pt idx="1">
                  <c:v>72</c:v>
                </c:pt>
                <c:pt idx="2">
                  <c:v>53</c:v>
                </c:pt>
                <c:pt idx="3">
                  <c:v>52</c:v>
                </c:pt>
                <c:pt idx="4">
                  <c:v>63</c:v>
                </c:pt>
                <c:pt idx="5">
                  <c:v>63</c:v>
                </c:pt>
                <c:pt idx="6">
                  <c:v>100</c:v>
                </c:pt>
                <c:pt idx="7">
                  <c:v>73</c:v>
                </c:pt>
                <c:pt idx="8">
                  <c:v>111</c:v>
                </c:pt>
                <c:pt idx="9">
                  <c:v>119</c:v>
                </c:pt>
                <c:pt idx="10">
                  <c:v>180</c:v>
                </c:pt>
              </c:numCache>
            </c:numRef>
          </c:val>
          <c:extLst>
            <c:ext xmlns:c16="http://schemas.microsoft.com/office/drawing/2014/chart" uri="{C3380CC4-5D6E-409C-BE32-E72D297353CC}">
              <c16:uniqueId val="{00000000-CE48-4250-A1AB-49209CDC8C3F}"/>
            </c:ext>
          </c:extLst>
        </c:ser>
        <c:dLbls>
          <c:showLegendKey val="0"/>
          <c:showVal val="0"/>
          <c:showCatName val="0"/>
          <c:showSerName val="0"/>
          <c:showPercent val="0"/>
          <c:showBubbleSize val="0"/>
        </c:dLbls>
        <c:gapWidth val="182"/>
        <c:axId val="1470056496"/>
        <c:axId val="1470063984"/>
      </c:barChart>
      <c:catAx>
        <c:axId val="1470056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63984"/>
        <c:crosses val="autoZero"/>
        <c:auto val="1"/>
        <c:lblAlgn val="ctr"/>
        <c:lblOffset val="100"/>
        <c:noMultiLvlLbl val="0"/>
      </c:catAx>
      <c:valAx>
        <c:axId val="147006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56496"/>
        <c:crosses val="autoZero"/>
        <c:crossBetween val="between"/>
      </c:valAx>
      <c:spPr>
        <a:noFill/>
        <a:ln>
          <a:gradFill>
            <a:gsLst>
              <a:gs pos="2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[ADDENTECH SALES ANALYSIS.xlsx]Insights!PivotTable19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Solo Sales from Package - 2023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Insights!$H$10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40-4921-A5CB-55D769C29A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40-4921-A5CB-55D769C29A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40-4921-A5CB-55D769C29A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40-4921-A5CB-55D769C29AB4}"/>
              </c:ext>
            </c:extLst>
          </c:dPt>
          <c:cat>
            <c:strRef>
              <c:f>Insights!$G$11:$G$15</c:f>
              <c:strCache>
                <c:ptCount val="4"/>
                <c:pt idx="0">
                  <c:v>DELUXE</c:v>
                </c:pt>
                <c:pt idx="1">
                  <c:v>PREMIUM</c:v>
                </c:pt>
                <c:pt idx="2">
                  <c:v>REGULAR</c:v>
                </c:pt>
                <c:pt idx="3">
                  <c:v>STUDENTS</c:v>
                </c:pt>
              </c:strCache>
            </c:strRef>
          </c:cat>
          <c:val>
            <c:numRef>
              <c:f>Insights!$H$11:$H$15</c:f>
              <c:numCache>
                <c:formatCode>General</c:formatCode>
                <c:ptCount val="4"/>
                <c:pt idx="0">
                  <c:v>130663</c:v>
                </c:pt>
                <c:pt idx="1">
                  <c:v>19733</c:v>
                </c:pt>
                <c:pt idx="2">
                  <c:v>151818</c:v>
                </c:pt>
                <c:pt idx="3">
                  <c:v>39516</c:v>
                </c:pt>
              </c:numCache>
            </c:numRef>
          </c:val>
          <c:extLst>
            <c:ext xmlns:c16="http://schemas.microsoft.com/office/drawing/2014/chart" uri="{C3380CC4-5D6E-409C-BE32-E72D297353CC}">
              <c16:uniqueId val="{00000008-7540-4921-A5CB-55D769C29AB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928687</xdr:colOff>
      <xdr:row>6</xdr:row>
      <xdr:rowOff>142875</xdr:rowOff>
    </xdr:from>
    <xdr:to>
      <xdr:col>7</xdr:col>
      <xdr:colOff>338137</xdr:colOff>
      <xdr:row>20</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419100</xdr:colOff>
      <xdr:row>0</xdr:row>
      <xdr:rowOff>76200</xdr:rowOff>
    </xdr:from>
    <xdr:to>
      <xdr:col>17</xdr:col>
      <xdr:colOff>409575</xdr:colOff>
      <xdr:row>2</xdr:row>
      <xdr:rowOff>66675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000" b="17143"/>
        <a:stretch/>
      </xdr:blipFill>
      <xdr:spPr>
        <a:xfrm>
          <a:off x="11725275" y="76200"/>
          <a:ext cx="666750" cy="419100"/>
        </a:xfrm>
        <a:prstGeom prst="rect">
          <a:avLst/>
        </a:prstGeom>
      </xdr:spPr>
    </xdr:pic>
    <xdr:clientData/>
  </xdr:twoCellAnchor>
  <xdr:twoCellAnchor>
    <xdr:from>
      <xdr:col>0</xdr:col>
      <xdr:colOff>0</xdr:colOff>
      <xdr:row>3</xdr:row>
      <xdr:rowOff>9525</xdr:rowOff>
    </xdr:from>
    <xdr:to>
      <xdr:col>6</xdr:col>
      <xdr:colOff>285751</xdr:colOff>
      <xdr:row>21</xdr:row>
      <xdr:rowOff>171450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114300</xdr:colOff>
      <xdr:row>11</xdr:row>
      <xdr:rowOff>114300</xdr:rowOff>
    </xdr:from>
    <xdr:to>
      <xdr:col>17</xdr:col>
      <xdr:colOff>571500</xdr:colOff>
      <xdr:row>24</xdr:row>
      <xdr:rowOff>161925</xdr:rowOff>
    </xdr:to>
    <mc:AlternateContent xmlns:mc="http://schemas.openxmlformats.org/markup-compatibility/2006" xmlns:a14="http://schemas.microsoft.com/office/drawing/2010/main">
      <mc:Choice Requires="a14">
        <xdr:graphicFrame macro="">
          <xdr:nvGraphicFramePr>
            <xdr:cNvPr id="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725150" y="20574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133350</xdr:colOff>
      <xdr:row>3</xdr:row>
      <xdr:rowOff>9526</xdr:rowOff>
    </xdr:from>
    <xdr:to>
      <xdr:col>17</xdr:col>
      <xdr:colOff>571500</xdr:colOff>
      <xdr:row>11</xdr:row>
      <xdr:rowOff>95251</xdr:rowOff>
    </xdr:to>
    <mc:AlternateContent xmlns:mc="http://schemas.openxmlformats.org/markup-compatibility/2006" xmlns:a14="http://schemas.microsoft.com/office/drawing/2010/main">
      <mc:Choice Requires="a14">
        <xdr:graphicFrame macro="">
          <xdr:nvGraphicFramePr>
            <xdr:cNvPr id="8" name="Subscription Package"/>
            <xdr:cNvGraphicFramePr/>
          </xdr:nvGraphicFramePr>
          <xdr:xfrm>
            <a:off x="0" y="0"/>
            <a:ext cx="0" cy="0"/>
          </xdr:xfrm>
          <a:graphic>
            <a:graphicData uri="http://schemas.microsoft.com/office/drawing/2010/slicer">
              <sle:slicer xmlns:sle="http://schemas.microsoft.com/office/drawing/2010/slicer" name="Subscription Package"/>
            </a:graphicData>
          </a:graphic>
        </xdr:graphicFrame>
      </mc:Choice>
      <mc:Fallback xmlns="">
        <xdr:sp macro="" textlink="">
          <xdr:nvSpPr>
            <xdr:cNvPr id="0" name=""/>
            <xdr:cNvSpPr>
              <a:spLocks noTextEdit="1"/>
            </xdr:cNvSpPr>
          </xdr:nvSpPr>
          <xdr:spPr>
            <a:xfrm>
              <a:off x="10744200" y="590551"/>
              <a:ext cx="1809750"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314324</xdr:colOff>
      <xdr:row>3</xdr:row>
      <xdr:rowOff>9524</xdr:rowOff>
    </xdr:from>
    <xdr:to>
      <xdr:col>14</xdr:col>
      <xdr:colOff>342899</xdr:colOff>
      <xdr:row>21</xdr:row>
      <xdr:rowOff>123824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22</xdr:row>
      <xdr:rowOff>66675</xdr:rowOff>
    </xdr:from>
    <xdr:to>
      <xdr:col>9</xdr:col>
      <xdr:colOff>428625</xdr:colOff>
      <xdr:row>36</xdr:row>
      <xdr:rowOff>142875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DL News" refreshedDate="45567.636426620367" createdVersion="6" refreshedVersion="6" minRefreshableVersion="3" recordCount="4">
  <cacheSource type="worksheet">
    <worksheetSource name="Table5"/>
  </cacheSource>
  <cacheFields count="3">
    <cacheField name="Year" numFmtId="0">
      <sharedItems containsSemiMixedTypes="0" containsString="0" containsNumber="1" containsInteger="1" minValue="2023" maxValue="2024" count="2">
        <n v="2023"/>
        <n v="2024"/>
      </sharedItems>
    </cacheField>
    <cacheField name="Package/Year" numFmtId="0">
      <sharedItems count="2">
        <s v="Solo"/>
        <s v="Firm"/>
      </sharedItems>
    </cacheField>
    <cacheField name="Total" numFmtId="43">
      <sharedItems containsSemiMixedTypes="0" containsString="0" containsNumber="1" minValue="223511.02" maxValue="341730" count="4">
        <n v="341730"/>
        <n v="312845.93"/>
        <n v="226874.74000000002"/>
        <n v="223511.0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L News" refreshedDate="45567.645121180554" createdVersion="6" refreshedVersion="6" minRefreshableVersion="3" recordCount="48">
  <cacheSource type="worksheet">
    <worksheetSource name="Table1[[Month]:[Amount (GHS)]]"/>
  </cacheSource>
  <cacheFields count="4">
    <cacheField name="Month" numFmtId="17">
      <sharedItems count="12">
        <s v="January"/>
        <s v="February"/>
        <s v="March"/>
        <s v="April"/>
        <s v="May"/>
        <s v="June"/>
        <s v="July"/>
        <s v="August"/>
        <s v="September"/>
        <s v="October"/>
        <s v="November"/>
        <s v="December"/>
      </sharedItems>
    </cacheField>
    <cacheField name="Subscription Package" numFmtId="0">
      <sharedItems count="4">
        <s v="DELUXE"/>
        <s v="PREMIUM"/>
        <s v="REGULAR"/>
        <s v="STUDENTS"/>
      </sharedItems>
    </cacheField>
    <cacheField name="Number of Subscriptions" numFmtId="0">
      <sharedItems containsString="0" containsBlank="1" containsNumber="1" containsInteger="1" minValue="0" maxValue="98"/>
    </cacheField>
    <cacheField name="Amount (GHS)" numFmtId="0">
      <sharedItems containsString="0" containsBlank="1" containsNumber="1" containsInteger="1" minValue="0" maxValue="23760" count="44">
        <n v="12965"/>
        <n v="2760"/>
        <n v="9660"/>
        <n v="680"/>
        <n v="15391"/>
        <n v="1440"/>
        <n v="17630"/>
        <n v="630"/>
        <n v="6480"/>
        <n v="1656"/>
        <n v="16896"/>
        <n v="637"/>
        <n v="7200"/>
        <n v="0"/>
        <n v="12600"/>
        <n v="3145"/>
        <n v="10080"/>
        <n v="2208"/>
        <n v="17540"/>
        <n v="4521"/>
        <n v="7399"/>
        <n v="4416"/>
        <n v="13020"/>
        <n v="2010"/>
        <n v="11760"/>
        <n v="1841"/>
        <n v="18458"/>
        <n v="4110"/>
        <n v="10500"/>
        <n v="552"/>
        <n v="7920"/>
        <n v="2400"/>
        <n v="15480"/>
        <n v="9030"/>
        <n v="6430"/>
        <n v="9648"/>
        <n v="816"/>
        <n v="11424"/>
        <n v="6492"/>
        <n v="23760"/>
        <n v="3492"/>
        <n v="17640"/>
        <n v="8461"/>
        <m/>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DL News" refreshedDate="45567.652167476852" createdVersion="6" refreshedVersion="6" minRefreshableVersion="3" recordCount="36">
  <cacheSource type="worksheet">
    <worksheetSource name="Table2[[Month]:[Amount (GHS)]]"/>
  </cacheSource>
  <cacheFields count="5">
    <cacheField name="Month" numFmtId="17">
      <sharedItems count="12">
        <s v="January"/>
        <s v="February"/>
        <s v="March"/>
        <s v="April"/>
        <s v="May"/>
        <s v="June"/>
        <s v="July"/>
        <s v="August"/>
        <s v="September"/>
        <s v="October"/>
        <s v="November"/>
        <s v="December"/>
      </sharedItems>
    </cacheField>
    <cacheField name="Subscription Package" numFmtId="0">
      <sharedItems count="3">
        <s v="DELUXE"/>
        <s v="PREMIUM"/>
        <s v="REGULAR"/>
      </sharedItems>
    </cacheField>
    <cacheField name="Number of Firms" numFmtId="0">
      <sharedItems containsString="0" containsBlank="1" containsNumber="1" containsInteger="1" minValue="0" maxValue="16"/>
    </cacheField>
    <cacheField name="Number of Users" numFmtId="0">
      <sharedItems containsString="0" containsBlank="1" containsNumber="1" containsInteger="1" minValue="0" maxValue="55"/>
    </cacheField>
    <cacheField name="Amount (GHS)" numFmtId="0">
      <sharedItems containsString="0" containsBlank="1" containsNumber="1" minValue="0" maxValue="86340.24" count="16">
        <n v="5319.9"/>
        <n v="0"/>
        <n v="1008"/>
        <n v="32990.400000000001"/>
        <n v="35555.93"/>
        <n v="2688"/>
        <n v="7051.61"/>
        <n v="14949.68"/>
        <n v="86340.24"/>
        <n v="14754.55"/>
        <n v="13534"/>
        <n v="14150"/>
        <n v="23647.38"/>
        <n v="57328.24"/>
        <n v="1512"/>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DL News" refreshedDate="45567.658239699071" createdVersion="6" refreshedVersion="6" minRefreshableVersion="3" recordCount="11">
  <cacheSource type="worksheet">
    <worksheetSource ref="A11:B22" sheet="Insights"/>
  </cacheSource>
  <cacheFields count="2">
    <cacheField name="January" numFmtId="0">
      <sharedItems count="11">
        <s v="February"/>
        <s v="March"/>
        <s v="April"/>
        <s v="May"/>
        <s v="June"/>
        <s v="July"/>
        <s v="August"/>
        <s v="September"/>
        <s v="October"/>
        <s v="November"/>
        <s v="December"/>
      </sharedItems>
    </cacheField>
    <cacheField name="26065" numFmtId="0">
      <sharedItems containsString="0" containsBlank="1" containsNumber="1" containsInteger="1" minValue="21372" maxValue="533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r>
  <r>
    <x v="0"/>
    <x v="1"/>
    <x v="1"/>
  </r>
  <r>
    <x v="1"/>
    <x v="0"/>
    <x v="2"/>
  </r>
  <r>
    <x v="1"/>
    <x v="1"/>
    <x v="3"/>
  </r>
</pivotCacheRecords>
</file>

<file path=xl/pivotCache/pivotCacheRecords2.xml><?xml version="1.0" encoding="utf-8"?>
<pivotCacheRecords xmlns="http://schemas.openxmlformats.org/spreadsheetml/2006/main" xmlns:r="http://schemas.openxmlformats.org/officeDocument/2006/relationships" count="48">
  <r>
    <x v="0"/>
    <x v="0"/>
    <n v="16"/>
    <x v="0"/>
  </r>
  <r>
    <x v="0"/>
    <x v="1"/>
    <n v="5"/>
    <x v="1"/>
  </r>
  <r>
    <x v="0"/>
    <x v="2"/>
    <n v="22"/>
    <x v="2"/>
  </r>
  <r>
    <x v="0"/>
    <x v="3"/>
    <n v="4"/>
    <x v="3"/>
  </r>
  <r>
    <x v="1"/>
    <x v="0"/>
    <n v="22"/>
    <x v="4"/>
  </r>
  <r>
    <x v="1"/>
    <x v="1"/>
    <n v="3"/>
    <x v="5"/>
  </r>
  <r>
    <x v="1"/>
    <x v="2"/>
    <n v="43"/>
    <x v="6"/>
  </r>
  <r>
    <x v="1"/>
    <x v="3"/>
    <n v="4"/>
    <x v="7"/>
  </r>
  <r>
    <x v="2"/>
    <x v="0"/>
    <n v="8"/>
    <x v="8"/>
  </r>
  <r>
    <x v="2"/>
    <x v="1"/>
    <n v="3"/>
    <x v="9"/>
  </r>
  <r>
    <x v="2"/>
    <x v="2"/>
    <n v="39"/>
    <x v="10"/>
  </r>
  <r>
    <x v="2"/>
    <x v="3"/>
    <n v="3"/>
    <x v="11"/>
  </r>
  <r>
    <x v="3"/>
    <x v="0"/>
    <n v="9"/>
    <x v="12"/>
  </r>
  <r>
    <x v="3"/>
    <x v="1"/>
    <n v="0"/>
    <x v="13"/>
  </r>
  <r>
    <x v="3"/>
    <x v="2"/>
    <n v="30"/>
    <x v="14"/>
  </r>
  <r>
    <x v="3"/>
    <x v="3"/>
    <n v="13"/>
    <x v="15"/>
  </r>
  <r>
    <x v="4"/>
    <x v="0"/>
    <n v="12"/>
    <x v="16"/>
  </r>
  <r>
    <x v="4"/>
    <x v="1"/>
    <n v="2"/>
    <x v="17"/>
  </r>
  <r>
    <x v="4"/>
    <x v="2"/>
    <n v="37"/>
    <x v="18"/>
  </r>
  <r>
    <x v="4"/>
    <x v="3"/>
    <n v="12"/>
    <x v="19"/>
  </r>
  <r>
    <x v="5"/>
    <x v="0"/>
    <n v="10"/>
    <x v="20"/>
  </r>
  <r>
    <x v="5"/>
    <x v="1"/>
    <n v="8"/>
    <x v="21"/>
  </r>
  <r>
    <x v="5"/>
    <x v="2"/>
    <n v="29"/>
    <x v="22"/>
  </r>
  <r>
    <x v="5"/>
    <x v="3"/>
    <n v="16"/>
    <x v="23"/>
  </r>
  <r>
    <x v="6"/>
    <x v="0"/>
    <n v="20"/>
    <x v="24"/>
  </r>
  <r>
    <x v="6"/>
    <x v="1"/>
    <n v="4"/>
    <x v="25"/>
  </r>
  <r>
    <x v="6"/>
    <x v="2"/>
    <n v="26"/>
    <x v="26"/>
  </r>
  <r>
    <x v="6"/>
    <x v="3"/>
    <n v="50"/>
    <x v="27"/>
  </r>
  <r>
    <x v="7"/>
    <x v="0"/>
    <n v="10"/>
    <x v="28"/>
  </r>
  <r>
    <x v="7"/>
    <x v="1"/>
    <n v="1"/>
    <x v="29"/>
  </r>
  <r>
    <x v="7"/>
    <x v="2"/>
    <n v="25"/>
    <x v="30"/>
  </r>
  <r>
    <x v="7"/>
    <x v="3"/>
    <n v="37"/>
    <x v="31"/>
  </r>
  <r>
    <x v="8"/>
    <x v="0"/>
    <n v="19"/>
    <x v="32"/>
  </r>
  <r>
    <x v="8"/>
    <x v="1"/>
    <n v="1"/>
    <x v="29"/>
  </r>
  <r>
    <x v="8"/>
    <x v="2"/>
    <n v="23"/>
    <x v="33"/>
  </r>
  <r>
    <x v="8"/>
    <x v="3"/>
    <n v="68"/>
    <x v="34"/>
  </r>
  <r>
    <x v="9"/>
    <x v="0"/>
    <n v="15"/>
    <x v="35"/>
  </r>
  <r>
    <x v="9"/>
    <x v="1"/>
    <n v="1"/>
    <x v="36"/>
  </r>
  <r>
    <x v="9"/>
    <x v="2"/>
    <n v="28"/>
    <x v="37"/>
  </r>
  <r>
    <x v="9"/>
    <x v="3"/>
    <n v="75"/>
    <x v="38"/>
  </r>
  <r>
    <x v="10"/>
    <x v="0"/>
    <n v="34"/>
    <x v="39"/>
  </r>
  <r>
    <x v="10"/>
    <x v="1"/>
    <n v="6"/>
    <x v="40"/>
  </r>
  <r>
    <x v="10"/>
    <x v="2"/>
    <n v="42"/>
    <x v="41"/>
  </r>
  <r>
    <x v="10"/>
    <x v="3"/>
    <n v="98"/>
    <x v="42"/>
  </r>
  <r>
    <x v="11"/>
    <x v="0"/>
    <m/>
    <x v="43"/>
  </r>
  <r>
    <x v="11"/>
    <x v="1"/>
    <m/>
    <x v="43"/>
  </r>
  <r>
    <x v="11"/>
    <x v="2"/>
    <m/>
    <x v="43"/>
  </r>
  <r>
    <x v="11"/>
    <x v="3"/>
    <m/>
    <x v="43"/>
  </r>
</pivotCacheRecords>
</file>

<file path=xl/pivotCache/pivotCacheRecords3.xml><?xml version="1.0" encoding="utf-8"?>
<pivotCacheRecords xmlns="http://schemas.openxmlformats.org/spreadsheetml/2006/main" xmlns:r="http://schemas.openxmlformats.org/officeDocument/2006/relationships" count="36">
  <r>
    <x v="0"/>
    <x v="0"/>
    <n v="3"/>
    <n v="6"/>
    <x v="0"/>
  </r>
  <r>
    <x v="0"/>
    <x v="1"/>
    <n v="0"/>
    <n v="0"/>
    <x v="1"/>
  </r>
  <r>
    <x v="0"/>
    <x v="2"/>
    <n v="1"/>
    <n v="2"/>
    <x v="2"/>
  </r>
  <r>
    <x v="1"/>
    <x v="0"/>
    <n v="6"/>
    <n v="28"/>
    <x v="3"/>
  </r>
  <r>
    <x v="1"/>
    <x v="1"/>
    <n v="0"/>
    <n v="0"/>
    <x v="1"/>
  </r>
  <r>
    <x v="1"/>
    <x v="2"/>
    <n v="0"/>
    <n v="0"/>
    <x v="1"/>
  </r>
  <r>
    <x v="2"/>
    <x v="0"/>
    <n v="3"/>
    <n v="10"/>
    <x v="4"/>
  </r>
  <r>
    <x v="2"/>
    <x v="1"/>
    <n v="0"/>
    <n v="0"/>
    <x v="1"/>
  </r>
  <r>
    <x v="2"/>
    <x v="2"/>
    <n v="1"/>
    <n v="2"/>
    <x v="5"/>
  </r>
  <r>
    <x v="3"/>
    <x v="0"/>
    <n v="3"/>
    <n v="6"/>
    <x v="6"/>
  </r>
  <r>
    <x v="3"/>
    <x v="1"/>
    <n v="0"/>
    <n v="0"/>
    <x v="1"/>
  </r>
  <r>
    <x v="3"/>
    <x v="2"/>
    <n v="0"/>
    <n v="0"/>
    <x v="1"/>
  </r>
  <r>
    <x v="4"/>
    <x v="0"/>
    <n v="3"/>
    <n v="13"/>
    <x v="7"/>
  </r>
  <r>
    <x v="4"/>
    <x v="1"/>
    <n v="1"/>
    <n v="2"/>
    <x v="2"/>
  </r>
  <r>
    <x v="4"/>
    <x v="2"/>
    <n v="0"/>
    <n v="0"/>
    <x v="1"/>
  </r>
  <r>
    <x v="5"/>
    <x v="0"/>
    <n v="8"/>
    <n v="0"/>
    <x v="8"/>
  </r>
  <r>
    <x v="5"/>
    <x v="1"/>
    <n v="0"/>
    <n v="0"/>
    <x v="1"/>
  </r>
  <r>
    <x v="5"/>
    <x v="2"/>
    <n v="0"/>
    <n v="0"/>
    <x v="1"/>
  </r>
  <r>
    <x v="6"/>
    <x v="0"/>
    <n v="1"/>
    <n v="10"/>
    <x v="9"/>
  </r>
  <r>
    <x v="6"/>
    <x v="1"/>
    <n v="1"/>
    <n v="1"/>
    <x v="2"/>
  </r>
  <r>
    <x v="6"/>
    <x v="2"/>
    <n v="0"/>
    <n v="0"/>
    <x v="1"/>
  </r>
  <r>
    <x v="7"/>
    <x v="0"/>
    <n v="2"/>
    <n v="13"/>
    <x v="10"/>
  </r>
  <r>
    <x v="7"/>
    <x v="1"/>
    <n v="0"/>
    <n v="0"/>
    <x v="1"/>
  </r>
  <r>
    <x v="7"/>
    <x v="2"/>
    <n v="0"/>
    <n v="0"/>
    <x v="1"/>
  </r>
  <r>
    <x v="8"/>
    <x v="0"/>
    <n v="4"/>
    <n v="10"/>
    <x v="11"/>
  </r>
  <r>
    <x v="8"/>
    <x v="1"/>
    <n v="0"/>
    <n v="0"/>
    <x v="1"/>
  </r>
  <r>
    <x v="8"/>
    <x v="2"/>
    <n v="0"/>
    <n v="0"/>
    <x v="1"/>
  </r>
  <r>
    <x v="9"/>
    <x v="0"/>
    <n v="6"/>
    <n v="21"/>
    <x v="12"/>
  </r>
  <r>
    <x v="9"/>
    <x v="1"/>
    <n v="0"/>
    <n v="0"/>
    <x v="1"/>
  </r>
  <r>
    <x v="9"/>
    <x v="2"/>
    <n v="0"/>
    <n v="0"/>
    <x v="1"/>
  </r>
  <r>
    <x v="10"/>
    <x v="0"/>
    <n v="16"/>
    <n v="55"/>
    <x v="13"/>
  </r>
  <r>
    <x v="10"/>
    <x v="1"/>
    <n v="3"/>
    <n v="6"/>
    <x v="14"/>
  </r>
  <r>
    <x v="10"/>
    <x v="2"/>
    <n v="0"/>
    <n v="0"/>
    <x v="1"/>
  </r>
  <r>
    <x v="11"/>
    <x v="0"/>
    <m/>
    <m/>
    <x v="15"/>
  </r>
  <r>
    <x v="11"/>
    <x v="1"/>
    <m/>
    <m/>
    <x v="15"/>
  </r>
  <r>
    <x v="11"/>
    <x v="2"/>
    <m/>
    <m/>
    <x v="15"/>
  </r>
</pivotCacheRecords>
</file>

<file path=xl/pivotCache/pivotCacheRecords4.xml><?xml version="1.0" encoding="utf-8"?>
<pivotCacheRecords xmlns="http://schemas.openxmlformats.org/spreadsheetml/2006/main" xmlns:r="http://schemas.openxmlformats.org/officeDocument/2006/relationships" count="11">
  <r>
    <x v="0"/>
    <n v="35091"/>
  </r>
  <r>
    <x v="1"/>
    <n v="25669"/>
  </r>
  <r>
    <x v="2"/>
    <n v="22945"/>
  </r>
  <r>
    <x v="3"/>
    <n v="34349"/>
  </r>
  <r>
    <x v="4"/>
    <n v="26845"/>
  </r>
  <r>
    <x v="5"/>
    <n v="36169"/>
  </r>
  <r>
    <x v="6"/>
    <n v="21372"/>
  </r>
  <r>
    <x v="7"/>
    <n v="31492"/>
  </r>
  <r>
    <x v="8"/>
    <n v="28380"/>
  </r>
  <r>
    <x v="9"/>
    <n v="53353"/>
  </r>
  <r>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rowHeaderCaption="Package">
  <location ref="E1:G5" firstHeaderRow="1" firstDataRow="2" firstDataCol="1"/>
  <pivotFields count="3">
    <pivotField axis="axisCol" showAll="0">
      <items count="3">
        <item x="0"/>
        <item x="1"/>
        <item t="default"/>
      </items>
    </pivotField>
    <pivotField axis="axisRow" showAll="0">
      <items count="3">
        <item x="1"/>
        <item x="0"/>
        <item t="default"/>
      </items>
    </pivotField>
    <pivotField dataField="1" numFmtId="43" showAll="0">
      <items count="5">
        <item x="3"/>
        <item x="2"/>
        <item x="1"/>
        <item x="0"/>
        <item t="default"/>
      </items>
    </pivotField>
  </pivotFields>
  <rowFields count="1">
    <field x="1"/>
  </rowFields>
  <rowItems count="3">
    <i>
      <x/>
    </i>
    <i>
      <x v="1"/>
    </i>
    <i t="grand">
      <x/>
    </i>
  </rowItems>
  <colFields count="1">
    <field x="0"/>
  </colFields>
  <colItems count="2">
    <i>
      <x/>
    </i>
    <i>
      <x v="1"/>
    </i>
  </colItems>
  <dataFields count="1">
    <dataField name="Sum of Total"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B23" firstHeaderRow="1" firstDataRow="1" firstDataCol="1" rowPageCount="1" colPageCount="1"/>
  <pivotFields count="4">
    <pivotField axis="axisRow" showAll="0">
      <items count="13">
        <item x="0"/>
        <item x="1"/>
        <item x="2"/>
        <item x="3"/>
        <item x="4"/>
        <item x="5"/>
        <item x="6"/>
        <item x="7"/>
        <item x="8"/>
        <item x="9"/>
        <item x="10"/>
        <item x="11"/>
        <item t="default"/>
      </items>
    </pivotField>
    <pivotField axis="axisPage" showAll="0">
      <items count="5">
        <item x="0"/>
        <item x="1"/>
        <item x="2"/>
        <item x="3"/>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Total Sales" fld="3"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9:E42"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showAll="0"/>
    <pivotField dataField="1"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No. of User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30"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G9:AI26" firstHeaderRow="1" firstDataRow="1" firstDataCol="0"/>
  <pivotFields count="2">
    <pivotField showAll="0">
      <items count="12">
        <item x="0"/>
        <item x="1"/>
        <item x="2"/>
        <item x="3"/>
        <item x="4"/>
        <item x="5"/>
        <item x="6"/>
        <item x="7"/>
        <item x="8"/>
        <item x="9"/>
        <item x="1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B42"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Total Sale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7:H51" firstHeaderRow="1" firstDataRow="1" firstDataCol="1" rowPageCount="1" colPageCount="1"/>
  <pivotFields count="5">
    <pivotField axis="axisPage" showAll="0">
      <items count="13">
        <item x="0"/>
        <item x="1"/>
        <item x="2"/>
        <item x="3"/>
        <item x="4"/>
        <item x="5"/>
        <item x="6"/>
        <item x="7"/>
        <item x="8"/>
        <item x="9"/>
        <item x="10"/>
        <item x="11"/>
        <item t="default"/>
      </items>
    </pivotField>
    <pivotField axis="axisRow" showAll="0">
      <items count="4">
        <item x="0"/>
        <item x="1"/>
        <item x="2"/>
        <item t="default"/>
      </items>
    </pivotField>
    <pivotField dataField="1" showAll="0"/>
    <pivotField showAll="0"/>
    <pivotField showAll="0"/>
  </pivotFields>
  <rowFields count="1">
    <field x="1"/>
  </rowFields>
  <rowItems count="4">
    <i>
      <x/>
    </i>
    <i>
      <x v="1"/>
    </i>
    <i>
      <x v="2"/>
    </i>
    <i t="grand">
      <x/>
    </i>
  </rowItems>
  <colItems count="1">
    <i/>
  </colItems>
  <pageFields count="1">
    <pageField fld="0" hier="-1"/>
  </pageFields>
  <dataFields count="1">
    <dataField name="No. of Firms"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47:E51" firstHeaderRow="1" firstDataRow="1" firstDataCol="1" rowPageCount="1" colPageCount="1"/>
  <pivotFields count="5">
    <pivotField axis="axisPage"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dataField="1" showAll="0"/>
    <pivotField showAll="0"/>
  </pivotFields>
  <rowFields count="1">
    <field x="1"/>
  </rowFields>
  <rowItems count="4">
    <i>
      <x/>
    </i>
    <i>
      <x v="1"/>
    </i>
    <i>
      <x v="2"/>
    </i>
    <i t="grand">
      <x/>
    </i>
  </rowItems>
  <colItems count="1">
    <i/>
  </colItems>
  <pageFields count="1">
    <pageField fld="0" hier="-1"/>
  </pageFields>
  <dataFields count="1">
    <dataField name="No. of Users" fld="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9:H24" firstHeaderRow="1" firstDataRow="1" firstDataCol="1" rowPageCount="1" colPageCount="1"/>
  <pivotFields count="4">
    <pivotField axis="axisPage" showAll="0">
      <items count="13">
        <item x="0"/>
        <item x="1"/>
        <item x="2"/>
        <item x="3"/>
        <item x="4"/>
        <item x="5"/>
        <item x="6"/>
        <item x="7"/>
        <item x="8"/>
        <item x="9"/>
        <item x="10"/>
        <item x="11"/>
        <item t="default"/>
      </items>
    </pivotField>
    <pivotField axis="axisRow" showAll="0">
      <items count="5">
        <item x="0"/>
        <item x="1"/>
        <item x="2"/>
        <item x="3"/>
        <item t="default"/>
      </items>
    </pivotField>
    <pivotField dataField="1" showAll="0"/>
    <pivotField showAll="0"/>
  </pivotFields>
  <rowFields count="1">
    <field x="1"/>
  </rowFields>
  <rowItems count="5">
    <i>
      <x/>
    </i>
    <i>
      <x v="1"/>
    </i>
    <i>
      <x v="2"/>
    </i>
    <i>
      <x v="3"/>
    </i>
    <i t="grand">
      <x/>
    </i>
  </rowItems>
  <colItems count="1">
    <i/>
  </colItems>
  <pageFields count="1">
    <pageField fld="0" hier="-1"/>
  </pageFields>
  <dataFields count="1">
    <dataField name="No. of Subs"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B51" firstHeaderRow="1" firstDataRow="1" firstDataCol="1" rowPageCount="1" colPageCount="1"/>
  <pivotFields count="5">
    <pivotField axis="axisPage" showAll="0">
      <items count="13">
        <item x="0"/>
        <item x="1"/>
        <item x="2"/>
        <item x="3"/>
        <item x="4"/>
        <item x="5"/>
        <item x="6"/>
        <item x="7"/>
        <item x="8"/>
        <item x="9"/>
        <item x="10"/>
        <item x="11"/>
        <item t="default"/>
      </items>
    </pivotField>
    <pivotField axis="axisRow" showAll="0">
      <items count="4">
        <item x="0"/>
        <item x="1"/>
        <item x="2"/>
        <item t="default"/>
      </items>
    </pivotField>
    <pivotField showAll="0"/>
    <pivotField showAll="0"/>
    <pivotField dataField="1" showAll="0"/>
  </pivotFields>
  <rowFields count="1">
    <field x="1"/>
  </rowFields>
  <rowItems count="4">
    <i>
      <x/>
    </i>
    <i>
      <x v="1"/>
    </i>
    <i>
      <x v="2"/>
    </i>
    <i t="grand">
      <x/>
    </i>
  </rowItems>
  <colItems count="1">
    <i/>
  </colItems>
  <pageFields count="1">
    <pageField fld="0" hier="-1"/>
  </pageFields>
  <dataFields count="1">
    <dataField name="Total Sales" fld="4"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0:H15" firstHeaderRow="1" firstDataRow="1" firstDataCol="1" rowPageCount="1" colPageCount="1"/>
  <pivotFields count="4">
    <pivotField axis="axisPage" showAll="0">
      <items count="13">
        <item x="0"/>
        <item x="1"/>
        <item x="2"/>
        <item x="3"/>
        <item x="4"/>
        <item x="5"/>
        <item x="6"/>
        <item x="7"/>
        <item x="8"/>
        <item x="9"/>
        <item x="10"/>
        <item x="11"/>
        <item t="default"/>
      </items>
    </pivotField>
    <pivotField axis="axisRow" showAll="0">
      <items count="5">
        <item x="0"/>
        <item x="1"/>
        <item x="2"/>
        <item x="3"/>
        <item t="default"/>
      </items>
    </pivotField>
    <pivotField showAll="0"/>
    <pivotField dataField="1" showAll="0"/>
  </pivotFields>
  <rowFields count="1">
    <field x="1"/>
  </rowFields>
  <rowItems count="5">
    <i>
      <x/>
    </i>
    <i>
      <x v="1"/>
    </i>
    <i>
      <x v="2"/>
    </i>
    <i>
      <x v="3"/>
    </i>
    <i t="grand">
      <x/>
    </i>
  </rowItems>
  <colItems count="1">
    <i/>
  </colItems>
  <pageFields count="1">
    <pageField fld="0" hier="-1"/>
  </pageFields>
  <dataFields count="1">
    <dataField name="Total Sales" fld="3" baseField="1" baseItem="0"/>
  </dataField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0:E23" firstHeaderRow="1" firstDataRow="1" firstDataCol="1" rowPageCount="1" colPageCount="1"/>
  <pivotFields count="4">
    <pivotField axis="axisRow" showAll="0">
      <items count="13">
        <item x="0"/>
        <item x="1"/>
        <item x="2"/>
        <item x="3"/>
        <item x="4"/>
        <item x="5"/>
        <item x="6"/>
        <item x="7"/>
        <item x="8"/>
        <item x="9"/>
        <item x="10"/>
        <item x="11"/>
        <item t="default"/>
      </items>
    </pivotField>
    <pivotField axis="axisPage" showAll="0">
      <items count="5">
        <item x="0"/>
        <item x="1"/>
        <item x="2"/>
        <item x="3"/>
        <item t="default"/>
      </items>
    </pivotField>
    <pivotField dataField="1"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No. of Subs"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29:H42" firstHeaderRow="1" firstDataRow="1" firstDataCol="1" rowPageCount="1" colPageCount="1"/>
  <pivotFields count="5">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dataField="1" showAll="0"/>
    <pivotField showAll="0"/>
    <pivotField showAll="0">
      <items count="17">
        <item x="1"/>
        <item x="2"/>
        <item x="14"/>
        <item x="5"/>
        <item x="0"/>
        <item x="6"/>
        <item x="10"/>
        <item x="11"/>
        <item x="9"/>
        <item x="7"/>
        <item x="12"/>
        <item x="3"/>
        <item x="4"/>
        <item x="13"/>
        <item x="8"/>
        <item x="15"/>
        <item t="default"/>
      </items>
    </pivotField>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No. of Firm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7"/>
    <pivotTable tabId="3" name="PivotTable18"/>
    <pivotTable tabId="3" name="PivotTable19"/>
    <pivotTable tabId="3" name="PivotTable22"/>
  </pivotTables>
  <data>
    <tabular pivotCacheId="1">
      <items count="12">
        <i x="0" s="1"/>
        <i x="1" s="1"/>
        <i x="2" s="1"/>
        <i x="3" s="1"/>
        <i x="4" s="1"/>
        <i x="5" s="1"/>
        <i x="6" s="1"/>
        <i x="7" s="1"/>
        <i x="8" s="1"/>
        <i x="9" s="1"/>
        <i x="10" s="1"/>
        <i x="1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scription_Package" sourceName="Subscription Package">
  <pivotTables>
    <pivotTable tabId="3" name="PivotTable17"/>
    <pivotTable tabId="3" name="PivotTable18"/>
    <pivotTable tabId="3" name="PivotTable19"/>
    <pivotTable tabId="3" name="PivotTable22"/>
  </pivotTables>
  <data>
    <tabular pivotCacheId="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Subscription Package" cache="Slicer_Subscription_Package" caption="Subscription Package" rowHeight="241300"/>
</slicers>
</file>

<file path=xl/tables/table1.xml><?xml version="1.0" encoding="utf-8"?>
<table xmlns="http://schemas.openxmlformats.org/spreadsheetml/2006/main" id="1" name="Table1" displayName="Table1" ref="A1:E50" totalsRowCount="1" headerRowDxfId="25" dataDxfId="24">
  <autoFilter ref="A1:E49"/>
  <tableColumns count="5">
    <tableColumn id="1" name="Mon" dataDxfId="23" totalsRowDxfId="22"/>
    <tableColumn id="2" name="Month" dataDxfId="21" totalsRowDxfId="20">
      <calculatedColumnFormula>CHOOSE(MATCH(TEXT(A2,"MMM"),{"Jan","Feb","Mar","Apr","May","Jun","Jul","Aug","Sep","Oct","Nov","Dec"},0),"January","February","March","April","May","June","July","August","September","October","November","December")</calculatedColumnFormula>
    </tableColumn>
    <tableColumn id="3" name="Subscription Package" dataDxfId="19" totalsRowDxfId="18"/>
    <tableColumn id="4" name="Number of Subscriptions" dataDxfId="17" totalsRowDxfId="16"/>
    <tableColumn id="5" name="Amount (GHS)" totalsRowFunction="sum" dataDxfId="15" totalsRow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38" totalsRowCount="1" headerRowDxfId="13" dataDxfId="12">
  <autoFilter ref="A1:F37"/>
  <tableColumns count="6">
    <tableColumn id="1" name="Mon" dataDxfId="11" totalsRowDxfId="10"/>
    <tableColumn id="2" name="Month" dataDxfId="9" totalsRowDxfId="8">
      <calculatedColumnFormula>CHOOSE(MATCH(TEXT(A2,"MMM"),{"Jan","Feb","Mar","Apr","May","Jun","Jul","Aug","Sep","Oct","Nov","Dec"},0),"January","February","March","April","May","June","July","August","September","October","November","December")</calculatedColumnFormula>
    </tableColumn>
    <tableColumn id="3" name="Subscription Package" dataDxfId="7" totalsRowDxfId="6"/>
    <tableColumn id="4" name="Number of Firms" dataDxfId="5" totalsRowDxfId="4"/>
    <tableColumn id="5" name="Number of Users" dataDxfId="3" totalsRowDxfId="2"/>
    <tableColumn id="6" name="Amount (GHS)" totalsRowFunction="sum" dataDxfId="1" totalsRowDxfId="0"/>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D50" totalsRowCount="1">
  <autoFilter ref="A1:D49"/>
  <tableColumns count="4">
    <tableColumn id="1" name="Month"/>
    <tableColumn id="2" name="Subscription Package"/>
    <tableColumn id="3" name="Number of Subscriptions"/>
    <tableColumn id="4" name="Amount (GHS)" totalsRowFunction="sum"/>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E38" totalsRowCount="1">
  <autoFilter ref="A1:E37"/>
  <tableColumns count="5">
    <tableColumn id="1" name="Month"/>
    <tableColumn id="2" name="Subscription Package"/>
    <tableColumn id="3" name="Number of Firms"/>
    <tableColumn id="4" name="Number of Users"/>
    <tableColumn id="5" name="Amount (GHS)" totalsRowFunction="sum"/>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C5" totalsRowShown="0">
  <autoFilter ref="A1:C5"/>
  <tableColumns count="3">
    <tableColumn id="1" name="Year"/>
    <tableColumn id="2" name="Package"/>
    <tableColumn id="3" name="Total"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30" zoomScale="90" zoomScaleNormal="90" workbookViewId="0">
      <selection activeCell="E50" sqref="E50"/>
    </sheetView>
  </sheetViews>
  <sheetFormatPr defaultRowHeight="15" x14ac:dyDescent="0.25"/>
  <cols>
    <col min="1" max="1" width="9.7109375" bestFit="1" customWidth="1"/>
    <col min="2" max="2" width="10.85546875" style="23" bestFit="1" customWidth="1"/>
    <col min="3" max="3" width="24.42578125" bestFit="1" customWidth="1"/>
    <col min="4" max="4" width="27.85546875" bestFit="1" customWidth="1"/>
    <col min="5" max="5" width="18.42578125" bestFit="1" customWidth="1"/>
  </cols>
  <sheetData>
    <row r="1" spans="1:5" x14ac:dyDescent="0.25">
      <c r="A1" s="1" t="s">
        <v>15</v>
      </c>
      <c r="B1" s="28" t="s">
        <v>0</v>
      </c>
      <c r="C1" s="1" t="s">
        <v>1</v>
      </c>
      <c r="D1" s="1" t="s">
        <v>2</v>
      </c>
      <c r="E1" s="1" t="s">
        <v>3</v>
      </c>
    </row>
    <row r="2" spans="1:5" x14ac:dyDescent="0.25">
      <c r="A2" s="3">
        <v>44927</v>
      </c>
      <c r="B2" s="21" t="str">
        <f>CHOOSE(MATCH(TEXT(A2,"MMM"),{"Jan","Feb","Mar","Apr","May","Jun","Jul","Aug","Sep","Oct","Nov","Dec"},0),"January","February","March","April","May","June","July","August","September","October","November","December")</f>
        <v>January</v>
      </c>
      <c r="C2" s="4" t="s">
        <v>4</v>
      </c>
      <c r="D2" s="4">
        <v>16</v>
      </c>
      <c r="E2" s="4">
        <v>12965</v>
      </c>
    </row>
    <row r="3" spans="1:5" x14ac:dyDescent="0.25">
      <c r="A3" s="3">
        <v>44927</v>
      </c>
      <c r="B3" s="21" t="str">
        <f>CHOOSE(MATCH(TEXT(A3,"MMM"),{"Jan","Feb","Mar","Apr","May","Jun","Jul","Aug","Sep","Oct","Nov","Dec"},0),"January","February","March","April","May","June","July","August","September","October","November","December")</f>
        <v>January</v>
      </c>
      <c r="C3" s="4" t="s">
        <v>5</v>
      </c>
      <c r="D3" s="4">
        <v>5</v>
      </c>
      <c r="E3" s="4">
        <v>2760</v>
      </c>
    </row>
    <row r="4" spans="1:5" x14ac:dyDescent="0.25">
      <c r="A4" s="3">
        <v>44927</v>
      </c>
      <c r="B4" s="21" t="str">
        <f>CHOOSE(MATCH(TEXT(A4,"MMM"),{"Jan","Feb","Mar","Apr","May","Jun","Jul","Aug","Sep","Oct","Nov","Dec"},0),"January","February","March","April","May","June","July","August","September","October","November","December")</f>
        <v>January</v>
      </c>
      <c r="C4" s="4" t="s">
        <v>6</v>
      </c>
      <c r="D4" s="4">
        <v>22</v>
      </c>
      <c r="E4" s="4">
        <v>9660</v>
      </c>
    </row>
    <row r="5" spans="1:5" x14ac:dyDescent="0.25">
      <c r="A5" s="3">
        <v>44927</v>
      </c>
      <c r="B5" s="21" t="str">
        <f>CHOOSE(MATCH(TEXT(A5,"MMM"),{"Jan","Feb","Mar","Apr","May","Jun","Jul","Aug","Sep","Oct","Nov","Dec"},0),"January","February","March","April","May","June","July","August","September","October","November","December")</f>
        <v>January</v>
      </c>
      <c r="C5" s="4" t="s">
        <v>7</v>
      </c>
      <c r="D5" s="4">
        <v>4</v>
      </c>
      <c r="E5" s="4">
        <v>680</v>
      </c>
    </row>
    <row r="6" spans="1:5" x14ac:dyDescent="0.25">
      <c r="A6" s="3">
        <v>44958</v>
      </c>
      <c r="B6" s="21" t="str">
        <f>CHOOSE(MATCH(TEXT(A6,"MMM"),{"Jan","Feb","Mar","Apr","May","Jun","Jul","Aug","Sep","Oct","Nov","Dec"},0),"January","February","March","April","May","June","July","August","September","October","November","December")</f>
        <v>February</v>
      </c>
      <c r="C6" s="4" t="s">
        <v>4</v>
      </c>
      <c r="D6" s="4">
        <v>22</v>
      </c>
      <c r="E6" s="4">
        <v>15391</v>
      </c>
    </row>
    <row r="7" spans="1:5" x14ac:dyDescent="0.25">
      <c r="A7" s="3">
        <v>44958</v>
      </c>
      <c r="B7" s="21" t="str">
        <f>CHOOSE(MATCH(TEXT(A7,"MMM"),{"Jan","Feb","Mar","Apr","May","Jun","Jul","Aug","Sep","Oct","Nov","Dec"},0),"January","February","March","April","May","June","July","August","September","October","November","December")</f>
        <v>February</v>
      </c>
      <c r="C7" s="4" t="s">
        <v>5</v>
      </c>
      <c r="D7" s="4">
        <v>3</v>
      </c>
      <c r="E7" s="4">
        <v>1440</v>
      </c>
    </row>
    <row r="8" spans="1:5" x14ac:dyDescent="0.25">
      <c r="A8" s="3">
        <v>44958</v>
      </c>
      <c r="B8" s="21" t="str">
        <f>CHOOSE(MATCH(TEXT(A8,"MMM"),{"Jan","Feb","Mar","Apr","May","Jun","Jul","Aug","Sep","Oct","Nov","Dec"},0),"January","February","March","April","May","June","July","August","September","October","November","December")</f>
        <v>February</v>
      </c>
      <c r="C8" s="4" t="s">
        <v>6</v>
      </c>
      <c r="D8" s="4">
        <v>43</v>
      </c>
      <c r="E8" s="4">
        <v>17630</v>
      </c>
    </row>
    <row r="9" spans="1:5" x14ac:dyDescent="0.25">
      <c r="A9" s="3">
        <v>44958</v>
      </c>
      <c r="B9" s="21" t="str">
        <f>CHOOSE(MATCH(TEXT(A9,"MMM"),{"Jan","Feb","Mar","Apr","May","Jun","Jul","Aug","Sep","Oct","Nov","Dec"},0),"January","February","March","April","May","June","July","August","September","October","November","December")</f>
        <v>February</v>
      </c>
      <c r="C9" s="4" t="s">
        <v>7</v>
      </c>
      <c r="D9" s="4">
        <v>4</v>
      </c>
      <c r="E9" s="4">
        <v>630</v>
      </c>
    </row>
    <row r="10" spans="1:5" x14ac:dyDescent="0.25">
      <c r="A10" s="3">
        <v>44986</v>
      </c>
      <c r="B10" s="21" t="str">
        <f>CHOOSE(MATCH(TEXT(A10,"MMM"),{"Jan","Feb","Mar","Apr","May","Jun","Jul","Aug","Sep","Oct","Nov","Dec"},0),"January","February","March","April","May","June","July","August","September","October","November","December")</f>
        <v>March</v>
      </c>
      <c r="C10" s="4" t="s">
        <v>4</v>
      </c>
      <c r="D10" s="4">
        <v>8</v>
      </c>
      <c r="E10" s="4">
        <v>6480</v>
      </c>
    </row>
    <row r="11" spans="1:5" x14ac:dyDescent="0.25">
      <c r="A11" s="3">
        <v>44986</v>
      </c>
      <c r="B11" s="21" t="str">
        <f>CHOOSE(MATCH(TEXT(A11,"MMM"),{"Jan","Feb","Mar","Apr","May","Jun","Jul","Aug","Sep","Oct","Nov","Dec"},0),"January","February","March","April","May","June","July","August","September","October","November","December")</f>
        <v>March</v>
      </c>
      <c r="C11" s="4" t="s">
        <v>5</v>
      </c>
      <c r="D11" s="4">
        <v>3</v>
      </c>
      <c r="E11" s="4">
        <v>1656</v>
      </c>
    </row>
    <row r="12" spans="1:5" x14ac:dyDescent="0.25">
      <c r="A12" s="3">
        <v>44986</v>
      </c>
      <c r="B12" s="21" t="str">
        <f>CHOOSE(MATCH(TEXT(A12,"MMM"),{"Jan","Feb","Mar","Apr","May","Jun","Jul","Aug","Sep","Oct","Nov","Dec"},0),"January","February","March","April","May","June","July","August","September","October","November","December")</f>
        <v>March</v>
      </c>
      <c r="C12" s="4" t="s">
        <v>6</v>
      </c>
      <c r="D12" s="4">
        <v>39</v>
      </c>
      <c r="E12" s="4">
        <v>16896</v>
      </c>
    </row>
    <row r="13" spans="1:5" x14ac:dyDescent="0.25">
      <c r="A13" s="3">
        <v>44986</v>
      </c>
      <c r="B13" s="21" t="str">
        <f>CHOOSE(MATCH(TEXT(A13,"MMM"),{"Jan","Feb","Mar","Apr","May","Jun","Jul","Aug","Sep","Oct","Nov","Dec"},0),"January","February","March","April","May","June","July","August","September","October","November","December")</f>
        <v>March</v>
      </c>
      <c r="C13" s="4" t="s">
        <v>7</v>
      </c>
      <c r="D13" s="4">
        <v>3</v>
      </c>
      <c r="E13" s="4">
        <v>637</v>
      </c>
    </row>
    <row r="14" spans="1:5" x14ac:dyDescent="0.25">
      <c r="A14" s="3">
        <v>45017</v>
      </c>
      <c r="B14" s="21" t="str">
        <f>CHOOSE(MATCH(TEXT(A14,"MMM"),{"Jan","Feb","Mar","Apr","May","Jun","Jul","Aug","Sep","Oct","Nov","Dec"},0),"January","February","March","April","May","June","July","August","September","October","November","December")</f>
        <v>April</v>
      </c>
      <c r="C14" s="4" t="s">
        <v>4</v>
      </c>
      <c r="D14" s="4">
        <v>9</v>
      </c>
      <c r="E14" s="4">
        <v>7200</v>
      </c>
    </row>
    <row r="15" spans="1:5" x14ac:dyDescent="0.25">
      <c r="A15" s="3">
        <v>45017</v>
      </c>
      <c r="B15" s="21" t="str">
        <f>CHOOSE(MATCH(TEXT(A15,"MMM"),{"Jan","Feb","Mar","Apr","May","Jun","Jul","Aug","Sep","Oct","Nov","Dec"},0),"January","February","March","April","May","June","July","August","September","October","November","December")</f>
        <v>April</v>
      </c>
      <c r="C15" s="4" t="s">
        <v>5</v>
      </c>
      <c r="D15" s="4">
        <v>0</v>
      </c>
      <c r="E15" s="4">
        <v>0</v>
      </c>
    </row>
    <row r="16" spans="1:5" x14ac:dyDescent="0.25">
      <c r="A16" s="3">
        <v>45017</v>
      </c>
      <c r="B16" s="21" t="str">
        <f>CHOOSE(MATCH(TEXT(A16,"MMM"),{"Jan","Feb","Mar","Apr","May","Jun","Jul","Aug","Sep","Oct","Nov","Dec"},0),"January","February","March","April","May","June","July","August","September","October","November","December")</f>
        <v>April</v>
      </c>
      <c r="C16" s="4" t="s">
        <v>6</v>
      </c>
      <c r="D16" s="4">
        <v>30</v>
      </c>
      <c r="E16" s="4">
        <v>12600</v>
      </c>
    </row>
    <row r="17" spans="1:5" x14ac:dyDescent="0.25">
      <c r="A17" s="3">
        <v>45017</v>
      </c>
      <c r="B17" s="21" t="str">
        <f>CHOOSE(MATCH(TEXT(A17,"MMM"),{"Jan","Feb","Mar","Apr","May","Jun","Jul","Aug","Sep","Oct","Nov","Dec"},0),"January","February","March","April","May","June","July","August","September","October","November","December")</f>
        <v>April</v>
      </c>
      <c r="C17" s="4" t="s">
        <v>7</v>
      </c>
      <c r="D17" s="4">
        <v>13</v>
      </c>
      <c r="E17" s="4">
        <v>3145</v>
      </c>
    </row>
    <row r="18" spans="1:5" x14ac:dyDescent="0.25">
      <c r="A18" s="3">
        <v>45047</v>
      </c>
      <c r="B18" s="21" t="str">
        <f>CHOOSE(MATCH(TEXT(A18,"MMM"),{"Jan","Feb","Mar","Apr","May","Jun","Jul","Aug","Sep","Oct","Nov","Dec"},0),"January","February","March","April","May","June","July","August","September","October","November","December")</f>
        <v>May</v>
      </c>
      <c r="C18" s="4" t="s">
        <v>4</v>
      </c>
      <c r="D18" s="4">
        <v>12</v>
      </c>
      <c r="E18" s="4">
        <v>10080</v>
      </c>
    </row>
    <row r="19" spans="1:5" x14ac:dyDescent="0.25">
      <c r="A19" s="3">
        <v>45047</v>
      </c>
      <c r="B19" s="21" t="str">
        <f>CHOOSE(MATCH(TEXT(A19,"MMM"),{"Jan","Feb","Mar","Apr","May","Jun","Jul","Aug","Sep","Oct","Nov","Dec"},0),"January","February","March","April","May","June","July","August","September","October","November","December")</f>
        <v>May</v>
      </c>
      <c r="C19" s="4" t="s">
        <v>5</v>
      </c>
      <c r="D19" s="4">
        <v>2</v>
      </c>
      <c r="E19" s="4">
        <v>2208</v>
      </c>
    </row>
    <row r="20" spans="1:5" x14ac:dyDescent="0.25">
      <c r="A20" s="3">
        <v>45047</v>
      </c>
      <c r="B20" s="21" t="str">
        <f>CHOOSE(MATCH(TEXT(A20,"MMM"),{"Jan","Feb","Mar","Apr","May","Jun","Jul","Aug","Sep","Oct","Nov","Dec"},0),"January","February","March","April","May","June","July","August","September","October","November","December")</f>
        <v>May</v>
      </c>
      <c r="C20" s="4" t="s">
        <v>6</v>
      </c>
      <c r="D20" s="4">
        <v>37</v>
      </c>
      <c r="E20" s="4">
        <v>17540</v>
      </c>
    </row>
    <row r="21" spans="1:5" x14ac:dyDescent="0.25">
      <c r="A21" s="3">
        <v>45047</v>
      </c>
      <c r="B21" s="21" t="str">
        <f>CHOOSE(MATCH(TEXT(A21,"MMM"),{"Jan","Feb","Mar","Apr","May","Jun","Jul","Aug","Sep","Oct","Nov","Dec"},0),"January","February","March","April","May","June","July","August","September","October","November","December")</f>
        <v>May</v>
      </c>
      <c r="C21" s="4" t="s">
        <v>7</v>
      </c>
      <c r="D21" s="4">
        <v>12</v>
      </c>
      <c r="E21" s="4">
        <v>4521</v>
      </c>
    </row>
    <row r="22" spans="1:5" x14ac:dyDescent="0.25">
      <c r="A22" s="3">
        <v>45078</v>
      </c>
      <c r="B22" s="21" t="str">
        <f>CHOOSE(MATCH(TEXT(A22,"MMM"),{"Jan","Feb","Mar","Apr","May","Jun","Jul","Aug","Sep","Oct","Nov","Dec"},0),"January","February","March","April","May","June","July","August","September","October","November","December")</f>
        <v>June</v>
      </c>
      <c r="C22" s="4" t="s">
        <v>4</v>
      </c>
      <c r="D22" s="4">
        <v>10</v>
      </c>
      <c r="E22" s="4">
        <v>7399</v>
      </c>
    </row>
    <row r="23" spans="1:5" x14ac:dyDescent="0.25">
      <c r="A23" s="3">
        <v>45078</v>
      </c>
      <c r="B23" s="21" t="str">
        <f>CHOOSE(MATCH(TEXT(A23,"MMM"),{"Jan","Feb","Mar","Apr","May","Jun","Jul","Aug","Sep","Oct","Nov","Dec"},0),"January","February","March","April","May","June","July","August","September","October","November","December")</f>
        <v>June</v>
      </c>
      <c r="C23" s="4" t="s">
        <v>5</v>
      </c>
      <c r="D23" s="4">
        <v>8</v>
      </c>
      <c r="E23" s="4">
        <v>4416</v>
      </c>
    </row>
    <row r="24" spans="1:5" x14ac:dyDescent="0.25">
      <c r="A24" s="3">
        <v>45078</v>
      </c>
      <c r="B24" s="21" t="str">
        <f>CHOOSE(MATCH(TEXT(A24,"MMM"),{"Jan","Feb","Mar","Apr","May","Jun","Jul","Aug","Sep","Oct","Nov","Dec"},0),"January","February","March","April","May","June","July","August","September","October","November","December")</f>
        <v>June</v>
      </c>
      <c r="C24" s="4" t="s">
        <v>6</v>
      </c>
      <c r="D24" s="4">
        <v>29</v>
      </c>
      <c r="E24" s="4">
        <v>13020</v>
      </c>
    </row>
    <row r="25" spans="1:5" x14ac:dyDescent="0.25">
      <c r="A25" s="3">
        <v>45078</v>
      </c>
      <c r="B25" s="21" t="str">
        <f>CHOOSE(MATCH(TEXT(A25,"MMM"),{"Jan","Feb","Mar","Apr","May","Jun","Jul","Aug","Sep","Oct","Nov","Dec"},0),"January","February","March","April","May","June","July","August","September","October","November","December")</f>
        <v>June</v>
      </c>
      <c r="C25" s="4" t="s">
        <v>7</v>
      </c>
      <c r="D25" s="4">
        <v>16</v>
      </c>
      <c r="E25" s="4">
        <v>2010</v>
      </c>
    </row>
    <row r="26" spans="1:5" x14ac:dyDescent="0.25">
      <c r="A26" s="3">
        <v>45108</v>
      </c>
      <c r="B26" s="21" t="str">
        <f>CHOOSE(MATCH(TEXT(A26,"MMM"),{"Jan","Feb","Mar","Apr","May","Jun","Jul","Aug","Sep","Oct","Nov","Dec"},0),"January","February","March","April","May","June","July","August","September","October","November","December")</f>
        <v>July</v>
      </c>
      <c r="C26" s="4" t="s">
        <v>4</v>
      </c>
      <c r="D26" s="4">
        <v>20</v>
      </c>
      <c r="E26" s="4">
        <v>11760</v>
      </c>
    </row>
    <row r="27" spans="1:5" x14ac:dyDescent="0.25">
      <c r="A27" s="3">
        <v>45108</v>
      </c>
      <c r="B27" s="21" t="str">
        <f>CHOOSE(MATCH(TEXT(A27,"MMM"),{"Jan","Feb","Mar","Apr","May","Jun","Jul","Aug","Sep","Oct","Nov","Dec"},0),"January","February","March","April","May","June","July","August","September","October","November","December")</f>
        <v>July</v>
      </c>
      <c r="C27" s="4" t="s">
        <v>5</v>
      </c>
      <c r="D27" s="4">
        <v>4</v>
      </c>
      <c r="E27" s="4">
        <v>1841</v>
      </c>
    </row>
    <row r="28" spans="1:5" x14ac:dyDescent="0.25">
      <c r="A28" s="3">
        <v>45108</v>
      </c>
      <c r="B28" s="21" t="str">
        <f>CHOOSE(MATCH(TEXT(A28,"MMM"),{"Jan","Feb","Mar","Apr","May","Jun","Jul","Aug","Sep","Oct","Nov","Dec"},0),"January","February","March","April","May","June","July","August","September","October","November","December")</f>
        <v>July</v>
      </c>
      <c r="C28" s="4" t="s">
        <v>6</v>
      </c>
      <c r="D28" s="4">
        <v>26</v>
      </c>
      <c r="E28" s="4">
        <v>18458</v>
      </c>
    </row>
    <row r="29" spans="1:5" x14ac:dyDescent="0.25">
      <c r="A29" s="3">
        <v>45108</v>
      </c>
      <c r="B29" s="21" t="str">
        <f>CHOOSE(MATCH(TEXT(A29,"MMM"),{"Jan","Feb","Mar","Apr","May","Jun","Jul","Aug","Sep","Oct","Nov","Dec"},0),"January","February","March","April","May","June","July","August","September","October","November","December")</f>
        <v>July</v>
      </c>
      <c r="C29" s="4" t="s">
        <v>7</v>
      </c>
      <c r="D29" s="4">
        <v>50</v>
      </c>
      <c r="E29" s="4">
        <v>4110</v>
      </c>
    </row>
    <row r="30" spans="1:5" x14ac:dyDescent="0.25">
      <c r="A30" s="3">
        <v>45139</v>
      </c>
      <c r="B30" s="21" t="str">
        <f>CHOOSE(MATCH(TEXT(A30,"MMM"),{"Jan","Feb","Mar","Apr","May","Jun","Jul","Aug","Sep","Oct","Nov","Dec"},0),"January","February","March","April","May","June","July","August","September","October","November","December")</f>
        <v>August</v>
      </c>
      <c r="C30" s="4" t="s">
        <v>4</v>
      </c>
      <c r="D30" s="4">
        <v>10</v>
      </c>
      <c r="E30" s="4">
        <v>10500</v>
      </c>
    </row>
    <row r="31" spans="1:5" x14ac:dyDescent="0.25">
      <c r="A31" s="3">
        <v>45139</v>
      </c>
      <c r="B31" s="21" t="str">
        <f>CHOOSE(MATCH(TEXT(A31,"MMM"),{"Jan","Feb","Mar","Apr","May","Jun","Jul","Aug","Sep","Oct","Nov","Dec"},0),"January","February","March","April","May","June","July","August","September","October","November","December")</f>
        <v>August</v>
      </c>
      <c r="C31" s="4" t="s">
        <v>5</v>
      </c>
      <c r="D31" s="4">
        <v>1</v>
      </c>
      <c r="E31" s="4">
        <v>552</v>
      </c>
    </row>
    <row r="32" spans="1:5" x14ac:dyDescent="0.25">
      <c r="A32" s="3">
        <v>45139</v>
      </c>
      <c r="B32" s="21" t="str">
        <f>CHOOSE(MATCH(TEXT(A32,"MMM"),{"Jan","Feb","Mar","Apr","May","Jun","Jul","Aug","Sep","Oct","Nov","Dec"},0),"January","February","March","April","May","June","July","August","September","October","November","December")</f>
        <v>August</v>
      </c>
      <c r="C32" s="4" t="s">
        <v>6</v>
      </c>
      <c r="D32" s="4">
        <v>25</v>
      </c>
      <c r="E32" s="4">
        <v>7920</v>
      </c>
    </row>
    <row r="33" spans="1:5" x14ac:dyDescent="0.25">
      <c r="A33" s="3">
        <v>45139</v>
      </c>
      <c r="B33" s="21" t="str">
        <f>CHOOSE(MATCH(TEXT(A33,"MMM"),{"Jan","Feb","Mar","Apr","May","Jun","Jul","Aug","Sep","Oct","Nov","Dec"},0),"January","February","March","April","May","June","July","August","September","October","November","December")</f>
        <v>August</v>
      </c>
      <c r="C33" s="4" t="s">
        <v>7</v>
      </c>
      <c r="D33" s="4">
        <v>37</v>
      </c>
      <c r="E33" s="4">
        <v>2400</v>
      </c>
    </row>
    <row r="34" spans="1:5" x14ac:dyDescent="0.25">
      <c r="A34" s="3">
        <v>45170</v>
      </c>
      <c r="B34" s="21" t="str">
        <f>CHOOSE(MATCH(TEXT(A34,"MMM"),{"Jan","Feb","Mar","Apr","May","Jun","Jul","Aug","Sep","Oct","Nov","Dec"},0),"January","February","March","April","May","June","July","August","September","October","November","December")</f>
        <v>September</v>
      </c>
      <c r="C34" s="4" t="s">
        <v>4</v>
      </c>
      <c r="D34" s="4">
        <v>19</v>
      </c>
      <c r="E34" s="4">
        <v>15480</v>
      </c>
    </row>
    <row r="35" spans="1:5" x14ac:dyDescent="0.25">
      <c r="A35" s="3">
        <v>45170</v>
      </c>
      <c r="B35" s="21" t="str">
        <f>CHOOSE(MATCH(TEXT(A35,"MMM"),{"Jan","Feb","Mar","Apr","May","Jun","Jul","Aug","Sep","Oct","Nov","Dec"},0),"January","February","March","April","May","June","July","August","September","October","November","December")</f>
        <v>September</v>
      </c>
      <c r="C35" s="4" t="s">
        <v>5</v>
      </c>
      <c r="D35" s="4">
        <v>1</v>
      </c>
      <c r="E35" s="4">
        <v>552</v>
      </c>
    </row>
    <row r="36" spans="1:5" x14ac:dyDescent="0.25">
      <c r="A36" s="3">
        <v>45170</v>
      </c>
      <c r="B36" s="21" t="str">
        <f>CHOOSE(MATCH(TEXT(A36,"MMM"),{"Jan","Feb","Mar","Apr","May","Jun","Jul","Aug","Sep","Oct","Nov","Dec"},0),"January","February","March","April","May","June","July","August","September","October","November","December")</f>
        <v>September</v>
      </c>
      <c r="C36" s="4" t="s">
        <v>6</v>
      </c>
      <c r="D36" s="4">
        <v>23</v>
      </c>
      <c r="E36" s="4">
        <v>9030</v>
      </c>
    </row>
    <row r="37" spans="1:5" x14ac:dyDescent="0.25">
      <c r="A37" s="3">
        <v>45170</v>
      </c>
      <c r="B37" s="21" t="str">
        <f>CHOOSE(MATCH(TEXT(A37,"MMM"),{"Jan","Feb","Mar","Apr","May","Jun","Jul","Aug","Sep","Oct","Nov","Dec"},0),"January","February","March","April","May","June","July","August","September","October","November","December")</f>
        <v>September</v>
      </c>
      <c r="C37" s="4" t="s">
        <v>7</v>
      </c>
      <c r="D37" s="4">
        <v>68</v>
      </c>
      <c r="E37" s="4">
        <v>6430</v>
      </c>
    </row>
    <row r="38" spans="1:5" x14ac:dyDescent="0.25">
      <c r="A38" s="3">
        <v>45200</v>
      </c>
      <c r="B38" s="21" t="str">
        <f>CHOOSE(MATCH(TEXT(A38,"MMM"),{"Jan","Feb","Mar","Apr","May","Jun","Jul","Aug","Sep","Oct","Nov","Dec"},0),"January","February","March","April","May","June","July","August","September","October","November","December")</f>
        <v>October</v>
      </c>
      <c r="C38" s="4" t="s">
        <v>4</v>
      </c>
      <c r="D38" s="4">
        <v>15</v>
      </c>
      <c r="E38" s="4">
        <v>9648</v>
      </c>
    </row>
    <row r="39" spans="1:5" x14ac:dyDescent="0.25">
      <c r="A39" s="3">
        <v>45200</v>
      </c>
      <c r="B39" s="21" t="str">
        <f>CHOOSE(MATCH(TEXT(A39,"MMM"),{"Jan","Feb","Mar","Apr","May","Jun","Jul","Aug","Sep","Oct","Nov","Dec"},0),"January","February","March","April","May","June","July","August","September","October","November","December")</f>
        <v>October</v>
      </c>
      <c r="C39" s="4" t="s">
        <v>5</v>
      </c>
      <c r="D39" s="4">
        <v>1</v>
      </c>
      <c r="E39" s="4">
        <v>816</v>
      </c>
    </row>
    <row r="40" spans="1:5" x14ac:dyDescent="0.25">
      <c r="A40" s="3">
        <v>45200</v>
      </c>
      <c r="B40" s="21" t="str">
        <f>CHOOSE(MATCH(TEXT(A40,"MMM"),{"Jan","Feb","Mar","Apr","May","Jun","Jul","Aug","Sep","Oct","Nov","Dec"},0),"January","February","March","April","May","June","July","August","September","October","November","December")</f>
        <v>October</v>
      </c>
      <c r="C40" s="4" t="s">
        <v>6</v>
      </c>
      <c r="D40" s="4">
        <v>28</v>
      </c>
      <c r="E40" s="4">
        <v>11424</v>
      </c>
    </row>
    <row r="41" spans="1:5" x14ac:dyDescent="0.25">
      <c r="A41" s="3">
        <v>45200</v>
      </c>
      <c r="B41" s="21" t="str">
        <f>CHOOSE(MATCH(TEXT(A41,"MMM"),{"Jan","Feb","Mar","Apr","May","Jun","Jul","Aug","Sep","Oct","Nov","Dec"},0),"January","February","March","April","May","June","July","August","September","October","November","December")</f>
        <v>October</v>
      </c>
      <c r="C41" s="4" t="s">
        <v>7</v>
      </c>
      <c r="D41" s="4">
        <v>75</v>
      </c>
      <c r="E41" s="4">
        <v>6492</v>
      </c>
    </row>
    <row r="42" spans="1:5" x14ac:dyDescent="0.25">
      <c r="A42" s="3">
        <v>45231</v>
      </c>
      <c r="B42" s="21" t="str">
        <f>CHOOSE(MATCH(TEXT(A42,"MMM"),{"Jan","Feb","Mar","Apr","May","Jun","Jul","Aug","Sep","Oct","Nov","Dec"},0),"January","February","March","April","May","June","July","August","September","October","November","December")</f>
        <v>November</v>
      </c>
      <c r="C42" s="4" t="s">
        <v>4</v>
      </c>
      <c r="D42" s="4">
        <v>34</v>
      </c>
      <c r="E42" s="4">
        <v>23760</v>
      </c>
    </row>
    <row r="43" spans="1:5" x14ac:dyDescent="0.25">
      <c r="A43" s="3">
        <v>45231</v>
      </c>
      <c r="B43" s="21" t="str">
        <f>CHOOSE(MATCH(TEXT(A43,"MMM"),{"Jan","Feb","Mar","Apr","May","Jun","Jul","Aug","Sep","Oct","Nov","Dec"},0),"January","February","March","April","May","June","July","August","September","October","November","December")</f>
        <v>November</v>
      </c>
      <c r="C43" s="4" t="s">
        <v>5</v>
      </c>
      <c r="D43" s="4">
        <v>6</v>
      </c>
      <c r="E43" s="4">
        <v>3492</v>
      </c>
    </row>
    <row r="44" spans="1:5" x14ac:dyDescent="0.25">
      <c r="A44" s="3">
        <v>45231</v>
      </c>
      <c r="B44" s="21" t="str">
        <f>CHOOSE(MATCH(TEXT(A44,"MMM"),{"Jan","Feb","Mar","Apr","May","Jun","Jul","Aug","Sep","Oct","Nov","Dec"},0),"January","February","March","April","May","June","July","August","September","October","November","December")</f>
        <v>November</v>
      </c>
      <c r="C44" s="4" t="s">
        <v>6</v>
      </c>
      <c r="D44" s="4">
        <v>42</v>
      </c>
      <c r="E44" s="4">
        <v>17640</v>
      </c>
    </row>
    <row r="45" spans="1:5" x14ac:dyDescent="0.25">
      <c r="A45" s="3">
        <v>45231</v>
      </c>
      <c r="B45" s="21" t="str">
        <f>CHOOSE(MATCH(TEXT(A45,"MMM"),{"Jan","Feb","Mar","Apr","May","Jun","Jul","Aug","Sep","Oct","Nov","Dec"},0),"January","February","March","April","May","June","July","August","September","October","November","December")</f>
        <v>November</v>
      </c>
      <c r="C45" s="4" t="s">
        <v>7</v>
      </c>
      <c r="D45" s="4">
        <v>98</v>
      </c>
      <c r="E45" s="4">
        <v>8461</v>
      </c>
    </row>
    <row r="46" spans="1:5" x14ac:dyDescent="0.25">
      <c r="A46" s="6">
        <v>45627</v>
      </c>
      <c r="B46" s="21" t="str">
        <f>CHOOSE(MATCH(TEXT(A46,"MMM"),{"Jan","Feb","Mar","Apr","May","Jun","Jul","Aug","Sep","Oct","Nov","Dec"},0),"January","February","March","April","May","June","July","August","September","October","November","December")</f>
        <v>December</v>
      </c>
      <c r="C46" s="7" t="s">
        <v>4</v>
      </c>
      <c r="D46" s="7"/>
      <c r="E46" s="7"/>
    </row>
    <row r="47" spans="1:5" x14ac:dyDescent="0.25">
      <c r="A47" s="3">
        <v>45627</v>
      </c>
      <c r="B47" s="21" t="str">
        <f>CHOOSE(MATCH(TEXT(A47,"MMM"),{"Jan","Feb","Mar","Apr","May","Jun","Jul","Aug","Sep","Oct","Nov","Dec"},0),"January","February","March","April","May","June","July","August","September","October","November","December")</f>
        <v>December</v>
      </c>
      <c r="C47" s="4" t="s">
        <v>5</v>
      </c>
      <c r="D47" s="4"/>
      <c r="E47" s="4"/>
    </row>
    <row r="48" spans="1:5" x14ac:dyDescent="0.25">
      <c r="A48" s="3">
        <v>45627</v>
      </c>
      <c r="B48" s="21" t="str">
        <f>CHOOSE(MATCH(TEXT(A48,"MMM"),{"Jan","Feb","Mar","Apr","May","Jun","Jul","Aug","Sep","Oct","Nov","Dec"},0),"January","February","March","April","May","June","July","August","September","October","November","December")</f>
        <v>December</v>
      </c>
      <c r="C48" s="4" t="s">
        <v>6</v>
      </c>
      <c r="D48" s="4"/>
      <c r="E48" s="4"/>
    </row>
    <row r="49" spans="1:5" x14ac:dyDescent="0.25">
      <c r="A49" s="3">
        <v>45627</v>
      </c>
      <c r="B49" s="21" t="str">
        <f>CHOOSE(MATCH(TEXT(A49,"MMM"),{"Jan","Feb","Mar","Apr","May","Jun","Jul","Aug","Sep","Oct","Nov","Dec"},0),"January","February","March","April","May","June","July","August","September","October","November","December")</f>
        <v>December</v>
      </c>
      <c r="C49" s="4" t="s">
        <v>7</v>
      </c>
      <c r="D49" s="4"/>
      <c r="E49" s="4"/>
    </row>
    <row r="50" spans="1:5" x14ac:dyDescent="0.25">
      <c r="A50" s="3"/>
      <c r="B50" s="21"/>
      <c r="C50" s="4"/>
      <c r="D50" s="4"/>
      <c r="E50" s="4">
        <f>SUBTOTAL(109,Table1[Amount (GHS)])</f>
        <v>341730</v>
      </c>
    </row>
    <row r="51" spans="1:5" x14ac:dyDescent="0.25">
      <c r="A51" s="6"/>
      <c r="B51" s="22"/>
      <c r="C51" s="7"/>
      <c r="D51" s="7"/>
      <c r="E51" s="7"/>
    </row>
    <row r="52" spans="1:5" x14ac:dyDescent="0.25">
      <c r="A52" s="6"/>
      <c r="B52" s="22"/>
      <c r="C52" s="7"/>
      <c r="D52" s="7"/>
      <c r="E52" s="7"/>
    </row>
    <row r="53" spans="1:5" x14ac:dyDescent="0.25">
      <c r="A53" s="6"/>
      <c r="B53" s="22"/>
      <c r="C53" s="7"/>
      <c r="D53" s="7"/>
      <c r="E53" s="7"/>
    </row>
    <row r="54" spans="1:5" x14ac:dyDescent="0.25">
      <c r="A54" s="6"/>
      <c r="B54" s="22"/>
      <c r="C54" s="7"/>
      <c r="D54" s="7"/>
      <c r="E54" s="7"/>
    </row>
    <row r="55" spans="1:5" x14ac:dyDescent="0.25">
      <c r="A55" s="6"/>
      <c r="B55" s="22"/>
      <c r="C55" s="7"/>
      <c r="D55" s="7"/>
      <c r="E55" s="7"/>
    </row>
    <row r="56" spans="1:5" x14ac:dyDescent="0.25">
      <c r="A56" s="6"/>
      <c r="B56" s="22"/>
      <c r="C56" s="7"/>
      <c r="D56" s="7"/>
      <c r="E56" s="7"/>
    </row>
    <row r="57" spans="1:5" x14ac:dyDescent="0.25">
      <c r="A57" s="6"/>
      <c r="B57" s="22"/>
      <c r="C57" s="7"/>
      <c r="D57" s="7"/>
      <c r="E57" s="7"/>
    </row>
    <row r="58" spans="1:5" x14ac:dyDescent="0.25">
      <c r="A58" s="6"/>
      <c r="B58" s="22"/>
      <c r="C58" s="7"/>
      <c r="D58" s="7"/>
      <c r="E58" s="7"/>
    </row>
    <row r="59" spans="1:5" x14ac:dyDescent="0.25">
      <c r="A59" s="6"/>
      <c r="B59" s="22"/>
      <c r="C59" s="7"/>
      <c r="D59" s="7"/>
      <c r="E59" s="7"/>
    </row>
    <row r="60" spans="1:5" x14ac:dyDescent="0.25">
      <c r="A60" s="6"/>
      <c r="B60" s="22"/>
      <c r="C60" s="7"/>
      <c r="D60" s="7"/>
      <c r="E60" s="7"/>
    </row>
    <row r="61" spans="1:5" x14ac:dyDescent="0.25">
      <c r="A61" s="6"/>
      <c r="B61" s="22"/>
      <c r="C61" s="7"/>
      <c r="D61" s="7"/>
      <c r="E61" s="7"/>
    </row>
    <row r="62" spans="1:5" x14ac:dyDescent="0.25">
      <c r="A62" s="6"/>
      <c r="B62" s="22"/>
      <c r="C62" s="7"/>
      <c r="D62" s="7"/>
      <c r="E62" s="7"/>
    </row>
    <row r="63" spans="1:5" x14ac:dyDescent="0.25">
      <c r="A63" s="6"/>
      <c r="B63" s="22"/>
      <c r="C63" s="7"/>
      <c r="D63" s="7"/>
      <c r="E63" s="7"/>
    </row>
    <row r="64" spans="1:5" x14ac:dyDescent="0.25">
      <c r="A64" s="6"/>
      <c r="B64" s="22"/>
      <c r="C64" s="7"/>
      <c r="D64" s="7"/>
      <c r="E64" s="7"/>
    </row>
    <row r="65" spans="1:5" x14ac:dyDescent="0.25">
      <c r="A65" s="6"/>
      <c r="B65" s="22"/>
      <c r="C65" s="7"/>
      <c r="D65" s="7"/>
      <c r="E65" s="7"/>
    </row>
    <row r="66" spans="1:5" x14ac:dyDescent="0.25">
      <c r="A66" s="6"/>
      <c r="B66" s="22"/>
      <c r="C66" s="7"/>
      <c r="D66" s="7"/>
      <c r="E66" s="7"/>
    </row>
    <row r="67" spans="1:5" x14ac:dyDescent="0.25">
      <c r="A67" s="6"/>
      <c r="B67" s="22"/>
      <c r="C67" s="7"/>
      <c r="D67" s="7"/>
      <c r="E67" s="7"/>
    </row>
    <row r="68" spans="1:5" x14ac:dyDescent="0.25">
      <c r="A68" s="6"/>
      <c r="B68" s="22"/>
      <c r="C68" s="7"/>
      <c r="D68" s="7"/>
      <c r="E68" s="7"/>
    </row>
    <row r="69" spans="1:5" x14ac:dyDescent="0.25">
      <c r="A69" s="6"/>
      <c r="B69" s="22"/>
      <c r="C69" s="7"/>
      <c r="D69" s="7"/>
      <c r="E69" s="7"/>
    </row>
    <row r="70" spans="1:5" x14ac:dyDescent="0.25">
      <c r="A70" s="6"/>
      <c r="B70" s="22"/>
      <c r="C70" s="7"/>
      <c r="D70" s="7"/>
      <c r="E70" s="7"/>
    </row>
    <row r="71" spans="1:5" x14ac:dyDescent="0.25">
      <c r="A71" s="6"/>
      <c r="B71" s="22"/>
      <c r="C71" s="7"/>
      <c r="D71" s="7"/>
      <c r="E71" s="7"/>
    </row>
    <row r="72" spans="1:5" x14ac:dyDescent="0.25">
      <c r="A72" s="6"/>
      <c r="B72" s="22"/>
      <c r="C72" s="7"/>
      <c r="D72" s="7"/>
      <c r="E72" s="7"/>
    </row>
    <row r="73" spans="1:5" x14ac:dyDescent="0.25">
      <c r="A73" s="6"/>
      <c r="B73" s="22"/>
      <c r="C73" s="7"/>
      <c r="D73" s="7"/>
      <c r="E73" s="7"/>
    </row>
    <row r="74" spans="1:5" x14ac:dyDescent="0.25">
      <c r="A74" s="6"/>
      <c r="B74" s="22"/>
      <c r="C74" s="7"/>
      <c r="D74" s="7"/>
      <c r="E74" s="7"/>
    </row>
    <row r="75" spans="1:5" x14ac:dyDescent="0.25">
      <c r="A75" s="6"/>
      <c r="B75" s="22"/>
      <c r="C75" s="7"/>
      <c r="D75" s="7"/>
      <c r="E75" s="7"/>
    </row>
    <row r="76" spans="1:5" x14ac:dyDescent="0.25">
      <c r="A76" s="6"/>
      <c r="B76" s="22"/>
      <c r="C76" s="7"/>
      <c r="D76" s="7"/>
      <c r="E76" s="7"/>
    </row>
    <row r="77" spans="1:5" x14ac:dyDescent="0.25">
      <c r="A77" s="6"/>
      <c r="B77" s="22"/>
      <c r="C77" s="7"/>
      <c r="D77" s="7"/>
      <c r="E77" s="7"/>
    </row>
    <row r="78" spans="1:5" x14ac:dyDescent="0.25">
      <c r="A78" s="6"/>
      <c r="B78" s="22"/>
      <c r="C78" s="7"/>
      <c r="D78" s="7"/>
      <c r="E78" s="7"/>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B17" workbookViewId="0">
      <selection activeCell="F38" sqref="F38"/>
    </sheetView>
  </sheetViews>
  <sheetFormatPr defaultRowHeight="15" x14ac:dyDescent="0.25"/>
  <cols>
    <col min="1" max="1" width="9.7109375" bestFit="1" customWidth="1"/>
    <col min="2" max="2" width="11.5703125" bestFit="1" customWidth="1"/>
    <col min="3" max="3" width="21.7109375" customWidth="1"/>
    <col min="4" max="4" width="18" customWidth="1"/>
    <col min="5" max="5" width="18.140625" customWidth="1"/>
    <col min="6" max="6" width="15.85546875" customWidth="1"/>
  </cols>
  <sheetData>
    <row r="1" spans="1:6" x14ac:dyDescent="0.25">
      <c r="A1" s="5" t="s">
        <v>15</v>
      </c>
      <c r="B1" s="5" t="s">
        <v>0</v>
      </c>
      <c r="C1" s="5" t="s">
        <v>1</v>
      </c>
      <c r="D1" s="5" t="s">
        <v>8</v>
      </c>
      <c r="E1" s="5" t="s">
        <v>9</v>
      </c>
      <c r="F1" s="5" t="s">
        <v>3</v>
      </c>
    </row>
    <row r="2" spans="1:6" x14ac:dyDescent="0.25">
      <c r="A2" s="6">
        <v>44927</v>
      </c>
      <c r="B2" s="6" t="str">
        <f>CHOOSE(MATCH(TEXT(A2,"MMM"),{"Jan","Feb","Mar","Apr","May","Jun","Jul","Aug","Sep","Oct","Nov","Dec"},0),"January","February","March","April","May","June","July","August","September","October","November","December")</f>
        <v>January</v>
      </c>
      <c r="C2" s="7" t="s">
        <v>4</v>
      </c>
      <c r="D2" s="7">
        <v>3</v>
      </c>
      <c r="E2" s="7">
        <v>6</v>
      </c>
      <c r="F2" s="7">
        <v>5319.9</v>
      </c>
    </row>
    <row r="3" spans="1:6" x14ac:dyDescent="0.25">
      <c r="A3" s="6">
        <v>44927</v>
      </c>
      <c r="B3" s="6" t="str">
        <f>CHOOSE(MATCH(TEXT(A3,"MMM"),{"Jan","Feb","Mar","Apr","May","Jun","Jul","Aug","Sep","Oct","Nov","Dec"},0),"January","February","March","April","May","June","July","August","September","October","November","December")</f>
        <v>January</v>
      </c>
      <c r="C3" s="7" t="s">
        <v>5</v>
      </c>
      <c r="D3" s="7">
        <v>0</v>
      </c>
      <c r="E3" s="7">
        <v>0</v>
      </c>
      <c r="F3" s="7">
        <v>0</v>
      </c>
    </row>
    <row r="4" spans="1:6" x14ac:dyDescent="0.25">
      <c r="A4" s="6">
        <v>44927</v>
      </c>
      <c r="B4" s="6" t="str">
        <f>CHOOSE(MATCH(TEXT(A4,"MMM"),{"Jan","Feb","Mar","Apr","May","Jun","Jul","Aug","Sep","Oct","Nov","Dec"},0),"January","February","March","April","May","June","July","August","September","October","November","December")</f>
        <v>January</v>
      </c>
      <c r="C4" s="7" t="s">
        <v>6</v>
      </c>
      <c r="D4" s="7">
        <v>1</v>
      </c>
      <c r="E4" s="7">
        <v>2</v>
      </c>
      <c r="F4" s="7">
        <v>1008</v>
      </c>
    </row>
    <row r="5" spans="1:6" x14ac:dyDescent="0.25">
      <c r="A5" s="6">
        <v>44958</v>
      </c>
      <c r="B5" s="6" t="str">
        <f>CHOOSE(MATCH(TEXT(A5,"MMM"),{"Jan","Feb","Mar","Apr","May","Jun","Jul","Aug","Sep","Oct","Nov","Dec"},0),"January","February","March","April","May","June","July","August","September","October","November","December")</f>
        <v>February</v>
      </c>
      <c r="C5" s="7" t="s">
        <v>4</v>
      </c>
      <c r="D5" s="7">
        <v>6</v>
      </c>
      <c r="E5" s="7">
        <v>28</v>
      </c>
      <c r="F5" s="7">
        <v>32990.400000000001</v>
      </c>
    </row>
    <row r="6" spans="1:6" x14ac:dyDescent="0.25">
      <c r="A6" s="6">
        <v>44958</v>
      </c>
      <c r="B6" s="6" t="str">
        <f>CHOOSE(MATCH(TEXT(A6,"MMM"),{"Jan","Feb","Mar","Apr","May","Jun","Jul","Aug","Sep","Oct","Nov","Dec"},0),"January","February","March","April","May","June","July","August","September","October","November","December")</f>
        <v>February</v>
      </c>
      <c r="C6" s="7" t="s">
        <v>5</v>
      </c>
      <c r="D6" s="7">
        <v>0</v>
      </c>
      <c r="E6" s="7">
        <v>0</v>
      </c>
      <c r="F6" s="7">
        <v>0</v>
      </c>
    </row>
    <row r="7" spans="1:6" x14ac:dyDescent="0.25">
      <c r="A7" s="6">
        <v>44958</v>
      </c>
      <c r="B7" s="6" t="str">
        <f>CHOOSE(MATCH(TEXT(A7,"MMM"),{"Jan","Feb","Mar","Apr","May","Jun","Jul","Aug","Sep","Oct","Nov","Dec"},0),"January","February","March","April","May","June","July","August","September","October","November","December")</f>
        <v>February</v>
      </c>
      <c r="C7" s="7" t="s">
        <v>6</v>
      </c>
      <c r="D7" s="7">
        <v>0</v>
      </c>
      <c r="E7" s="7">
        <v>0</v>
      </c>
      <c r="F7" s="7">
        <v>0</v>
      </c>
    </row>
    <row r="8" spans="1:6" x14ac:dyDescent="0.25">
      <c r="A8" s="6">
        <v>44986</v>
      </c>
      <c r="B8" s="6" t="str">
        <f>CHOOSE(MATCH(TEXT(A8,"MMM"),{"Jan","Feb","Mar","Apr","May","Jun","Jul","Aug","Sep","Oct","Nov","Dec"},0),"January","February","March","April","May","June","July","August","September","October","November","December")</f>
        <v>March</v>
      </c>
      <c r="C8" s="7" t="s">
        <v>4</v>
      </c>
      <c r="D8" s="7">
        <v>3</v>
      </c>
      <c r="E8" s="7">
        <v>10</v>
      </c>
      <c r="F8" s="7">
        <v>35555.93</v>
      </c>
    </row>
    <row r="9" spans="1:6" x14ac:dyDescent="0.25">
      <c r="A9" s="6">
        <v>44986</v>
      </c>
      <c r="B9" s="6" t="str">
        <f>CHOOSE(MATCH(TEXT(A9,"MMM"),{"Jan","Feb","Mar","Apr","May","Jun","Jul","Aug","Sep","Oct","Nov","Dec"},0),"January","February","March","April","May","June","July","August","September","October","November","December")</f>
        <v>March</v>
      </c>
      <c r="C9" s="7" t="s">
        <v>5</v>
      </c>
      <c r="D9" s="7">
        <v>0</v>
      </c>
      <c r="E9" s="7">
        <v>0</v>
      </c>
      <c r="F9" s="7">
        <v>0</v>
      </c>
    </row>
    <row r="10" spans="1:6" x14ac:dyDescent="0.25">
      <c r="A10" s="6">
        <v>44986</v>
      </c>
      <c r="B10" s="6" t="str">
        <f>CHOOSE(MATCH(TEXT(A10,"MMM"),{"Jan","Feb","Mar","Apr","May","Jun","Jul","Aug","Sep","Oct","Nov","Dec"},0),"January","February","March","April","May","June","July","August","September","October","November","December")</f>
        <v>March</v>
      </c>
      <c r="C10" s="7" t="s">
        <v>6</v>
      </c>
      <c r="D10" s="7">
        <v>1</v>
      </c>
      <c r="E10" s="7">
        <v>2</v>
      </c>
      <c r="F10" s="7">
        <v>2688</v>
      </c>
    </row>
    <row r="11" spans="1:6" x14ac:dyDescent="0.25">
      <c r="A11" s="6">
        <v>45017</v>
      </c>
      <c r="B11" s="6" t="str">
        <f>CHOOSE(MATCH(TEXT(A11,"MMM"),{"Jan","Feb","Mar","Apr","May","Jun","Jul","Aug","Sep","Oct","Nov","Dec"},0),"January","February","March","April","May","June","July","August","September","October","November","December")</f>
        <v>April</v>
      </c>
      <c r="C11" s="7" t="s">
        <v>4</v>
      </c>
      <c r="D11" s="7">
        <v>3</v>
      </c>
      <c r="E11" s="7">
        <v>6</v>
      </c>
      <c r="F11" s="7">
        <v>7051.61</v>
      </c>
    </row>
    <row r="12" spans="1:6" x14ac:dyDescent="0.25">
      <c r="A12" s="6">
        <v>45017</v>
      </c>
      <c r="B12" s="6" t="str">
        <f>CHOOSE(MATCH(TEXT(A12,"MMM"),{"Jan","Feb","Mar","Apr","May","Jun","Jul","Aug","Sep","Oct","Nov","Dec"},0),"January","February","March","April","May","June","July","August","September","October","November","December")</f>
        <v>April</v>
      </c>
      <c r="C12" s="7" t="s">
        <v>5</v>
      </c>
      <c r="D12" s="7">
        <v>0</v>
      </c>
      <c r="E12" s="7">
        <v>0</v>
      </c>
      <c r="F12" s="7">
        <v>0</v>
      </c>
    </row>
    <row r="13" spans="1:6" x14ac:dyDescent="0.25">
      <c r="A13" s="6">
        <v>45017</v>
      </c>
      <c r="B13" s="6" t="str">
        <f>CHOOSE(MATCH(TEXT(A13,"MMM"),{"Jan","Feb","Mar","Apr","May","Jun","Jul","Aug","Sep","Oct","Nov","Dec"},0),"January","February","March","April","May","June","July","August","September","October","November","December")</f>
        <v>April</v>
      </c>
      <c r="C13" s="7" t="s">
        <v>6</v>
      </c>
      <c r="D13" s="7">
        <v>0</v>
      </c>
      <c r="E13" s="7">
        <v>0</v>
      </c>
      <c r="F13" s="7">
        <v>0</v>
      </c>
    </row>
    <row r="14" spans="1:6" x14ac:dyDescent="0.25">
      <c r="A14" s="6">
        <v>45047</v>
      </c>
      <c r="B14" s="6" t="str">
        <f>CHOOSE(MATCH(TEXT(A14,"MMM"),{"Jan","Feb","Mar","Apr","May","Jun","Jul","Aug","Sep","Oct","Nov","Dec"},0),"January","February","March","April","May","June","July","August","September","October","November","December")</f>
        <v>May</v>
      </c>
      <c r="C14" s="7" t="s">
        <v>4</v>
      </c>
      <c r="D14" s="7">
        <v>3</v>
      </c>
      <c r="E14" s="7">
        <v>13</v>
      </c>
      <c r="F14" s="7">
        <v>14949.68</v>
      </c>
    </row>
    <row r="15" spans="1:6" x14ac:dyDescent="0.25">
      <c r="A15" s="6">
        <v>45047</v>
      </c>
      <c r="B15" s="6" t="str">
        <f>CHOOSE(MATCH(TEXT(A15,"MMM"),{"Jan","Feb","Mar","Apr","May","Jun","Jul","Aug","Sep","Oct","Nov","Dec"},0),"January","February","March","April","May","June","July","August","September","October","November","December")</f>
        <v>May</v>
      </c>
      <c r="C15" s="7" t="s">
        <v>5</v>
      </c>
      <c r="D15" s="7">
        <v>1</v>
      </c>
      <c r="E15" s="7">
        <v>2</v>
      </c>
      <c r="F15" s="7">
        <v>1008</v>
      </c>
    </row>
    <row r="16" spans="1:6" x14ac:dyDescent="0.25">
      <c r="A16" s="6">
        <v>45047</v>
      </c>
      <c r="B16" s="6" t="str">
        <f>CHOOSE(MATCH(TEXT(A16,"MMM"),{"Jan","Feb","Mar","Apr","May","Jun","Jul","Aug","Sep","Oct","Nov","Dec"},0),"January","February","March","April","May","June","July","August","September","October","November","December")</f>
        <v>May</v>
      </c>
      <c r="C16" s="7" t="s">
        <v>6</v>
      </c>
      <c r="D16" s="7">
        <v>0</v>
      </c>
      <c r="E16" s="7">
        <v>0</v>
      </c>
      <c r="F16" s="7">
        <v>0</v>
      </c>
    </row>
    <row r="17" spans="1:6" x14ac:dyDescent="0.25">
      <c r="A17" s="6">
        <v>45078</v>
      </c>
      <c r="B17" s="6" t="str">
        <f>CHOOSE(MATCH(TEXT(A17,"MMM"),{"Jan","Feb","Mar","Apr","May","Jun","Jul","Aug","Sep","Oct","Nov","Dec"},0),"January","February","March","April","May","June","July","August","September","October","November","December")</f>
        <v>June</v>
      </c>
      <c r="C17" s="7" t="s">
        <v>4</v>
      </c>
      <c r="D17" s="7">
        <v>8</v>
      </c>
      <c r="E17" s="7">
        <v>0</v>
      </c>
      <c r="F17" s="7">
        <v>86340.24</v>
      </c>
    </row>
    <row r="18" spans="1:6" x14ac:dyDescent="0.25">
      <c r="A18" s="6">
        <v>45078</v>
      </c>
      <c r="B18" s="6" t="str">
        <f>CHOOSE(MATCH(TEXT(A18,"MMM"),{"Jan","Feb","Mar","Apr","May","Jun","Jul","Aug","Sep","Oct","Nov","Dec"},0),"January","February","March","April","May","June","July","August","September","October","November","December")</f>
        <v>June</v>
      </c>
      <c r="C18" s="7" t="s">
        <v>5</v>
      </c>
      <c r="D18" s="7">
        <v>0</v>
      </c>
      <c r="E18" s="7">
        <v>0</v>
      </c>
      <c r="F18" s="7">
        <v>0</v>
      </c>
    </row>
    <row r="19" spans="1:6" x14ac:dyDescent="0.25">
      <c r="A19" s="6">
        <v>45078</v>
      </c>
      <c r="B19" s="6" t="str">
        <f>CHOOSE(MATCH(TEXT(A19,"MMM"),{"Jan","Feb","Mar","Apr","May","Jun","Jul","Aug","Sep","Oct","Nov","Dec"},0),"January","February","March","April","May","June","July","August","September","October","November","December")</f>
        <v>June</v>
      </c>
      <c r="C19" s="7" t="s">
        <v>6</v>
      </c>
      <c r="D19" s="7">
        <v>0</v>
      </c>
      <c r="E19" s="7">
        <v>0</v>
      </c>
      <c r="F19" s="7">
        <v>0</v>
      </c>
    </row>
    <row r="20" spans="1:6" x14ac:dyDescent="0.25">
      <c r="A20" s="6">
        <v>45108</v>
      </c>
      <c r="B20" s="6" t="str">
        <f>CHOOSE(MATCH(TEXT(A20,"MMM"),{"Jan","Feb","Mar","Apr","May","Jun","Jul","Aug","Sep","Oct","Nov","Dec"},0),"January","February","March","April","May","June","July","August","September","October","November","December")</f>
        <v>July</v>
      </c>
      <c r="C20" s="7" t="s">
        <v>4</v>
      </c>
      <c r="D20" s="7">
        <v>1</v>
      </c>
      <c r="E20" s="7">
        <v>10</v>
      </c>
      <c r="F20" s="7">
        <v>14754.55</v>
      </c>
    </row>
    <row r="21" spans="1:6" x14ac:dyDescent="0.25">
      <c r="A21" s="6">
        <v>45108</v>
      </c>
      <c r="B21" s="6" t="str">
        <f>CHOOSE(MATCH(TEXT(A21,"MMM"),{"Jan","Feb","Mar","Apr","May","Jun","Jul","Aug","Sep","Oct","Nov","Dec"},0),"January","February","March","April","May","June","July","August","September","October","November","December")</f>
        <v>July</v>
      </c>
      <c r="C21" s="7" t="s">
        <v>5</v>
      </c>
      <c r="D21" s="7">
        <v>1</v>
      </c>
      <c r="E21" s="7">
        <v>1</v>
      </c>
      <c r="F21" s="7">
        <v>1008</v>
      </c>
    </row>
    <row r="22" spans="1:6" x14ac:dyDescent="0.25">
      <c r="A22" s="6">
        <v>45108</v>
      </c>
      <c r="B22" s="6" t="str">
        <f>CHOOSE(MATCH(TEXT(A22,"MMM"),{"Jan","Feb","Mar","Apr","May","Jun","Jul","Aug","Sep","Oct","Nov","Dec"},0),"January","February","March","April","May","June","July","August","September","October","November","December")</f>
        <v>July</v>
      </c>
      <c r="C22" s="7" t="s">
        <v>6</v>
      </c>
      <c r="D22" s="7">
        <v>0</v>
      </c>
      <c r="E22" s="7">
        <v>0</v>
      </c>
      <c r="F22" s="7">
        <v>0</v>
      </c>
    </row>
    <row r="23" spans="1:6" x14ac:dyDescent="0.25">
      <c r="A23" s="6">
        <v>45139</v>
      </c>
      <c r="B23" s="6" t="str">
        <f>CHOOSE(MATCH(TEXT(A23,"MMM"),{"Jan","Feb","Mar","Apr","May","Jun","Jul","Aug","Sep","Oct","Nov","Dec"},0),"January","February","March","April","May","June","July","August","September","October","November","December")</f>
        <v>August</v>
      </c>
      <c r="C23" s="7" t="s">
        <v>4</v>
      </c>
      <c r="D23" s="7">
        <v>2</v>
      </c>
      <c r="E23" s="7">
        <v>13</v>
      </c>
      <c r="F23" s="7">
        <v>13534</v>
      </c>
    </row>
    <row r="24" spans="1:6" x14ac:dyDescent="0.25">
      <c r="A24" s="6">
        <v>45139</v>
      </c>
      <c r="B24" s="6" t="str">
        <f>CHOOSE(MATCH(TEXT(A24,"MMM"),{"Jan","Feb","Mar","Apr","May","Jun","Jul","Aug","Sep","Oct","Nov","Dec"},0),"January","February","March","April","May","June","July","August","September","October","November","December")</f>
        <v>August</v>
      </c>
      <c r="C24" s="7" t="s">
        <v>5</v>
      </c>
      <c r="D24" s="7">
        <v>0</v>
      </c>
      <c r="E24" s="7">
        <v>0</v>
      </c>
      <c r="F24" s="7">
        <v>0</v>
      </c>
    </row>
    <row r="25" spans="1:6" x14ac:dyDescent="0.25">
      <c r="A25" s="6">
        <v>45139</v>
      </c>
      <c r="B25" s="6" t="str">
        <f>CHOOSE(MATCH(TEXT(A25,"MMM"),{"Jan","Feb","Mar","Apr","May","Jun","Jul","Aug","Sep","Oct","Nov","Dec"},0),"January","February","March","April","May","June","July","August","September","October","November","December")</f>
        <v>August</v>
      </c>
      <c r="C25" s="7" t="s">
        <v>6</v>
      </c>
      <c r="D25" s="7">
        <v>0</v>
      </c>
      <c r="E25" s="7">
        <v>0</v>
      </c>
      <c r="F25" s="7">
        <v>0</v>
      </c>
    </row>
    <row r="26" spans="1:6" x14ac:dyDescent="0.25">
      <c r="A26" s="6">
        <v>45170</v>
      </c>
      <c r="B26" s="6" t="str">
        <f>CHOOSE(MATCH(TEXT(A26,"MMM"),{"Jan","Feb","Mar","Apr","May","Jun","Jul","Aug","Sep","Oct","Nov","Dec"},0),"January","February","March","April","May","June","July","August","September","October","November","December")</f>
        <v>September</v>
      </c>
      <c r="C26" s="7" t="s">
        <v>4</v>
      </c>
      <c r="D26" s="7">
        <v>4</v>
      </c>
      <c r="E26" s="7">
        <v>10</v>
      </c>
      <c r="F26" s="7">
        <v>14150</v>
      </c>
    </row>
    <row r="27" spans="1:6" x14ac:dyDescent="0.25">
      <c r="A27" s="6">
        <v>45170</v>
      </c>
      <c r="B27" s="6" t="str">
        <f>CHOOSE(MATCH(TEXT(A27,"MMM"),{"Jan","Feb","Mar","Apr","May","Jun","Jul","Aug","Sep","Oct","Nov","Dec"},0),"January","February","March","April","May","June","July","August","September","October","November","December")</f>
        <v>September</v>
      </c>
      <c r="C27" s="7" t="s">
        <v>5</v>
      </c>
      <c r="D27" s="7">
        <v>0</v>
      </c>
      <c r="E27" s="7">
        <v>0</v>
      </c>
      <c r="F27" s="7">
        <v>0</v>
      </c>
    </row>
    <row r="28" spans="1:6" x14ac:dyDescent="0.25">
      <c r="A28" s="6">
        <v>45170</v>
      </c>
      <c r="B28" s="6" t="str">
        <f>CHOOSE(MATCH(TEXT(A28,"MMM"),{"Jan","Feb","Mar","Apr","May","Jun","Jul","Aug","Sep","Oct","Nov","Dec"},0),"January","February","March","April","May","June","July","August","September","October","November","December")</f>
        <v>September</v>
      </c>
      <c r="C28" s="7" t="s">
        <v>6</v>
      </c>
      <c r="D28" s="7">
        <v>0</v>
      </c>
      <c r="E28" s="7">
        <v>0</v>
      </c>
      <c r="F28" s="7">
        <v>0</v>
      </c>
    </row>
    <row r="29" spans="1:6" x14ac:dyDescent="0.25">
      <c r="A29" s="6">
        <v>45200</v>
      </c>
      <c r="B29" s="6" t="str">
        <f>CHOOSE(MATCH(TEXT(A29,"MMM"),{"Jan","Feb","Mar","Apr","May","Jun","Jul","Aug","Sep","Oct","Nov","Dec"},0),"January","February","March","April","May","June","July","August","September","October","November","December")</f>
        <v>October</v>
      </c>
      <c r="C29" s="7" t="s">
        <v>4</v>
      </c>
      <c r="D29" s="7">
        <v>6</v>
      </c>
      <c r="E29" s="7">
        <v>21</v>
      </c>
      <c r="F29" s="7">
        <v>23647.38</v>
      </c>
    </row>
    <row r="30" spans="1:6" x14ac:dyDescent="0.25">
      <c r="A30" s="6">
        <v>45200</v>
      </c>
      <c r="B30" s="6" t="str">
        <f>CHOOSE(MATCH(TEXT(A30,"MMM"),{"Jan","Feb","Mar","Apr","May","Jun","Jul","Aug","Sep","Oct","Nov","Dec"},0),"January","February","March","April","May","June","July","August","September","October","November","December")</f>
        <v>October</v>
      </c>
      <c r="C30" s="7" t="s">
        <v>5</v>
      </c>
      <c r="D30" s="7">
        <v>0</v>
      </c>
      <c r="E30" s="7">
        <v>0</v>
      </c>
      <c r="F30" s="7">
        <v>0</v>
      </c>
    </row>
    <row r="31" spans="1:6" x14ac:dyDescent="0.25">
      <c r="A31" s="6">
        <v>45200</v>
      </c>
      <c r="B31" s="6" t="str">
        <f>CHOOSE(MATCH(TEXT(A31,"MMM"),{"Jan","Feb","Mar","Apr","May","Jun","Jul","Aug","Sep","Oct","Nov","Dec"},0),"January","February","March","April","May","June","July","August","September","October","November","December")</f>
        <v>October</v>
      </c>
      <c r="C31" s="7" t="s">
        <v>6</v>
      </c>
      <c r="D31" s="7">
        <v>0</v>
      </c>
      <c r="E31" s="7">
        <v>0</v>
      </c>
      <c r="F31" s="7">
        <v>0</v>
      </c>
    </row>
    <row r="32" spans="1:6" x14ac:dyDescent="0.25">
      <c r="A32" s="6">
        <v>45231</v>
      </c>
      <c r="B32" s="6" t="str">
        <f>CHOOSE(MATCH(TEXT(A32,"MMM"),{"Jan","Feb","Mar","Apr","May","Jun","Jul","Aug","Sep","Oct","Nov","Dec"},0),"January","February","March","April","May","June","July","August","September","October","November","December")</f>
        <v>November</v>
      </c>
      <c r="C32" s="7" t="s">
        <v>4</v>
      </c>
      <c r="D32" s="7">
        <v>16</v>
      </c>
      <c r="E32" s="7">
        <v>55</v>
      </c>
      <c r="F32" s="7">
        <v>57328.24</v>
      </c>
    </row>
    <row r="33" spans="1:6" x14ac:dyDescent="0.25">
      <c r="A33" s="6">
        <v>45231</v>
      </c>
      <c r="B33" s="6" t="str">
        <f>CHOOSE(MATCH(TEXT(A33,"MMM"),{"Jan","Feb","Mar","Apr","May","Jun","Jul","Aug","Sep","Oct","Nov","Dec"},0),"January","February","March","April","May","June","July","August","September","October","November","December")</f>
        <v>November</v>
      </c>
      <c r="C33" s="7" t="s">
        <v>5</v>
      </c>
      <c r="D33" s="7">
        <v>3</v>
      </c>
      <c r="E33" s="7">
        <v>6</v>
      </c>
      <c r="F33" s="7">
        <v>1512</v>
      </c>
    </row>
    <row r="34" spans="1:6" x14ac:dyDescent="0.25">
      <c r="A34" s="6">
        <v>45231</v>
      </c>
      <c r="B34" s="6" t="str">
        <f>CHOOSE(MATCH(TEXT(A34,"MMM"),{"Jan","Feb","Mar","Apr","May","Jun","Jul","Aug","Sep","Oct","Nov","Dec"},0),"January","February","March","April","May","June","July","August","September","October","November","December")</f>
        <v>November</v>
      </c>
      <c r="C34" s="7" t="s">
        <v>6</v>
      </c>
      <c r="D34" s="7">
        <v>0</v>
      </c>
      <c r="E34" s="7">
        <v>0</v>
      </c>
      <c r="F34" s="7">
        <v>0</v>
      </c>
    </row>
    <row r="35" spans="1:6" x14ac:dyDescent="0.25">
      <c r="A35" s="2">
        <v>45627</v>
      </c>
      <c r="B35" s="6" t="str">
        <f>CHOOSE(MATCH(TEXT(A35,"MMM"),{"Jan","Feb","Mar","Apr","May","Jun","Jul","Aug","Sep","Oct","Nov","Dec"},0),"January","February","March","April","May","June","July","August","September","October","November","December")</f>
        <v>December</v>
      </c>
      <c r="C35" t="s">
        <v>4</v>
      </c>
    </row>
    <row r="36" spans="1:6" x14ac:dyDescent="0.25">
      <c r="A36" s="6">
        <v>45627</v>
      </c>
      <c r="B36" s="6" t="str">
        <f>CHOOSE(MATCH(TEXT(A36,"MMM"),{"Jan","Feb","Mar","Apr","May","Jun","Jul","Aug","Sep","Oct","Nov","Dec"},0),"January","February","March","April","May","June","July","August","September","October","November","December")</f>
        <v>December</v>
      </c>
      <c r="C36" s="7" t="s">
        <v>5</v>
      </c>
      <c r="D36" s="7"/>
      <c r="E36" s="7"/>
      <c r="F36" s="7"/>
    </row>
    <row r="37" spans="1:6" x14ac:dyDescent="0.25">
      <c r="A37" s="6">
        <v>45627</v>
      </c>
      <c r="B37" s="6" t="str">
        <f>CHOOSE(MATCH(TEXT(A37,"MMM"),{"Jan","Feb","Mar","Apr","May","Jun","Jul","Aug","Sep","Oct","Nov","Dec"},0),"January","February","March","April","May","June","July","August","September","October","November","December")</f>
        <v>December</v>
      </c>
      <c r="C37" s="7" t="s">
        <v>6</v>
      </c>
      <c r="D37" s="7"/>
      <c r="E37" s="7"/>
      <c r="F37" s="7"/>
    </row>
    <row r="38" spans="1:6" x14ac:dyDescent="0.25">
      <c r="A38" s="6"/>
      <c r="B38" s="6"/>
      <c r="C38" s="7"/>
      <c r="D38" s="7"/>
      <c r="E38" s="7"/>
      <c r="F38" s="7">
        <f>SUBTOTAL(109,Table2[Amount (GHS)])</f>
        <v>312845.93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34" workbookViewId="0">
      <selection activeCell="D50" sqref="D50"/>
    </sheetView>
  </sheetViews>
  <sheetFormatPr defaultRowHeight="15" x14ac:dyDescent="0.25"/>
  <cols>
    <col min="1" max="1" width="10.85546875" bestFit="1" customWidth="1"/>
    <col min="2" max="2" width="22.140625" bestFit="1" customWidth="1"/>
    <col min="3" max="3" width="25.5703125" bestFit="1" customWidth="1"/>
    <col min="4" max="4" width="16.140625" bestFit="1" customWidth="1"/>
  </cols>
  <sheetData>
    <row r="1" spans="1:4" x14ac:dyDescent="0.25">
      <c r="A1" t="s">
        <v>0</v>
      </c>
      <c r="B1" t="s">
        <v>1</v>
      </c>
      <c r="C1" t="s">
        <v>2</v>
      </c>
      <c r="D1" t="s">
        <v>3</v>
      </c>
    </row>
    <row r="2" spans="1:4" x14ac:dyDescent="0.25">
      <c r="A2" t="s">
        <v>19</v>
      </c>
      <c r="B2" t="s">
        <v>4</v>
      </c>
      <c r="C2">
        <v>19</v>
      </c>
      <c r="D2">
        <v>19104.400000000001</v>
      </c>
    </row>
    <row r="3" spans="1:4" x14ac:dyDescent="0.25">
      <c r="A3" t="s">
        <v>19</v>
      </c>
      <c r="B3" t="s">
        <v>5</v>
      </c>
      <c r="C3">
        <v>3</v>
      </c>
      <c r="D3">
        <v>1897.78</v>
      </c>
    </row>
    <row r="4" spans="1:4" x14ac:dyDescent="0.25">
      <c r="A4" t="s">
        <v>19</v>
      </c>
      <c r="B4" t="s">
        <v>6</v>
      </c>
      <c r="C4">
        <v>40</v>
      </c>
      <c r="D4">
        <v>18839.86</v>
      </c>
    </row>
    <row r="5" spans="1:4" x14ac:dyDescent="0.25">
      <c r="A5" t="s">
        <v>19</v>
      </c>
      <c r="B5" t="s">
        <v>7</v>
      </c>
      <c r="C5">
        <v>47</v>
      </c>
      <c r="D5">
        <v>3650</v>
      </c>
    </row>
    <row r="6" spans="1:4" x14ac:dyDescent="0.25">
      <c r="A6" t="s">
        <v>18</v>
      </c>
      <c r="B6" t="s">
        <v>4</v>
      </c>
      <c r="C6">
        <v>25</v>
      </c>
      <c r="D6">
        <v>25848.84</v>
      </c>
    </row>
    <row r="7" spans="1:4" x14ac:dyDescent="0.25">
      <c r="A7" t="s">
        <v>18</v>
      </c>
      <c r="B7" t="s">
        <v>5</v>
      </c>
      <c r="C7">
        <v>4</v>
      </c>
      <c r="D7">
        <v>2691.56</v>
      </c>
    </row>
    <row r="8" spans="1:4" x14ac:dyDescent="0.25">
      <c r="A8" t="s">
        <v>18</v>
      </c>
      <c r="B8" t="s">
        <v>6</v>
      </c>
      <c r="C8">
        <v>25</v>
      </c>
      <c r="D8">
        <v>13311.48</v>
      </c>
    </row>
    <row r="9" spans="1:4" x14ac:dyDescent="0.25">
      <c r="A9" t="s">
        <v>18</v>
      </c>
      <c r="B9" t="s">
        <v>7</v>
      </c>
      <c r="C9">
        <v>77</v>
      </c>
      <c r="D9">
        <v>7148</v>
      </c>
    </row>
    <row r="10" spans="1:4" x14ac:dyDescent="0.25">
      <c r="A10" t="s">
        <v>20</v>
      </c>
      <c r="B10" t="s">
        <v>4</v>
      </c>
      <c r="C10">
        <v>15</v>
      </c>
      <c r="D10">
        <v>17545.34</v>
      </c>
    </row>
    <row r="11" spans="1:4" x14ac:dyDescent="0.25">
      <c r="A11" t="s">
        <v>20</v>
      </c>
      <c r="B11" t="s">
        <v>5</v>
      </c>
      <c r="C11">
        <v>1</v>
      </c>
      <c r="D11">
        <v>1345.78</v>
      </c>
    </row>
    <row r="12" spans="1:4" x14ac:dyDescent="0.25">
      <c r="A12" t="s">
        <v>20</v>
      </c>
      <c r="B12" t="s">
        <v>6</v>
      </c>
      <c r="C12">
        <v>13</v>
      </c>
      <c r="D12">
        <v>8551.68</v>
      </c>
    </row>
    <row r="13" spans="1:4" x14ac:dyDescent="0.25">
      <c r="A13" t="s">
        <v>20</v>
      </c>
      <c r="B13" t="s">
        <v>7</v>
      </c>
      <c r="C13">
        <v>54</v>
      </c>
      <c r="D13">
        <v>6150</v>
      </c>
    </row>
    <row r="14" spans="1:4" x14ac:dyDescent="0.25">
      <c r="A14" t="s">
        <v>21</v>
      </c>
      <c r="B14" t="s">
        <v>4</v>
      </c>
      <c r="C14">
        <v>13</v>
      </c>
      <c r="D14">
        <v>10030.91</v>
      </c>
    </row>
    <row r="15" spans="1:4" x14ac:dyDescent="0.25">
      <c r="A15" t="s">
        <v>21</v>
      </c>
      <c r="B15" t="s">
        <v>5</v>
      </c>
      <c r="C15">
        <v>5</v>
      </c>
      <c r="D15">
        <v>4300.6400000000003</v>
      </c>
    </row>
    <row r="16" spans="1:4" x14ac:dyDescent="0.25">
      <c r="A16" t="s">
        <v>21</v>
      </c>
      <c r="B16" t="s">
        <v>6</v>
      </c>
      <c r="C16">
        <v>22</v>
      </c>
      <c r="D16">
        <v>10546.82</v>
      </c>
    </row>
    <row r="17" spans="1:4" x14ac:dyDescent="0.25">
      <c r="A17" t="s">
        <v>21</v>
      </c>
      <c r="B17" t="s">
        <v>7</v>
      </c>
      <c r="C17">
        <v>85</v>
      </c>
      <c r="D17">
        <v>10460</v>
      </c>
    </row>
    <row r="18" spans="1:4" x14ac:dyDescent="0.25">
      <c r="A18" t="s">
        <v>12</v>
      </c>
      <c r="B18" t="s">
        <v>4</v>
      </c>
      <c r="C18">
        <v>16</v>
      </c>
      <c r="D18">
        <v>15447.88</v>
      </c>
    </row>
    <row r="19" spans="1:4" x14ac:dyDescent="0.25">
      <c r="A19" t="s">
        <v>12</v>
      </c>
      <c r="B19" t="s">
        <v>5</v>
      </c>
      <c r="C19">
        <v>2</v>
      </c>
      <c r="D19">
        <v>2018.67</v>
      </c>
    </row>
    <row r="20" spans="1:4" x14ac:dyDescent="0.25">
      <c r="A20" t="s">
        <v>12</v>
      </c>
      <c r="B20" t="s">
        <v>6</v>
      </c>
      <c r="C20">
        <v>16</v>
      </c>
      <c r="D20">
        <v>8637.74</v>
      </c>
    </row>
    <row r="21" spans="1:4" x14ac:dyDescent="0.25">
      <c r="A21" t="s">
        <v>12</v>
      </c>
      <c r="B21" t="s">
        <v>7</v>
      </c>
      <c r="C21">
        <v>67</v>
      </c>
      <c r="D21">
        <v>5950</v>
      </c>
    </row>
    <row r="22" spans="1:4" x14ac:dyDescent="0.25">
      <c r="A22" t="s">
        <v>22</v>
      </c>
      <c r="B22" t="s">
        <v>4</v>
      </c>
      <c r="C22">
        <v>17</v>
      </c>
      <c r="D22">
        <v>17922.560000000001</v>
      </c>
    </row>
    <row r="23" spans="1:4" x14ac:dyDescent="0.25">
      <c r="A23" t="s">
        <v>22</v>
      </c>
      <c r="B23" t="s">
        <v>5</v>
      </c>
      <c r="C23">
        <v>0</v>
      </c>
      <c r="D23">
        <v>0</v>
      </c>
    </row>
    <row r="24" spans="1:4" x14ac:dyDescent="0.25">
      <c r="A24" t="s">
        <v>22</v>
      </c>
      <c r="B24" t="s">
        <v>6</v>
      </c>
      <c r="C24">
        <v>24</v>
      </c>
      <c r="D24">
        <v>11754.8</v>
      </c>
    </row>
    <row r="25" spans="1:4" x14ac:dyDescent="0.25">
      <c r="A25" t="s">
        <v>22</v>
      </c>
      <c r="B25" t="s">
        <v>7</v>
      </c>
      <c r="C25">
        <v>52</v>
      </c>
      <c r="D25">
        <v>3720</v>
      </c>
    </row>
    <row r="26" spans="1:4" x14ac:dyDescent="0.25">
      <c r="A26" t="s">
        <v>23</v>
      </c>
      <c r="B26" t="s">
        <v>4</v>
      </c>
    </row>
    <row r="27" spans="1:4" x14ac:dyDescent="0.25">
      <c r="A27" t="s">
        <v>23</v>
      </c>
      <c r="B27" t="s">
        <v>5</v>
      </c>
    </row>
    <row r="28" spans="1:4" x14ac:dyDescent="0.25">
      <c r="A28" t="s">
        <v>23</v>
      </c>
      <c r="B28" t="s">
        <v>6</v>
      </c>
    </row>
    <row r="29" spans="1:4" x14ac:dyDescent="0.25">
      <c r="A29" t="s">
        <v>23</v>
      </c>
      <c r="B29" t="s">
        <v>7</v>
      </c>
    </row>
    <row r="30" spans="1:4" x14ac:dyDescent="0.25">
      <c r="A30" t="s">
        <v>24</v>
      </c>
      <c r="B30" t="s">
        <v>4</v>
      </c>
    </row>
    <row r="31" spans="1:4" x14ac:dyDescent="0.25">
      <c r="A31" t="s">
        <v>24</v>
      </c>
      <c r="B31" t="s">
        <v>5</v>
      </c>
    </row>
    <row r="32" spans="1:4" x14ac:dyDescent="0.25">
      <c r="A32" t="s">
        <v>24</v>
      </c>
      <c r="B32" t="s">
        <v>6</v>
      </c>
    </row>
    <row r="33" spans="1:2" x14ac:dyDescent="0.25">
      <c r="A33" t="s">
        <v>24</v>
      </c>
      <c r="B33" t="s">
        <v>7</v>
      </c>
    </row>
    <row r="34" spans="1:2" x14ac:dyDescent="0.25">
      <c r="A34" t="s">
        <v>25</v>
      </c>
      <c r="B34" t="s">
        <v>4</v>
      </c>
    </row>
    <row r="35" spans="1:2" x14ac:dyDescent="0.25">
      <c r="A35" t="s">
        <v>25</v>
      </c>
      <c r="B35" t="s">
        <v>5</v>
      </c>
    </row>
    <row r="36" spans="1:2" x14ac:dyDescent="0.25">
      <c r="A36" t="s">
        <v>25</v>
      </c>
      <c r="B36" t="s">
        <v>6</v>
      </c>
    </row>
    <row r="37" spans="1:2" x14ac:dyDescent="0.25">
      <c r="A37" t="s">
        <v>25</v>
      </c>
      <c r="B37" t="s">
        <v>7</v>
      </c>
    </row>
    <row r="38" spans="1:2" x14ac:dyDescent="0.25">
      <c r="A38" t="s">
        <v>26</v>
      </c>
      <c r="B38" t="s">
        <v>4</v>
      </c>
    </row>
    <row r="39" spans="1:2" x14ac:dyDescent="0.25">
      <c r="A39" t="s">
        <v>26</v>
      </c>
      <c r="B39" t="s">
        <v>5</v>
      </c>
    </row>
    <row r="40" spans="1:2" x14ac:dyDescent="0.25">
      <c r="A40" t="s">
        <v>26</v>
      </c>
      <c r="B40" t="s">
        <v>6</v>
      </c>
    </row>
    <row r="41" spans="1:2" x14ac:dyDescent="0.25">
      <c r="A41" t="s">
        <v>26</v>
      </c>
      <c r="B41" t="s">
        <v>7</v>
      </c>
    </row>
    <row r="42" spans="1:2" x14ac:dyDescent="0.25">
      <c r="A42" t="s">
        <v>27</v>
      </c>
      <c r="B42" t="s">
        <v>4</v>
      </c>
    </row>
    <row r="43" spans="1:2" x14ac:dyDescent="0.25">
      <c r="A43" t="s">
        <v>27</v>
      </c>
      <c r="B43" t="s">
        <v>5</v>
      </c>
    </row>
    <row r="44" spans="1:2" x14ac:dyDescent="0.25">
      <c r="A44" t="s">
        <v>27</v>
      </c>
      <c r="B44" t="s">
        <v>6</v>
      </c>
    </row>
    <row r="45" spans="1:2" x14ac:dyDescent="0.25">
      <c r="A45" t="s">
        <v>27</v>
      </c>
      <c r="B45" t="s">
        <v>7</v>
      </c>
    </row>
    <row r="46" spans="1:2" x14ac:dyDescent="0.25">
      <c r="A46" t="s">
        <v>30</v>
      </c>
      <c r="B46" t="s">
        <v>4</v>
      </c>
    </row>
    <row r="47" spans="1:2" x14ac:dyDescent="0.25">
      <c r="A47" t="s">
        <v>30</v>
      </c>
      <c r="B47" t="s">
        <v>5</v>
      </c>
    </row>
    <row r="48" spans="1:2" x14ac:dyDescent="0.25">
      <c r="A48" t="s">
        <v>30</v>
      </c>
      <c r="B48" t="s">
        <v>6</v>
      </c>
    </row>
    <row r="49" spans="1:4" x14ac:dyDescent="0.25">
      <c r="A49" t="s">
        <v>30</v>
      </c>
      <c r="B49" t="s">
        <v>7</v>
      </c>
    </row>
    <row r="50" spans="1:4" x14ac:dyDescent="0.25">
      <c r="D50">
        <f>SUBTOTAL(109,Table3[Amount (GHS)])</f>
        <v>226874.74000000002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22" workbookViewId="0">
      <selection activeCell="E43" sqref="E43"/>
    </sheetView>
  </sheetViews>
  <sheetFormatPr defaultRowHeight="15" x14ac:dyDescent="0.25"/>
  <cols>
    <col min="1" max="1" width="10.85546875" bestFit="1" customWidth="1"/>
    <col min="2" max="2" width="21.7109375" customWidth="1"/>
    <col min="3" max="3" width="18" customWidth="1"/>
    <col min="4" max="4" width="18.140625" customWidth="1"/>
    <col min="5" max="5" width="15.85546875" customWidth="1"/>
  </cols>
  <sheetData>
    <row r="1" spans="1:5" x14ac:dyDescent="0.25">
      <c r="A1" t="s">
        <v>0</v>
      </c>
      <c r="B1" t="s">
        <v>1</v>
      </c>
      <c r="C1" t="s">
        <v>8</v>
      </c>
      <c r="D1" t="s">
        <v>9</v>
      </c>
      <c r="E1" t="s">
        <v>3</v>
      </c>
    </row>
    <row r="2" spans="1:5" x14ac:dyDescent="0.25">
      <c r="A2" t="s">
        <v>19</v>
      </c>
      <c r="B2" t="s">
        <v>4</v>
      </c>
      <c r="C2">
        <v>5</v>
      </c>
      <c r="D2">
        <v>90</v>
      </c>
      <c r="E2">
        <v>48480.26</v>
      </c>
    </row>
    <row r="3" spans="1:5" x14ac:dyDescent="0.25">
      <c r="A3" t="s">
        <v>19</v>
      </c>
      <c r="B3" t="s">
        <v>5</v>
      </c>
      <c r="C3">
        <v>0</v>
      </c>
      <c r="D3">
        <v>0</v>
      </c>
      <c r="E3">
        <v>0</v>
      </c>
    </row>
    <row r="4" spans="1:5" x14ac:dyDescent="0.25">
      <c r="A4" t="s">
        <v>19</v>
      </c>
      <c r="B4" t="s">
        <v>6</v>
      </c>
      <c r="C4">
        <v>0</v>
      </c>
      <c r="D4">
        <v>0</v>
      </c>
      <c r="E4">
        <v>0</v>
      </c>
    </row>
    <row r="5" spans="1:5" x14ac:dyDescent="0.25">
      <c r="A5" t="s">
        <v>18</v>
      </c>
      <c r="B5" t="s">
        <v>4</v>
      </c>
      <c r="C5">
        <v>8</v>
      </c>
      <c r="D5">
        <v>0</v>
      </c>
      <c r="E5">
        <v>41692.71</v>
      </c>
    </row>
    <row r="6" spans="1:5" x14ac:dyDescent="0.25">
      <c r="A6" t="s">
        <v>18</v>
      </c>
      <c r="B6" t="s">
        <v>5</v>
      </c>
      <c r="C6">
        <v>0</v>
      </c>
      <c r="D6">
        <v>0</v>
      </c>
      <c r="E6">
        <v>0</v>
      </c>
    </row>
    <row r="7" spans="1:5" x14ac:dyDescent="0.25">
      <c r="A7" t="s">
        <v>18</v>
      </c>
      <c r="B7" t="s">
        <v>6</v>
      </c>
      <c r="C7">
        <v>0</v>
      </c>
      <c r="D7">
        <v>0</v>
      </c>
      <c r="E7">
        <v>0</v>
      </c>
    </row>
    <row r="8" spans="1:5" x14ac:dyDescent="0.25">
      <c r="A8" t="s">
        <v>20</v>
      </c>
      <c r="B8" t="s">
        <v>4</v>
      </c>
      <c r="C8">
        <v>5</v>
      </c>
      <c r="D8">
        <v>16</v>
      </c>
      <c r="E8">
        <v>21187.96</v>
      </c>
    </row>
    <row r="9" spans="1:5" x14ac:dyDescent="0.25">
      <c r="A9" t="s">
        <v>20</v>
      </c>
      <c r="B9" t="s">
        <v>5</v>
      </c>
      <c r="C9">
        <v>0</v>
      </c>
      <c r="D9">
        <v>0</v>
      </c>
      <c r="E9">
        <v>0</v>
      </c>
    </row>
    <row r="10" spans="1:5" x14ac:dyDescent="0.25">
      <c r="A10" t="s">
        <v>20</v>
      </c>
      <c r="B10" t="s">
        <v>6</v>
      </c>
      <c r="C10">
        <v>0</v>
      </c>
      <c r="D10">
        <v>0</v>
      </c>
      <c r="E10">
        <v>0</v>
      </c>
    </row>
    <row r="11" spans="1:5" x14ac:dyDescent="0.25">
      <c r="A11" t="s">
        <v>21</v>
      </c>
      <c r="B11" t="s">
        <v>4</v>
      </c>
      <c r="C11">
        <v>5</v>
      </c>
      <c r="D11">
        <v>15</v>
      </c>
      <c r="E11">
        <v>31947.119999999999</v>
      </c>
    </row>
    <row r="12" spans="1:5" x14ac:dyDescent="0.25">
      <c r="A12" t="s">
        <v>21</v>
      </c>
      <c r="B12" t="s">
        <v>5</v>
      </c>
      <c r="C12">
        <v>0</v>
      </c>
      <c r="D12">
        <v>0</v>
      </c>
      <c r="E12">
        <v>0</v>
      </c>
    </row>
    <row r="13" spans="1:5" x14ac:dyDescent="0.25">
      <c r="A13" t="s">
        <v>21</v>
      </c>
      <c r="B13" t="s">
        <v>6</v>
      </c>
      <c r="C13">
        <v>0</v>
      </c>
      <c r="D13">
        <v>0</v>
      </c>
      <c r="E13">
        <v>0</v>
      </c>
    </row>
    <row r="14" spans="1:5" x14ac:dyDescent="0.25">
      <c r="A14" t="s">
        <v>12</v>
      </c>
      <c r="B14" t="s">
        <v>4</v>
      </c>
      <c r="C14">
        <v>7</v>
      </c>
      <c r="D14">
        <v>37</v>
      </c>
      <c r="E14">
        <v>52476.49</v>
      </c>
    </row>
    <row r="15" spans="1:5" x14ac:dyDescent="0.25">
      <c r="A15" t="s">
        <v>12</v>
      </c>
      <c r="B15" t="s">
        <v>5</v>
      </c>
      <c r="C15">
        <v>0</v>
      </c>
      <c r="D15">
        <v>0</v>
      </c>
      <c r="E15">
        <v>0</v>
      </c>
    </row>
    <row r="16" spans="1:5" x14ac:dyDescent="0.25">
      <c r="A16" t="s">
        <v>12</v>
      </c>
      <c r="B16" t="s">
        <v>6</v>
      </c>
      <c r="C16">
        <v>0</v>
      </c>
      <c r="D16">
        <v>0</v>
      </c>
      <c r="E16">
        <v>0</v>
      </c>
    </row>
    <row r="17" spans="1:5" x14ac:dyDescent="0.25">
      <c r="A17" t="s">
        <v>22</v>
      </c>
      <c r="B17" t="s">
        <v>4</v>
      </c>
      <c r="C17">
        <v>7</v>
      </c>
      <c r="D17">
        <v>20</v>
      </c>
      <c r="E17">
        <v>27726.48</v>
      </c>
    </row>
    <row r="18" spans="1:5" x14ac:dyDescent="0.25">
      <c r="A18" t="s">
        <v>22</v>
      </c>
      <c r="B18" t="s">
        <v>5</v>
      </c>
      <c r="C18">
        <v>0</v>
      </c>
      <c r="D18">
        <v>0</v>
      </c>
      <c r="E18">
        <v>0</v>
      </c>
    </row>
    <row r="19" spans="1:5" x14ac:dyDescent="0.25">
      <c r="A19" t="s">
        <v>22</v>
      </c>
      <c r="B19" t="s">
        <v>6</v>
      </c>
      <c r="C19">
        <v>0</v>
      </c>
      <c r="D19">
        <v>0</v>
      </c>
      <c r="E19">
        <v>0</v>
      </c>
    </row>
    <row r="20" spans="1:5" x14ac:dyDescent="0.25">
      <c r="A20" t="s">
        <v>23</v>
      </c>
      <c r="B20" t="s">
        <v>4</v>
      </c>
    </row>
    <row r="21" spans="1:5" x14ac:dyDescent="0.25">
      <c r="A21" t="s">
        <v>23</v>
      </c>
      <c r="B21" t="s">
        <v>5</v>
      </c>
    </row>
    <row r="22" spans="1:5" x14ac:dyDescent="0.25">
      <c r="A22" t="s">
        <v>23</v>
      </c>
      <c r="B22" t="s">
        <v>6</v>
      </c>
    </row>
    <row r="23" spans="1:5" x14ac:dyDescent="0.25">
      <c r="A23" t="s">
        <v>24</v>
      </c>
      <c r="B23" t="s">
        <v>4</v>
      </c>
    </row>
    <row r="24" spans="1:5" x14ac:dyDescent="0.25">
      <c r="A24" t="s">
        <v>24</v>
      </c>
      <c r="B24" t="s">
        <v>5</v>
      </c>
    </row>
    <row r="25" spans="1:5" x14ac:dyDescent="0.25">
      <c r="A25" t="s">
        <v>24</v>
      </c>
      <c r="B25" t="s">
        <v>6</v>
      </c>
    </row>
    <row r="26" spans="1:5" x14ac:dyDescent="0.25">
      <c r="A26" t="s">
        <v>25</v>
      </c>
      <c r="B26" t="s">
        <v>4</v>
      </c>
    </row>
    <row r="27" spans="1:5" x14ac:dyDescent="0.25">
      <c r="A27" t="s">
        <v>25</v>
      </c>
      <c r="B27" t="s">
        <v>5</v>
      </c>
    </row>
    <row r="28" spans="1:5" x14ac:dyDescent="0.25">
      <c r="A28" t="s">
        <v>25</v>
      </c>
      <c r="B28" t="s">
        <v>6</v>
      </c>
    </row>
    <row r="29" spans="1:5" x14ac:dyDescent="0.25">
      <c r="A29" t="s">
        <v>26</v>
      </c>
      <c r="B29" t="s">
        <v>4</v>
      </c>
    </row>
    <row r="30" spans="1:5" x14ac:dyDescent="0.25">
      <c r="A30" t="s">
        <v>26</v>
      </c>
      <c r="B30" t="s">
        <v>5</v>
      </c>
    </row>
    <row r="31" spans="1:5" x14ac:dyDescent="0.25">
      <c r="A31" t="s">
        <v>26</v>
      </c>
      <c r="B31" t="s">
        <v>6</v>
      </c>
    </row>
    <row r="32" spans="1:5" x14ac:dyDescent="0.25">
      <c r="A32" t="s">
        <v>27</v>
      </c>
      <c r="B32" t="s">
        <v>4</v>
      </c>
    </row>
    <row r="33" spans="1:5" x14ac:dyDescent="0.25">
      <c r="A33" t="s">
        <v>27</v>
      </c>
      <c r="B33" t="s">
        <v>5</v>
      </c>
    </row>
    <row r="34" spans="1:5" x14ac:dyDescent="0.25">
      <c r="A34" t="s">
        <v>27</v>
      </c>
      <c r="B34" t="s">
        <v>6</v>
      </c>
    </row>
    <row r="35" spans="1:5" x14ac:dyDescent="0.25">
      <c r="A35" t="s">
        <v>30</v>
      </c>
      <c r="B35" t="s">
        <v>4</v>
      </c>
    </row>
    <row r="36" spans="1:5" x14ac:dyDescent="0.25">
      <c r="A36" t="s">
        <v>30</v>
      </c>
      <c r="B36" t="s">
        <v>5</v>
      </c>
    </row>
    <row r="37" spans="1:5" x14ac:dyDescent="0.25">
      <c r="A37" t="s">
        <v>30</v>
      </c>
      <c r="B37" t="s">
        <v>6</v>
      </c>
    </row>
    <row r="38" spans="1:5" x14ac:dyDescent="0.25">
      <c r="E38">
        <f>SUBTOTAL(109,Table4[Amount (GHS)])</f>
        <v>223511.02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G13" sqref="G13"/>
    </sheetView>
  </sheetViews>
  <sheetFormatPr defaultRowHeight="15" x14ac:dyDescent="0.25"/>
  <cols>
    <col min="1" max="1" width="19.85546875" customWidth="1"/>
    <col min="2" max="2" width="10.42578125" customWidth="1"/>
    <col min="3" max="3" width="22.140625" bestFit="1" customWidth="1"/>
    <col min="4" max="4" width="19.85546875" customWidth="1"/>
    <col min="5" max="5" width="11" customWidth="1"/>
    <col min="6" max="6" width="11.28515625" customWidth="1"/>
    <col min="7" max="7" width="13.140625" customWidth="1"/>
    <col min="8" max="8" width="11" customWidth="1"/>
    <col min="9" max="9" width="24.28515625" bestFit="1" customWidth="1"/>
    <col min="10" max="10" width="13.140625" customWidth="1"/>
    <col min="11" max="11" width="19" customWidth="1"/>
    <col min="12" max="12" width="11.28515625" customWidth="1"/>
    <col min="13" max="19" width="11.85546875" bestFit="1" customWidth="1"/>
    <col min="20" max="20" width="15" bestFit="1" customWidth="1"/>
    <col min="21" max="31" width="11.140625" bestFit="1" customWidth="1"/>
    <col min="32" max="32" width="14.28515625" bestFit="1" customWidth="1"/>
    <col min="33" max="42" width="12" bestFit="1" customWidth="1"/>
    <col min="43" max="43" width="15.140625" bestFit="1" customWidth="1"/>
    <col min="44" max="44" width="11.28515625" bestFit="1" customWidth="1"/>
  </cols>
  <sheetData>
    <row r="1" spans="1:8" x14ac:dyDescent="0.25">
      <c r="A1" t="s">
        <v>32</v>
      </c>
      <c r="B1" s="8" t="s">
        <v>14</v>
      </c>
      <c r="C1" s="8" t="s">
        <v>34</v>
      </c>
      <c r="E1" s="18" t="s">
        <v>35</v>
      </c>
      <c r="F1" s="18" t="s">
        <v>16</v>
      </c>
    </row>
    <row r="2" spans="1:8" x14ac:dyDescent="0.25">
      <c r="A2">
        <v>2023</v>
      </c>
      <c r="B2" t="s">
        <v>31</v>
      </c>
      <c r="C2" s="26">
        <f>SUM(Table1[Amount (GHS)])</f>
        <v>341730</v>
      </c>
      <c r="E2" s="18" t="s">
        <v>14</v>
      </c>
      <c r="F2">
        <v>2023</v>
      </c>
      <c r="G2">
        <v>2024</v>
      </c>
    </row>
    <row r="3" spans="1:8" x14ac:dyDescent="0.25">
      <c r="A3">
        <v>2023</v>
      </c>
      <c r="B3" t="s">
        <v>33</v>
      </c>
      <c r="C3" s="26">
        <f>SUM(Table2[Amount (GHS)])</f>
        <v>312845.93</v>
      </c>
      <c r="D3" s="27"/>
      <c r="E3" s="19" t="s">
        <v>33</v>
      </c>
      <c r="F3" s="20">
        <v>312845.93</v>
      </c>
      <c r="G3" s="20">
        <v>223511.02</v>
      </c>
    </row>
    <row r="4" spans="1:8" x14ac:dyDescent="0.25">
      <c r="A4">
        <v>2024</v>
      </c>
      <c r="B4" t="s">
        <v>31</v>
      </c>
      <c r="C4" s="26">
        <f>SUM(Table3[Amount (GHS)])</f>
        <v>226874.74000000002</v>
      </c>
      <c r="E4" s="19" t="s">
        <v>31</v>
      </c>
      <c r="F4" s="20">
        <v>341730</v>
      </c>
      <c r="G4" s="20">
        <v>226874.74000000002</v>
      </c>
    </row>
    <row r="5" spans="1:8" s="8" customFormat="1" x14ac:dyDescent="0.25">
      <c r="A5">
        <v>2024</v>
      </c>
      <c r="B5" s="25" t="s">
        <v>33</v>
      </c>
      <c r="C5" s="26">
        <f>SUM(Table4[Amount (GHS)])</f>
        <v>223511.02</v>
      </c>
      <c r="D5" s="27"/>
      <c r="E5" s="19" t="s">
        <v>10</v>
      </c>
      <c r="F5" s="20">
        <v>654575.92999999993</v>
      </c>
      <c r="G5" s="20">
        <v>450385.76</v>
      </c>
      <c r="H5"/>
    </row>
    <row r="6" spans="1:8" s="8" customFormat="1" x14ac:dyDescent="0.25">
      <c r="A6"/>
      <c r="B6" s="25"/>
      <c r="C6" s="26"/>
      <c r="D6" s="27"/>
      <c r="E6" s="19"/>
      <c r="F6" s="20"/>
      <c r="G6" s="20"/>
      <c r="H6"/>
    </row>
    <row r="7" spans="1:8" s="8" customFormat="1" ht="23.25" customHeight="1" x14ac:dyDescent="0.25">
      <c r="A7" s="30" t="s">
        <v>36</v>
      </c>
      <c r="B7" s="30"/>
      <c r="C7" s="30"/>
      <c r="D7" s="30"/>
      <c r="E7" s="30"/>
      <c r="F7" s="30"/>
      <c r="G7" s="30"/>
      <c r="H7" s="30"/>
    </row>
    <row r="8" spans="1:8" s="8" customFormat="1" x14ac:dyDescent="0.25">
      <c r="A8" s="18" t="s">
        <v>1</v>
      </c>
      <c r="B8" t="s">
        <v>13</v>
      </c>
      <c r="D8" s="18" t="s">
        <v>1</v>
      </c>
      <c r="E8" t="s">
        <v>13</v>
      </c>
      <c r="G8" s="18" t="s">
        <v>0</v>
      </c>
      <c r="H8" t="s">
        <v>13</v>
      </c>
    </row>
    <row r="10" spans="1:8" x14ac:dyDescent="0.25">
      <c r="A10" s="18" t="s">
        <v>11</v>
      </c>
      <c r="B10" t="s">
        <v>17</v>
      </c>
      <c r="D10" s="18" t="s">
        <v>11</v>
      </c>
      <c r="E10" t="s">
        <v>40</v>
      </c>
      <c r="G10" s="18" t="s">
        <v>11</v>
      </c>
      <c r="H10" t="s">
        <v>17</v>
      </c>
    </row>
    <row r="11" spans="1:8" x14ac:dyDescent="0.25">
      <c r="A11" s="19" t="s">
        <v>19</v>
      </c>
      <c r="B11" s="20">
        <v>26065</v>
      </c>
      <c r="D11" s="19" t="s">
        <v>19</v>
      </c>
      <c r="E11" s="20">
        <v>47</v>
      </c>
      <c r="G11" s="19" t="s">
        <v>4</v>
      </c>
      <c r="H11" s="20">
        <v>130663</v>
      </c>
    </row>
    <row r="12" spans="1:8" x14ac:dyDescent="0.25">
      <c r="A12" s="19" t="s">
        <v>18</v>
      </c>
      <c r="B12" s="20">
        <v>35091</v>
      </c>
      <c r="D12" s="19" t="s">
        <v>18</v>
      </c>
      <c r="E12" s="20">
        <v>72</v>
      </c>
      <c r="G12" s="19" t="s">
        <v>5</v>
      </c>
      <c r="H12" s="20">
        <v>19733</v>
      </c>
    </row>
    <row r="13" spans="1:8" x14ac:dyDescent="0.25">
      <c r="A13" s="19" t="s">
        <v>20</v>
      </c>
      <c r="B13" s="20">
        <v>25669</v>
      </c>
      <c r="D13" s="19" t="s">
        <v>20</v>
      </c>
      <c r="E13" s="20">
        <v>53</v>
      </c>
      <c r="G13" s="19" t="s">
        <v>6</v>
      </c>
      <c r="H13" s="20">
        <v>151818</v>
      </c>
    </row>
    <row r="14" spans="1:8" x14ac:dyDescent="0.25">
      <c r="A14" s="19" t="s">
        <v>21</v>
      </c>
      <c r="B14" s="20">
        <v>22945</v>
      </c>
      <c r="D14" s="19" t="s">
        <v>21</v>
      </c>
      <c r="E14" s="20">
        <v>52</v>
      </c>
      <c r="G14" s="19" t="s">
        <v>7</v>
      </c>
      <c r="H14" s="20">
        <v>39516</v>
      </c>
    </row>
    <row r="15" spans="1:8" x14ac:dyDescent="0.25">
      <c r="A15" s="19" t="s">
        <v>12</v>
      </c>
      <c r="B15" s="20">
        <v>34349</v>
      </c>
      <c r="D15" s="19" t="s">
        <v>12</v>
      </c>
      <c r="E15" s="20">
        <v>63</v>
      </c>
      <c r="G15" s="19" t="s">
        <v>10</v>
      </c>
      <c r="H15" s="20">
        <v>341730</v>
      </c>
    </row>
    <row r="16" spans="1:8" x14ac:dyDescent="0.25">
      <c r="A16" s="19" t="s">
        <v>22</v>
      </c>
      <c r="B16" s="20">
        <v>26845</v>
      </c>
      <c r="D16" s="19" t="s">
        <v>22</v>
      </c>
      <c r="E16" s="20">
        <v>63</v>
      </c>
    </row>
    <row r="17" spans="1:8" x14ac:dyDescent="0.25">
      <c r="A17" s="19" t="s">
        <v>23</v>
      </c>
      <c r="B17" s="20">
        <v>36169</v>
      </c>
      <c r="D17" s="19" t="s">
        <v>23</v>
      </c>
      <c r="E17" s="20">
        <v>100</v>
      </c>
      <c r="G17" s="18" t="s">
        <v>0</v>
      </c>
      <c r="H17" t="s">
        <v>13</v>
      </c>
    </row>
    <row r="18" spans="1:8" x14ac:dyDescent="0.25">
      <c r="A18" s="19" t="s">
        <v>24</v>
      </c>
      <c r="B18" s="20">
        <v>21372</v>
      </c>
      <c r="D18" s="19" t="s">
        <v>24</v>
      </c>
      <c r="E18" s="20">
        <v>73</v>
      </c>
    </row>
    <row r="19" spans="1:8" x14ac:dyDescent="0.25">
      <c r="A19" s="19" t="s">
        <v>25</v>
      </c>
      <c r="B19" s="20">
        <v>31492</v>
      </c>
      <c r="D19" s="19" t="s">
        <v>25</v>
      </c>
      <c r="E19" s="20">
        <v>111</v>
      </c>
      <c r="G19" s="18" t="s">
        <v>11</v>
      </c>
      <c r="H19" t="s">
        <v>40</v>
      </c>
    </row>
    <row r="20" spans="1:8" x14ac:dyDescent="0.25">
      <c r="A20" s="19" t="s">
        <v>26</v>
      </c>
      <c r="B20" s="20">
        <v>28380</v>
      </c>
      <c r="D20" s="19" t="s">
        <v>26</v>
      </c>
      <c r="E20" s="20">
        <v>119</v>
      </c>
      <c r="G20" s="19" t="s">
        <v>4</v>
      </c>
      <c r="H20" s="20">
        <v>175</v>
      </c>
    </row>
    <row r="21" spans="1:8" x14ac:dyDescent="0.25">
      <c r="A21" s="19" t="s">
        <v>27</v>
      </c>
      <c r="B21" s="20">
        <v>53353</v>
      </c>
      <c r="D21" s="19" t="s">
        <v>27</v>
      </c>
      <c r="E21" s="20">
        <v>180</v>
      </c>
      <c r="G21" s="19" t="s">
        <v>5</v>
      </c>
      <c r="H21" s="20">
        <v>34</v>
      </c>
    </row>
    <row r="22" spans="1:8" x14ac:dyDescent="0.25">
      <c r="A22" s="19" t="s">
        <v>30</v>
      </c>
      <c r="B22" s="20"/>
      <c r="D22" s="19" t="s">
        <v>30</v>
      </c>
      <c r="E22" s="20"/>
      <c r="G22" s="19" t="s">
        <v>6</v>
      </c>
      <c r="H22" s="20">
        <v>344</v>
      </c>
    </row>
    <row r="23" spans="1:8" x14ac:dyDescent="0.25">
      <c r="A23" s="19" t="s">
        <v>10</v>
      </c>
      <c r="B23" s="20">
        <v>341730</v>
      </c>
      <c r="D23" s="19" t="s">
        <v>10</v>
      </c>
      <c r="E23" s="20">
        <v>933</v>
      </c>
      <c r="G23" s="19" t="s">
        <v>7</v>
      </c>
      <c r="H23" s="20">
        <v>380</v>
      </c>
    </row>
    <row r="24" spans="1:8" x14ac:dyDescent="0.25">
      <c r="G24" s="19" t="s">
        <v>10</v>
      </c>
      <c r="H24" s="20">
        <v>933</v>
      </c>
    </row>
    <row r="26" spans="1:8" ht="24.75" customHeight="1" x14ac:dyDescent="0.25">
      <c r="A26" s="30" t="s">
        <v>37</v>
      </c>
      <c r="B26" s="30"/>
      <c r="C26" s="30"/>
      <c r="D26" s="30"/>
      <c r="E26" s="30"/>
      <c r="F26" s="30"/>
      <c r="G26" s="30"/>
      <c r="H26" s="30"/>
    </row>
    <row r="27" spans="1:8" x14ac:dyDescent="0.25">
      <c r="A27" s="18" t="s">
        <v>1</v>
      </c>
      <c r="B27" t="s">
        <v>13</v>
      </c>
      <c r="D27" s="18" t="s">
        <v>1</v>
      </c>
      <c r="E27" t="s">
        <v>13</v>
      </c>
      <c r="G27" s="18" t="s">
        <v>1</v>
      </c>
      <c r="H27" t="s">
        <v>13</v>
      </c>
    </row>
    <row r="29" spans="1:8" x14ac:dyDescent="0.25">
      <c r="A29" s="18" t="s">
        <v>11</v>
      </c>
      <c r="B29" t="s">
        <v>17</v>
      </c>
      <c r="D29" s="18" t="s">
        <v>11</v>
      </c>
      <c r="E29" t="s">
        <v>39</v>
      </c>
      <c r="G29" s="18" t="s">
        <v>11</v>
      </c>
      <c r="H29" t="s">
        <v>38</v>
      </c>
    </row>
    <row r="30" spans="1:8" x14ac:dyDescent="0.25">
      <c r="A30" s="19" t="s">
        <v>19</v>
      </c>
      <c r="B30" s="20">
        <v>6327.9</v>
      </c>
      <c r="D30" s="19" t="s">
        <v>19</v>
      </c>
      <c r="E30" s="20">
        <v>8</v>
      </c>
      <c r="G30" s="19" t="s">
        <v>19</v>
      </c>
      <c r="H30" s="20">
        <v>4</v>
      </c>
    </row>
    <row r="31" spans="1:8" x14ac:dyDescent="0.25">
      <c r="A31" s="19" t="s">
        <v>18</v>
      </c>
      <c r="B31" s="20">
        <v>32990.400000000001</v>
      </c>
      <c r="D31" s="19" t="s">
        <v>18</v>
      </c>
      <c r="E31" s="20">
        <v>28</v>
      </c>
      <c r="G31" s="19" t="s">
        <v>18</v>
      </c>
      <c r="H31" s="20">
        <v>6</v>
      </c>
    </row>
    <row r="32" spans="1:8" x14ac:dyDescent="0.25">
      <c r="A32" s="19" t="s">
        <v>20</v>
      </c>
      <c r="B32" s="20">
        <v>38243.93</v>
      </c>
      <c r="D32" s="19" t="s">
        <v>20</v>
      </c>
      <c r="E32" s="20">
        <v>12</v>
      </c>
      <c r="G32" s="19" t="s">
        <v>20</v>
      </c>
      <c r="H32" s="20">
        <v>4</v>
      </c>
    </row>
    <row r="33" spans="1:8" x14ac:dyDescent="0.25">
      <c r="A33" s="19" t="s">
        <v>21</v>
      </c>
      <c r="B33" s="20">
        <v>7051.61</v>
      </c>
      <c r="D33" s="19" t="s">
        <v>21</v>
      </c>
      <c r="E33" s="20">
        <v>6</v>
      </c>
      <c r="G33" s="19" t="s">
        <v>21</v>
      </c>
      <c r="H33" s="20">
        <v>3</v>
      </c>
    </row>
    <row r="34" spans="1:8" x14ac:dyDescent="0.25">
      <c r="A34" s="19" t="s">
        <v>12</v>
      </c>
      <c r="B34" s="20">
        <v>15957.68</v>
      </c>
      <c r="D34" s="19" t="s">
        <v>12</v>
      </c>
      <c r="E34" s="20">
        <v>15</v>
      </c>
      <c r="G34" s="19" t="s">
        <v>12</v>
      </c>
      <c r="H34" s="20">
        <v>4</v>
      </c>
    </row>
    <row r="35" spans="1:8" x14ac:dyDescent="0.25">
      <c r="A35" s="19" t="s">
        <v>22</v>
      </c>
      <c r="B35" s="20">
        <v>86340.24</v>
      </c>
      <c r="D35" s="19" t="s">
        <v>22</v>
      </c>
      <c r="E35" s="20">
        <v>0</v>
      </c>
      <c r="G35" s="19" t="s">
        <v>22</v>
      </c>
      <c r="H35" s="20">
        <v>8</v>
      </c>
    </row>
    <row r="36" spans="1:8" x14ac:dyDescent="0.25">
      <c r="A36" s="19" t="s">
        <v>23</v>
      </c>
      <c r="B36" s="20">
        <v>15762.55</v>
      </c>
      <c r="D36" s="19" t="s">
        <v>23</v>
      </c>
      <c r="E36" s="20">
        <v>11</v>
      </c>
      <c r="G36" s="19" t="s">
        <v>23</v>
      </c>
      <c r="H36" s="20">
        <v>2</v>
      </c>
    </row>
    <row r="37" spans="1:8" x14ac:dyDescent="0.25">
      <c r="A37" s="19" t="s">
        <v>24</v>
      </c>
      <c r="B37" s="20">
        <v>13534</v>
      </c>
      <c r="D37" s="19" t="s">
        <v>24</v>
      </c>
      <c r="E37" s="20">
        <v>13</v>
      </c>
      <c r="G37" s="19" t="s">
        <v>24</v>
      </c>
      <c r="H37" s="20">
        <v>2</v>
      </c>
    </row>
    <row r="38" spans="1:8" x14ac:dyDescent="0.25">
      <c r="A38" s="19" t="s">
        <v>25</v>
      </c>
      <c r="B38" s="20">
        <v>14150</v>
      </c>
      <c r="D38" s="19" t="s">
        <v>25</v>
      </c>
      <c r="E38" s="20">
        <v>10</v>
      </c>
      <c r="G38" s="19" t="s">
        <v>25</v>
      </c>
      <c r="H38" s="20">
        <v>4</v>
      </c>
    </row>
    <row r="39" spans="1:8" x14ac:dyDescent="0.25">
      <c r="A39" s="19" t="s">
        <v>26</v>
      </c>
      <c r="B39" s="20">
        <v>23647.38</v>
      </c>
      <c r="D39" s="19" t="s">
        <v>26</v>
      </c>
      <c r="E39" s="20">
        <v>21</v>
      </c>
      <c r="G39" s="19" t="s">
        <v>26</v>
      </c>
      <c r="H39" s="20">
        <v>6</v>
      </c>
    </row>
    <row r="40" spans="1:8" x14ac:dyDescent="0.25">
      <c r="A40" s="19" t="s">
        <v>27</v>
      </c>
      <c r="B40" s="20">
        <v>58840.24</v>
      </c>
      <c r="D40" s="19" t="s">
        <v>27</v>
      </c>
      <c r="E40" s="20">
        <v>61</v>
      </c>
      <c r="G40" s="19" t="s">
        <v>27</v>
      </c>
      <c r="H40" s="20">
        <v>19</v>
      </c>
    </row>
    <row r="41" spans="1:8" x14ac:dyDescent="0.25">
      <c r="A41" s="19" t="s">
        <v>30</v>
      </c>
      <c r="B41" s="20"/>
      <c r="D41" s="19" t="s">
        <v>30</v>
      </c>
      <c r="E41" s="20"/>
      <c r="G41" s="19" t="s">
        <v>30</v>
      </c>
      <c r="H41" s="20"/>
    </row>
    <row r="42" spans="1:8" x14ac:dyDescent="0.25">
      <c r="A42" s="19" t="s">
        <v>10</v>
      </c>
      <c r="B42" s="20">
        <v>312845.93</v>
      </c>
      <c r="D42" s="19" t="s">
        <v>10</v>
      </c>
      <c r="E42" s="20">
        <v>185</v>
      </c>
      <c r="G42" s="19" t="s">
        <v>10</v>
      </c>
      <c r="H42" s="20">
        <v>62</v>
      </c>
    </row>
    <row r="45" spans="1:8" x14ac:dyDescent="0.25">
      <c r="A45" s="18" t="s">
        <v>0</v>
      </c>
      <c r="B45" t="s">
        <v>13</v>
      </c>
      <c r="D45" s="18" t="s">
        <v>0</v>
      </c>
      <c r="E45" t="s">
        <v>13</v>
      </c>
      <c r="G45" s="18" t="s">
        <v>0</v>
      </c>
      <c r="H45" t="s">
        <v>13</v>
      </c>
    </row>
    <row r="47" spans="1:8" x14ac:dyDescent="0.25">
      <c r="A47" s="18" t="s">
        <v>11</v>
      </c>
      <c r="B47" t="s">
        <v>17</v>
      </c>
      <c r="D47" s="18" t="s">
        <v>11</v>
      </c>
      <c r="E47" t="s">
        <v>39</v>
      </c>
      <c r="G47" s="18" t="s">
        <v>11</v>
      </c>
      <c r="H47" t="s">
        <v>38</v>
      </c>
    </row>
    <row r="48" spans="1:8" x14ac:dyDescent="0.25">
      <c r="A48" s="19" t="s">
        <v>4</v>
      </c>
      <c r="B48" s="20">
        <v>305621.93</v>
      </c>
      <c r="D48" s="19" t="s">
        <v>4</v>
      </c>
      <c r="E48" s="20">
        <v>172</v>
      </c>
      <c r="G48" s="19" t="s">
        <v>4</v>
      </c>
      <c r="H48" s="20">
        <v>55</v>
      </c>
    </row>
    <row r="49" spans="1:8" x14ac:dyDescent="0.25">
      <c r="A49" s="19" t="s">
        <v>5</v>
      </c>
      <c r="B49" s="20">
        <v>3528</v>
      </c>
      <c r="D49" s="19" t="s">
        <v>5</v>
      </c>
      <c r="E49" s="20">
        <v>9</v>
      </c>
      <c r="G49" s="19" t="s">
        <v>5</v>
      </c>
      <c r="H49" s="20">
        <v>5</v>
      </c>
    </row>
    <row r="50" spans="1:8" x14ac:dyDescent="0.25">
      <c r="A50" s="19" t="s">
        <v>6</v>
      </c>
      <c r="B50" s="20">
        <v>3696</v>
      </c>
      <c r="D50" s="19" t="s">
        <v>6</v>
      </c>
      <c r="E50" s="20">
        <v>4</v>
      </c>
      <c r="G50" s="19" t="s">
        <v>6</v>
      </c>
      <c r="H50" s="20">
        <v>2</v>
      </c>
    </row>
    <row r="51" spans="1:8" x14ac:dyDescent="0.25">
      <c r="A51" s="19" t="s">
        <v>10</v>
      </c>
      <c r="B51" s="20">
        <v>312845.93</v>
      </c>
      <c r="D51" s="19" t="s">
        <v>10</v>
      </c>
      <c r="E51" s="20">
        <v>185</v>
      </c>
      <c r="G51" s="19" t="s">
        <v>10</v>
      </c>
      <c r="H51" s="20">
        <v>62</v>
      </c>
    </row>
  </sheetData>
  <mergeCells count="2">
    <mergeCell ref="A7:H7"/>
    <mergeCell ref="A26:H26"/>
  </mergeCells>
  <pageMargins left="0.7" right="0.7" top="0.75" bottom="0.75" header="0.3" footer="0.3"/>
  <pageSetup orientation="portrait" horizontalDpi="1200" verticalDpi="1200" r:id="rId12"/>
  <drawing r:id="rId13"/>
  <tableParts count="1">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I26"/>
  <sheetViews>
    <sheetView showGridLines="0" tabSelected="1" topLeftCell="A16" zoomScaleNormal="100" workbookViewId="0">
      <selection activeCell="M28" sqref="M28"/>
    </sheetView>
  </sheetViews>
  <sheetFormatPr defaultRowHeight="15" x14ac:dyDescent="0.25"/>
  <cols>
    <col min="1" max="1" width="13.140625" bestFit="1" customWidth="1"/>
    <col min="2" max="2" width="12.85546875" bestFit="1" customWidth="1"/>
    <col min="5" max="5" width="22.140625" customWidth="1"/>
    <col min="6" max="6" width="16.28515625" customWidth="1"/>
    <col min="7" max="7" width="10" customWidth="1"/>
    <col min="8" max="8" width="9.28515625" customWidth="1"/>
    <col min="9" max="9" width="10.140625" customWidth="1"/>
    <col min="10" max="10" width="11.28515625" customWidth="1"/>
    <col min="11" max="11" width="5.140625" customWidth="1"/>
    <col min="12" max="12" width="4.42578125" customWidth="1"/>
    <col min="13" max="13" width="7.140625" customWidth="1"/>
    <col min="14" max="14" width="10.85546875" customWidth="1"/>
    <col min="15" max="15" width="8.140625" customWidth="1"/>
    <col min="16" max="16" width="10.42578125" customWidth="1"/>
    <col min="17" max="17" width="10.140625" customWidth="1"/>
    <col min="18" max="18" width="11.28515625" bestFit="1" customWidth="1"/>
    <col min="33" max="33" width="13.140625" bestFit="1" customWidth="1"/>
    <col min="34" max="34" width="14.140625" bestFit="1" customWidth="1"/>
  </cols>
  <sheetData>
    <row r="1" spans="3:35" ht="28.5" customHeight="1" x14ac:dyDescent="0.25">
      <c r="F1" s="31" t="s">
        <v>28</v>
      </c>
      <c r="G1" s="31"/>
      <c r="H1" s="31"/>
      <c r="I1" s="31"/>
      <c r="J1" s="31"/>
    </row>
    <row r="2" spans="3:35" ht="5.25" customHeight="1" x14ac:dyDescent="0.25">
      <c r="F2" s="31"/>
      <c r="G2" s="31"/>
      <c r="H2" s="31"/>
      <c r="I2" s="31"/>
      <c r="J2" s="31"/>
    </row>
    <row r="3" spans="3:35" s="24" customFormat="1" ht="12" customHeight="1" thickBot="1" x14ac:dyDescent="0.3">
      <c r="G3" s="24" t="s">
        <v>29</v>
      </c>
    </row>
    <row r="4" spans="3:35" ht="2.25" customHeight="1" x14ac:dyDescent="0.25">
      <c r="C4" s="29"/>
      <c r="D4" s="29"/>
      <c r="E4" s="29"/>
      <c r="F4" s="29"/>
      <c r="G4" s="29"/>
    </row>
    <row r="5" spans="3:35" x14ac:dyDescent="0.25">
      <c r="C5" s="29"/>
      <c r="D5" s="29"/>
      <c r="E5" s="29"/>
      <c r="F5" s="29"/>
      <c r="G5" s="29"/>
    </row>
    <row r="6" spans="3:35" x14ac:dyDescent="0.25">
      <c r="C6" s="29"/>
      <c r="D6" s="29"/>
      <c r="E6" s="29"/>
      <c r="F6" s="29"/>
      <c r="G6" s="29"/>
    </row>
    <row r="7" spans="3:35" x14ac:dyDescent="0.25">
      <c r="C7" s="29"/>
      <c r="D7" s="29"/>
      <c r="E7" s="29"/>
      <c r="F7" s="29"/>
      <c r="G7" s="29"/>
    </row>
    <row r="8" spans="3:35" x14ac:dyDescent="0.25">
      <c r="C8" s="29"/>
      <c r="D8" s="29"/>
      <c r="E8" s="29"/>
      <c r="F8" s="29"/>
      <c r="G8" s="29"/>
    </row>
    <row r="9" spans="3:35" x14ac:dyDescent="0.25">
      <c r="C9" s="29"/>
      <c r="D9" s="29"/>
      <c r="G9" s="29"/>
      <c r="AG9" s="9"/>
      <c r="AH9" s="10"/>
      <c r="AI9" s="11"/>
    </row>
    <row r="10" spans="3:35" x14ac:dyDescent="0.25">
      <c r="C10" s="29"/>
      <c r="D10" s="29"/>
      <c r="E10" s="29"/>
      <c r="F10" s="29"/>
      <c r="G10" s="29"/>
      <c r="AG10" s="12"/>
      <c r="AH10" s="13"/>
      <c r="AI10" s="14"/>
    </row>
    <row r="11" spans="3:35" x14ac:dyDescent="0.25">
      <c r="C11" s="29"/>
      <c r="D11" s="29"/>
      <c r="AG11" s="12"/>
      <c r="AH11" s="13"/>
      <c r="AI11" s="14"/>
    </row>
    <row r="12" spans="3:35" x14ac:dyDescent="0.25">
      <c r="C12" s="29"/>
      <c r="D12" s="29"/>
      <c r="AG12" s="12"/>
      <c r="AH12" s="13"/>
      <c r="AI12" s="14"/>
    </row>
    <row r="13" spans="3:35" x14ac:dyDescent="0.25">
      <c r="C13" s="29"/>
      <c r="D13" s="29"/>
      <c r="E13" s="19"/>
      <c r="F13" s="20"/>
      <c r="G13" s="20"/>
      <c r="H13" s="20"/>
      <c r="I13" s="20"/>
      <c r="J13" s="20"/>
      <c r="AG13" s="12"/>
      <c r="AH13" s="13"/>
      <c r="AI13" s="14"/>
    </row>
    <row r="14" spans="3:35" x14ac:dyDescent="0.25">
      <c r="C14" s="29"/>
      <c r="D14" s="29"/>
      <c r="E14" s="19"/>
      <c r="F14" s="20"/>
      <c r="G14" s="20"/>
      <c r="H14" s="20"/>
      <c r="I14" s="20"/>
      <c r="J14" s="20"/>
      <c r="AG14" s="12"/>
      <c r="AH14" s="13"/>
      <c r="AI14" s="14"/>
    </row>
    <row r="15" spans="3:35" x14ac:dyDescent="0.25">
      <c r="C15" s="29"/>
      <c r="D15" s="29"/>
      <c r="E15" s="19"/>
      <c r="F15" s="20"/>
      <c r="G15" s="20"/>
      <c r="H15" s="20"/>
      <c r="I15" s="20"/>
      <c r="J15" s="20"/>
      <c r="AG15" s="12"/>
      <c r="AH15" s="13"/>
      <c r="AI15" s="14"/>
    </row>
    <row r="16" spans="3:35" x14ac:dyDescent="0.25">
      <c r="C16" s="29"/>
      <c r="D16" s="29"/>
      <c r="E16" s="19"/>
      <c r="F16" s="20"/>
      <c r="G16" s="20"/>
      <c r="H16" s="20"/>
      <c r="I16" s="20"/>
      <c r="J16" s="20"/>
      <c r="AG16" s="12"/>
      <c r="AH16" s="13"/>
      <c r="AI16" s="14"/>
    </row>
    <row r="17" spans="3:35" x14ac:dyDescent="0.25">
      <c r="C17" s="29"/>
      <c r="D17" s="29"/>
      <c r="E17" s="19"/>
      <c r="F17" s="20"/>
      <c r="G17" s="20"/>
      <c r="H17" s="20"/>
      <c r="I17" s="20"/>
      <c r="J17" s="20"/>
      <c r="AG17" s="12"/>
      <c r="AH17" s="13"/>
      <c r="AI17" s="14"/>
    </row>
    <row r="18" spans="3:35" x14ac:dyDescent="0.25">
      <c r="C18" s="29"/>
      <c r="D18" s="29"/>
      <c r="E18" s="19"/>
      <c r="F18" s="20"/>
      <c r="G18" s="20"/>
      <c r="H18" s="20"/>
      <c r="I18" s="20"/>
      <c r="J18" s="20"/>
      <c r="AG18" s="12"/>
      <c r="AH18" s="13"/>
      <c r="AI18" s="14"/>
    </row>
    <row r="19" spans="3:35" x14ac:dyDescent="0.25">
      <c r="C19" s="29"/>
      <c r="D19" s="29"/>
      <c r="E19" s="19"/>
      <c r="F19" s="20"/>
      <c r="G19" s="20"/>
      <c r="H19" s="20"/>
      <c r="I19" s="20"/>
      <c r="J19" s="20"/>
      <c r="AG19" s="12"/>
      <c r="AH19" s="13"/>
      <c r="AI19" s="14"/>
    </row>
    <row r="20" spans="3:35" x14ac:dyDescent="0.25">
      <c r="C20" s="29"/>
      <c r="D20" s="29"/>
      <c r="E20" s="19"/>
      <c r="F20" s="20"/>
      <c r="G20" s="20"/>
      <c r="H20" s="20"/>
      <c r="I20" s="20"/>
      <c r="J20" s="20"/>
      <c r="AG20" s="12"/>
      <c r="AH20" s="13"/>
      <c r="AI20" s="14"/>
    </row>
    <row r="21" spans="3:35" x14ac:dyDescent="0.25">
      <c r="C21" s="29"/>
      <c r="D21" s="29"/>
      <c r="E21" s="19"/>
      <c r="F21" s="20"/>
      <c r="G21" s="20"/>
      <c r="H21" s="20"/>
      <c r="I21" s="20"/>
      <c r="J21" s="20"/>
      <c r="AG21" s="12"/>
      <c r="AH21" s="13"/>
      <c r="AI21" s="14"/>
    </row>
    <row r="22" spans="3:35" x14ac:dyDescent="0.25">
      <c r="C22" s="29"/>
      <c r="D22" s="29"/>
      <c r="E22" s="19"/>
      <c r="F22" s="20"/>
      <c r="G22" s="20"/>
      <c r="H22" s="20"/>
      <c r="I22" s="20"/>
      <c r="J22" s="20"/>
      <c r="AG22" s="12"/>
      <c r="AH22" s="13"/>
      <c r="AI22" s="14"/>
    </row>
    <row r="23" spans="3:35" x14ac:dyDescent="0.25">
      <c r="E23" s="19"/>
      <c r="F23" s="20"/>
      <c r="G23" s="20"/>
      <c r="H23" s="20"/>
      <c r="I23" s="20"/>
      <c r="J23" s="20"/>
      <c r="AG23" s="12"/>
      <c r="AH23" s="13"/>
      <c r="AI23" s="14"/>
    </row>
    <row r="24" spans="3:35" x14ac:dyDescent="0.25">
      <c r="E24" s="19"/>
      <c r="F24" s="20"/>
      <c r="G24" s="20"/>
      <c r="H24" s="20"/>
      <c r="I24" s="20"/>
      <c r="J24" s="20"/>
      <c r="AG24" s="12"/>
      <c r="AH24" s="13"/>
      <c r="AI24" s="14"/>
    </row>
    <row r="25" spans="3:35" x14ac:dyDescent="0.25">
      <c r="E25" s="19"/>
      <c r="F25" s="20"/>
      <c r="G25" s="20"/>
      <c r="H25" s="20"/>
      <c r="I25" s="20"/>
      <c r="J25" s="20"/>
      <c r="AG25" s="12"/>
      <c r="AH25" s="13"/>
      <c r="AI25" s="14"/>
    </row>
    <row r="26" spans="3:35" x14ac:dyDescent="0.25">
      <c r="AG26" s="15"/>
      <c r="AH26" s="16"/>
      <c r="AI26" s="17"/>
    </row>
  </sheetData>
  <mergeCells count="1">
    <mergeCell ref="F1:J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Solo 2023</vt:lpstr>
      <vt:lpstr>Firm 2023</vt:lpstr>
      <vt:lpstr>Solo 2024</vt:lpstr>
      <vt:lpstr>Firm 2024</vt:lpstr>
      <vt:lpstr>Insights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DL News</dc:creator>
  <cp:lastModifiedBy>DL News</cp:lastModifiedBy>
  <dcterms:created xsi:type="dcterms:W3CDTF">2024-10-02T10:52:26Z</dcterms:created>
  <dcterms:modified xsi:type="dcterms:W3CDTF">2024-10-02T16:09:04Z</dcterms:modified>
</cp:coreProperties>
</file>