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1DBC4B62-C83D-499A-AEEE-E57F01757641}" xr6:coauthVersionLast="44" xr6:coauthVersionMax="44" xr10:uidLastSave="{00000000-0000-0000-0000-000000000000}"/>
  <bookViews>
    <workbookView xWindow="34875" yWindow="3285" windowWidth="21600" windowHeight="11385" activeTab="5" xr2:uid="{F89CF7D2-7D69-49DF-9B99-C93E6F5D4608}"/>
  </bookViews>
  <sheets>
    <sheet name="Bus 30" sheetId="1" r:id="rId1"/>
    <sheet name="Bus57--With Limits" sheetId="3" r:id="rId2"/>
    <sheet name="Bus 30 Scenario 2" sheetId="4" r:id="rId3"/>
    <sheet name="Sheet1" sheetId="5" r:id="rId4"/>
    <sheet name="Resilience1" sheetId="6" r:id="rId5"/>
    <sheet name="Resilience1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7" l="1"/>
  <c r="D19" i="7"/>
  <c r="C19" i="7"/>
  <c r="B19" i="7"/>
  <c r="F19" i="7"/>
  <c r="A1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A9" i="7"/>
  <c r="D8" i="4" l="1"/>
  <c r="C8" i="4"/>
  <c r="E8" i="4"/>
  <c r="F8" i="4"/>
  <c r="B8" i="4"/>
  <c r="B11" i="3" l="1"/>
  <c r="C11" i="3"/>
  <c r="D11" i="3"/>
  <c r="E11" i="3"/>
  <c r="F11" i="3"/>
  <c r="F9" i="1" l="1"/>
  <c r="C20" i="1"/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<sst xmlns="http://schemas.openxmlformats.org/spreadsheetml/2006/main" count="38" uniqueCount="27">
  <si>
    <t>timestep</t>
  </si>
  <si>
    <t>Summed</t>
  </si>
  <si>
    <t>Nominal Roads</t>
  </si>
  <si>
    <t>Post Processed with Nominal Roads</t>
  </si>
  <si>
    <t>No Travel Times Pure Scheduling</t>
  </si>
  <si>
    <t>Power Repair Conditioned on Road Repair</t>
  </si>
  <si>
    <t>Statically Samaged Roads</t>
  </si>
  <si>
    <t>Power Repair with Nominal Roads</t>
  </si>
  <si>
    <t>No Travel Time Pure Schedule</t>
  </si>
  <si>
    <t>PostProcessed Schedule with Nominal Roads</t>
  </si>
  <si>
    <t>damaged Roads</t>
  </si>
  <si>
    <t>Power Repair Conditional on Road Repair</t>
  </si>
  <si>
    <t>Discrete</t>
  </si>
  <si>
    <t>Continuous w/o node flow</t>
  </si>
  <si>
    <t>Continuous w/ node flow limits</t>
  </si>
  <si>
    <t>tightened line limits</t>
  </si>
  <si>
    <t>With Resilience</t>
  </si>
  <si>
    <t>Baseline Case</t>
  </si>
  <si>
    <t>Baseline with Resilience</t>
  </si>
  <si>
    <t>Rand Case 1</t>
  </si>
  <si>
    <t>Rand Case 2</t>
  </si>
  <si>
    <t>Rand Case 3</t>
  </si>
  <si>
    <t>"optimal" resilience for 1 node and 3 edges</t>
  </si>
  <si>
    <t>Time Steps</t>
  </si>
  <si>
    <t>Random Resilience on same data</t>
  </si>
  <si>
    <t>Optimal Resilience</t>
  </si>
  <si>
    <t>Random Resilience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</si>
</sst>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  <a:r>
              <a:rPr lang="en-US" baseline="0"/>
              <a:t> in the 30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 of Load 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time on the 57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Limits'!$C$1</c:f>
              <c:strCache>
                <c:ptCount val="1"/>
                <c:pt idx="0">
                  <c:v>Nominal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Limits'!$C$2:$C$10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111.399999999999</c:v>
                </c:pt>
                <c:pt idx="3">
                  <c:v>87.299999999999898</c:v>
                </c:pt>
                <c:pt idx="4">
                  <c:v>65.3</c:v>
                </c:pt>
                <c:pt idx="5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ser>
          <c:idx val="3"/>
          <c:order val="3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3-4CBC-B9D1-89456EABB673}"/>
            </c:ext>
          </c:extLst>
        </c:ser>
        <c:ser>
          <c:idx val="4"/>
          <c:order val="4"/>
          <c:tx>
            <c:strRef>
              <c:f>'Bus57--With Limits'!$F$1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Limits'!$F$2:$F$10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118.19999999999899</c:v>
                </c:pt>
                <c:pt idx="3">
                  <c:v>96.2</c:v>
                </c:pt>
                <c:pt idx="4">
                  <c:v>87.299999999999898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9-48EF-BDBA-654E0B11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  <a:r>
                  <a:rPr lang="en-US" baseline="0"/>
                  <a:t> of Demand Shed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3EB-BE49-8473906F9A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Limits'!$B$4:$B$7</c:f>
              <c:numCache>
                <c:formatCode>General</c:formatCode>
                <c:ptCount val="4"/>
                <c:pt idx="0">
                  <c:v>118.1</c:v>
                </c:pt>
                <c:pt idx="1">
                  <c:v>96.2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2-43EB-BE49-8473906F9A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Limits'!$C$4:$C$7</c:f>
              <c:numCache>
                <c:formatCode>General</c:formatCode>
                <c:ptCount val="4"/>
                <c:pt idx="0">
                  <c:v>111.399999999999</c:v>
                </c:pt>
                <c:pt idx="1">
                  <c:v>87.299999999999898</c:v>
                </c:pt>
                <c:pt idx="2">
                  <c:v>65.3</c:v>
                </c:pt>
                <c:pt idx="3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2-43EB-BE49-8473906F9A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Limits'!$D$4:$D$7</c:f>
              <c:numCache>
                <c:formatCode>General</c:formatCode>
                <c:ptCount val="4"/>
                <c:pt idx="0">
                  <c:v>87.299999999999898</c:v>
                </c:pt>
                <c:pt idx="1">
                  <c:v>65.3</c:v>
                </c:pt>
                <c:pt idx="2">
                  <c:v>65.3</c:v>
                </c:pt>
                <c:pt idx="3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2-43EB-BE49-8473906F9A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Limits'!$E$4:$E$7</c:f>
              <c:numCache>
                <c:formatCode>General</c:formatCode>
                <c:ptCount val="4"/>
                <c:pt idx="0">
                  <c:v>133.30000000000001</c:v>
                </c:pt>
                <c:pt idx="1">
                  <c:v>87.3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2-43EB-BE49-8473906F9A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'Bus57--With Limits'!$F$4:$F$7</c:f>
              <c:numCache>
                <c:formatCode>General</c:formatCode>
                <c:ptCount val="4"/>
                <c:pt idx="0">
                  <c:v>118.19999999999899</c:v>
                </c:pt>
                <c:pt idx="1">
                  <c:v>96.2</c:v>
                </c:pt>
                <c:pt idx="2">
                  <c:v>87.299999999999898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D2-43EB-BE49-8473906F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20152"/>
        <c:axId val="549520808"/>
      </c:lineChart>
      <c:catAx>
        <c:axId val="54952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808"/>
        <c:crosses val="autoZero"/>
        <c:auto val="1"/>
        <c:lblAlgn val="ctr"/>
        <c:lblOffset val="100"/>
        <c:noMultiLvlLbl val="0"/>
      </c:catAx>
      <c:valAx>
        <c:axId val="5495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1419225</xdr:colOff>
      <xdr:row>20</xdr:row>
      <xdr:rowOff>0</xdr:rowOff>
    </xdr:from>
    <xdr:to>
      <xdr:col>18</xdr:col>
      <xdr:colOff>571500</xdr:colOff>
      <xdr:row>49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33</xdr:row>
      <xdr:rowOff>100012</xdr:rowOff>
    </xdr:from>
    <xdr:to>
      <xdr:col>16</xdr:col>
      <xdr:colOff>300037</xdr:colOff>
      <xdr:row>47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166687</xdr:rowOff>
    </xdr:from>
    <xdr:to>
      <xdr:col>15</xdr:col>
      <xdr:colOff>390525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D6C88-B638-4A81-B577-8A9E68604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</xdr:row>
      <xdr:rowOff>104775</xdr:rowOff>
    </xdr:from>
    <xdr:to>
      <xdr:col>23</xdr:col>
      <xdr:colOff>436562</xdr:colOff>
      <xdr:row>32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6844-2444-4C21-8267-1EBC764F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2028825</xdr:colOff>
      <xdr:row>14</xdr:row>
      <xdr:rowOff>52387</xdr:rowOff>
    </xdr:from>
    <xdr:to>
      <xdr:col>5</xdr:col>
      <xdr:colOff>514350</xdr:colOff>
      <xdr:row>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6CACA-1FFD-4A71-9079-83CE8F77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27"/>
  <sheetViews>
    <sheetView workbookViewId="0">
      <selection activeCell="C18" sqref="C18"/>
    </sheetView>
  </sheetViews>
  <sheetFormatPr defaultRowHeight="15" x14ac:dyDescent="0.25"/>
  <cols>
    <col min="2" max="2" width="39" bestFit="1" customWidth="1"/>
    <col min="3" max="3" width="23.5703125" bestFit="1" customWidth="1"/>
    <col min="4" max="4" width="31.7109375" bestFit="1" customWidth="1"/>
    <col min="5" max="5" width="13.85546875" bestFit="1" customWidth="1"/>
    <col min="6" max="6" width="41.57031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f>SUM(F2:F8)</f>
        <v>420.2000000000001</v>
      </c>
    </row>
    <row r="10" spans="1:6" x14ac:dyDescent="0.25">
      <c r="A10" t="s">
        <v>1</v>
      </c>
    </row>
    <row r="11" spans="1:6" x14ac:dyDescent="0.25">
      <c r="A11">
        <v>0</v>
      </c>
      <c r="B11">
        <f>SUM(B2)</f>
        <v>181.5</v>
      </c>
      <c r="C11">
        <f t="shared" ref="C11:F11" si="0">SUM(C2)</f>
        <v>181.5</v>
      </c>
      <c r="D11">
        <f t="shared" si="0"/>
        <v>181.5</v>
      </c>
      <c r="E11">
        <f t="shared" si="0"/>
        <v>181.5</v>
      </c>
      <c r="F11">
        <f t="shared" si="0"/>
        <v>181.5</v>
      </c>
    </row>
    <row r="12" spans="1:6" x14ac:dyDescent="0.25">
      <c r="A12">
        <v>1</v>
      </c>
      <c r="B12">
        <f>SUM(B2:B3)</f>
        <v>256</v>
      </c>
      <c r="C12">
        <f t="shared" ref="C12:F12" si="1">SUM(C2:C3)</f>
        <v>324.7</v>
      </c>
      <c r="D12">
        <f t="shared" si="1"/>
        <v>363</v>
      </c>
      <c r="E12">
        <f t="shared" si="1"/>
        <v>256.3</v>
      </c>
      <c r="F12">
        <f t="shared" si="1"/>
        <v>256.3</v>
      </c>
    </row>
    <row r="13" spans="1:6" x14ac:dyDescent="0.25">
      <c r="A13">
        <v>2</v>
      </c>
      <c r="B13">
        <f>SUM(B2:B4)</f>
        <v>305</v>
      </c>
      <c r="C13">
        <f t="shared" ref="C13:F13" si="2">SUM(C2:C4)</f>
        <v>450.4</v>
      </c>
      <c r="D13">
        <f t="shared" si="2"/>
        <v>437.8</v>
      </c>
      <c r="E13">
        <f t="shared" si="2"/>
        <v>296.10000000000002</v>
      </c>
      <c r="F13">
        <f t="shared" si="2"/>
        <v>331.1</v>
      </c>
    </row>
    <row r="14" spans="1:6" x14ac:dyDescent="0.25">
      <c r="A14">
        <v>3</v>
      </c>
      <c r="B14">
        <f>SUM(B2:B5)</f>
        <v>336.5</v>
      </c>
      <c r="C14">
        <f t="shared" ref="C14:F14" si="3">SUM(C2:C5)</f>
        <v>576.1</v>
      </c>
      <c r="D14">
        <f t="shared" si="3"/>
        <v>486.8</v>
      </c>
      <c r="E14">
        <f t="shared" si="3"/>
        <v>324.20000000000005</v>
      </c>
      <c r="F14">
        <f t="shared" si="3"/>
        <v>370.90000000000003</v>
      </c>
    </row>
    <row r="15" spans="1:6" x14ac:dyDescent="0.25">
      <c r="A15">
        <v>4</v>
      </c>
      <c r="B15">
        <f>SUM(B2:B6)</f>
        <v>347.1</v>
      </c>
      <c r="C15">
        <f t="shared" ref="C15:F15" si="4">SUM(C2:C6)</f>
        <v>680.9</v>
      </c>
      <c r="D15">
        <f t="shared" si="4"/>
        <v>518.29999999999995</v>
      </c>
      <c r="E15">
        <f t="shared" si="4"/>
        <v>334.80000000000007</v>
      </c>
      <c r="F15">
        <f t="shared" si="4"/>
        <v>399.00000000000006</v>
      </c>
    </row>
    <row r="16" spans="1:6" x14ac:dyDescent="0.25">
      <c r="A16">
        <v>5</v>
      </c>
      <c r="B16">
        <f>SUM(B2:B7)</f>
        <v>357.70000000000005</v>
      </c>
      <c r="C16">
        <f t="shared" ref="C16:F16" si="5">SUM(C2:C7)</f>
        <v>785.69999999999993</v>
      </c>
      <c r="D16">
        <f t="shared" si="5"/>
        <v>528.9</v>
      </c>
      <c r="E16">
        <f t="shared" si="5"/>
        <v>345.40000000000009</v>
      </c>
      <c r="F16">
        <f t="shared" si="5"/>
        <v>409.60000000000008</v>
      </c>
    </row>
    <row r="17" spans="2:6" x14ac:dyDescent="0.25">
      <c r="D17">
        <f>SUM(D2:D8)</f>
        <v>539.5</v>
      </c>
      <c r="F17">
        <f>SUM(F2:F8)</f>
        <v>420.2000000000001</v>
      </c>
    </row>
    <row r="20" spans="2:6" x14ac:dyDescent="0.25">
      <c r="B20">
        <v>93.5</v>
      </c>
      <c r="C20">
        <f>B16/E16</f>
        <v>1.0356108859293571</v>
      </c>
    </row>
    <row r="21" spans="2:6" x14ac:dyDescent="0.25">
      <c r="B21">
        <v>69.899999999999906</v>
      </c>
    </row>
    <row r="22" spans="2:6" x14ac:dyDescent="0.25">
      <c r="B22">
        <v>37.699999999999903</v>
      </c>
    </row>
    <row r="23" spans="2:6" x14ac:dyDescent="0.25">
      <c r="B23">
        <v>31.5</v>
      </c>
    </row>
    <row r="24" spans="2:6" x14ac:dyDescent="0.25">
      <c r="B24">
        <v>31.5</v>
      </c>
    </row>
    <row r="25" spans="2:6" x14ac:dyDescent="0.25">
      <c r="B25">
        <v>20.9</v>
      </c>
    </row>
    <row r="26" spans="2:6" x14ac:dyDescent="0.25">
      <c r="B26">
        <v>20.9</v>
      </c>
    </row>
    <row r="27" spans="2:6" x14ac:dyDescent="0.25">
      <c r="B2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B0E-3807-45E0-A80F-E0B818C19BC8}">
  <dimension ref="A1:F11"/>
  <sheetViews>
    <sheetView workbookViewId="0">
      <selection activeCell="H10" sqref="H10"/>
    </sheetView>
  </sheetViews>
  <sheetFormatPr defaultRowHeight="15" x14ac:dyDescent="0.25"/>
  <cols>
    <col min="2" max="2" width="38.85546875" bestFit="1" customWidth="1"/>
    <col min="3" max="3" width="14.42578125" bestFit="1" customWidth="1"/>
    <col min="4" max="4" width="15.28515625" bestFit="1" customWidth="1"/>
    <col min="5" max="5" width="22.7109375" bestFit="1" customWidth="1"/>
  </cols>
  <sheetData>
    <row r="1" spans="1:6" x14ac:dyDescent="0.25">
      <c r="A1" t="s">
        <v>0</v>
      </c>
      <c r="B1" t="s">
        <v>11</v>
      </c>
      <c r="C1" t="s">
        <v>2</v>
      </c>
      <c r="D1" t="s">
        <v>4</v>
      </c>
      <c r="E1" t="s">
        <v>3</v>
      </c>
      <c r="F1" t="s">
        <v>10</v>
      </c>
    </row>
    <row r="2" spans="1:6" x14ac:dyDescent="0.25">
      <c r="A2">
        <v>0</v>
      </c>
      <c r="B2">
        <v>517.1</v>
      </c>
      <c r="C2">
        <v>517.1</v>
      </c>
      <c r="D2">
        <v>517.1</v>
      </c>
      <c r="E2">
        <v>517.1</v>
      </c>
      <c r="F2">
        <v>517.1</v>
      </c>
    </row>
    <row r="3" spans="1:6" x14ac:dyDescent="0.25">
      <c r="A3">
        <v>1</v>
      </c>
      <c r="B3">
        <v>140.1</v>
      </c>
      <c r="C3">
        <v>133.29999999999899</v>
      </c>
      <c r="D3">
        <v>133.29999999999899</v>
      </c>
      <c r="E3">
        <v>140.1</v>
      </c>
      <c r="F3">
        <v>140.1</v>
      </c>
    </row>
    <row r="4" spans="1:6" x14ac:dyDescent="0.25">
      <c r="A4">
        <v>2</v>
      </c>
      <c r="B4">
        <v>118.1</v>
      </c>
      <c r="C4">
        <v>111.399999999999</v>
      </c>
      <c r="D4">
        <v>87.299999999999898</v>
      </c>
      <c r="E4">
        <v>133.30000000000001</v>
      </c>
      <c r="F4">
        <v>118.19999999999899</v>
      </c>
    </row>
    <row r="5" spans="1:6" x14ac:dyDescent="0.25">
      <c r="A5">
        <v>3</v>
      </c>
      <c r="B5">
        <v>96.2</v>
      </c>
      <c r="C5">
        <v>87.299999999999898</v>
      </c>
      <c r="D5">
        <v>65.3</v>
      </c>
      <c r="E5">
        <v>87.3</v>
      </c>
      <c r="F5">
        <v>96.2</v>
      </c>
    </row>
    <row r="6" spans="1:6" x14ac:dyDescent="0.25">
      <c r="A6">
        <v>4</v>
      </c>
      <c r="B6">
        <v>65.3</v>
      </c>
      <c r="C6">
        <v>65.3</v>
      </c>
      <c r="D6">
        <v>65.3</v>
      </c>
      <c r="E6">
        <v>65.3</v>
      </c>
      <c r="F6">
        <v>87.299999999999898</v>
      </c>
    </row>
    <row r="7" spans="1:6" x14ac:dyDescent="0.25">
      <c r="A7">
        <v>5</v>
      </c>
      <c r="B7">
        <v>65.3</v>
      </c>
      <c r="C7">
        <v>52.3</v>
      </c>
      <c r="D7">
        <v>38.799999999999997</v>
      </c>
      <c r="E7">
        <v>65.3</v>
      </c>
      <c r="F7">
        <v>65.3</v>
      </c>
    </row>
    <row r="8" spans="1:6" x14ac:dyDescent="0.25">
      <c r="A8">
        <v>6</v>
      </c>
      <c r="D8">
        <v>25.799999999999901</v>
      </c>
      <c r="E8">
        <v>38.799999999999997</v>
      </c>
    </row>
    <row r="9" spans="1:6" x14ac:dyDescent="0.25">
      <c r="A9">
        <v>7</v>
      </c>
      <c r="D9">
        <v>20.5</v>
      </c>
      <c r="E9">
        <v>29.4</v>
      </c>
    </row>
    <row r="10" spans="1:6" x14ac:dyDescent="0.25">
      <c r="A10">
        <v>8</v>
      </c>
      <c r="D10">
        <v>15.5</v>
      </c>
      <c r="E10">
        <v>24.4</v>
      </c>
    </row>
    <row r="11" spans="1:6" x14ac:dyDescent="0.25">
      <c r="B11">
        <f t="shared" ref="B11:E11" si="0">SUM(B2:B7)</f>
        <v>1002.1</v>
      </c>
      <c r="C11">
        <f t="shared" si="0"/>
        <v>966.69999999999777</v>
      </c>
      <c r="D11">
        <f t="shared" si="0"/>
        <v>907.09999999999877</v>
      </c>
      <c r="E11">
        <f t="shared" si="0"/>
        <v>1008.3999999999999</v>
      </c>
      <c r="F11">
        <f>SUM(F2:F7)</f>
        <v>1024.1999999999989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1CE4-9FB9-4968-BD88-72584EBD2BB8}">
  <dimension ref="A1:H25"/>
  <sheetViews>
    <sheetView workbookViewId="0">
      <selection activeCell="F28" sqref="F27:F28"/>
    </sheetView>
  </sheetViews>
  <sheetFormatPr defaultRowHeight="15" x14ac:dyDescent="0.25"/>
  <cols>
    <col min="1" max="1" width="15" bestFit="1" customWidth="1"/>
    <col min="2" max="2" width="39" bestFit="1" customWidth="1"/>
    <col min="3" max="3" width="23.5703125" bestFit="1" customWidth="1"/>
    <col min="4" max="4" width="31.7109375" bestFit="1" customWidth="1"/>
    <col min="5" max="5" width="28" bestFit="1" customWidth="1"/>
    <col min="6" max="6" width="41.5703125" bestFit="1" customWidth="1"/>
    <col min="7" max="8" width="11.4257812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8" x14ac:dyDescent="0.25">
      <c r="A2">
        <v>0</v>
      </c>
      <c r="B2">
        <v>221.69999999999899</v>
      </c>
      <c r="C2">
        <v>221.69999999999899</v>
      </c>
      <c r="D2">
        <v>221.7</v>
      </c>
      <c r="E2">
        <v>221.69999999999899</v>
      </c>
      <c r="F2">
        <v>221.7</v>
      </c>
    </row>
    <row r="3" spans="1:8" x14ac:dyDescent="0.25">
      <c r="A3">
        <v>1</v>
      </c>
      <c r="B3">
        <v>104.7</v>
      </c>
      <c r="C3">
        <v>104.7</v>
      </c>
      <c r="D3">
        <v>221.69999999999899</v>
      </c>
      <c r="E3">
        <v>75.599999999999994</v>
      </c>
      <c r="F3">
        <v>221.7</v>
      </c>
    </row>
    <row r="4" spans="1:8" x14ac:dyDescent="0.25">
      <c r="A4">
        <v>2</v>
      </c>
      <c r="B4">
        <v>83.8</v>
      </c>
      <c r="C4">
        <v>83.8</v>
      </c>
      <c r="D4">
        <v>83.8</v>
      </c>
      <c r="E4">
        <v>49.099999999999902</v>
      </c>
      <c r="F4">
        <v>72.400000000000006</v>
      </c>
    </row>
    <row r="5" spans="1:8" x14ac:dyDescent="0.25">
      <c r="A5">
        <v>3</v>
      </c>
      <c r="B5">
        <v>60.5</v>
      </c>
      <c r="C5">
        <v>74.8</v>
      </c>
      <c r="D5">
        <v>60.5</v>
      </c>
      <c r="E5">
        <v>39.599999999999902</v>
      </c>
      <c r="F5">
        <v>49.1</v>
      </c>
    </row>
    <row r="6" spans="1:8" x14ac:dyDescent="0.25">
      <c r="A6">
        <v>4</v>
      </c>
      <c r="B6">
        <v>49.099999999999902</v>
      </c>
      <c r="C6">
        <v>74.8</v>
      </c>
      <c r="D6">
        <v>49.099999999999902</v>
      </c>
      <c r="E6">
        <v>30.6</v>
      </c>
      <c r="F6">
        <v>39.6</v>
      </c>
    </row>
    <row r="7" spans="1:8" x14ac:dyDescent="0.25">
      <c r="A7">
        <v>5</v>
      </c>
      <c r="B7">
        <v>39.599999999999902</v>
      </c>
      <c r="C7">
        <v>74.8</v>
      </c>
      <c r="D7">
        <v>39.599999999999902</v>
      </c>
      <c r="E7">
        <v>27.4</v>
      </c>
      <c r="F7">
        <v>30.6</v>
      </c>
    </row>
    <row r="8" spans="1:8" x14ac:dyDescent="0.25">
      <c r="B8">
        <f>SUM(B2:B7)</f>
        <v>559.39999999999884</v>
      </c>
      <c r="C8">
        <f t="shared" ref="C8:F8" si="0">SUM(C2:C7)</f>
        <v>634.599999999999</v>
      </c>
      <c r="D8">
        <f>SUM(D2:D7)</f>
        <v>676.39999999999873</v>
      </c>
      <c r="E8">
        <f t="shared" si="0"/>
        <v>443.99999999999881</v>
      </c>
      <c r="F8">
        <f t="shared" si="0"/>
        <v>635.1</v>
      </c>
    </row>
    <row r="11" spans="1:8" x14ac:dyDescent="0.25">
      <c r="A11" t="s">
        <v>16</v>
      </c>
      <c r="E11" t="s">
        <v>18</v>
      </c>
      <c r="F11" t="s">
        <v>19</v>
      </c>
      <c r="G11" t="s">
        <v>20</v>
      </c>
      <c r="H11" t="s">
        <v>21</v>
      </c>
    </row>
    <row r="12" spans="1:8" x14ac:dyDescent="0.25">
      <c r="B12">
        <v>221.69999999999899</v>
      </c>
      <c r="E12">
        <v>221.69999999999899</v>
      </c>
      <c r="F12">
        <v>253.39999999999901</v>
      </c>
      <c r="G12">
        <v>253.39999999999901</v>
      </c>
      <c r="H12">
        <v>283.39999999999998</v>
      </c>
    </row>
    <row r="13" spans="1:8" x14ac:dyDescent="0.25">
      <c r="B13">
        <v>90</v>
      </c>
      <c r="E13">
        <v>90</v>
      </c>
      <c r="F13">
        <v>219.69999999999899</v>
      </c>
      <c r="G13">
        <v>231.69999999999899</v>
      </c>
      <c r="H13">
        <v>262.2</v>
      </c>
    </row>
    <row r="14" spans="1:8" x14ac:dyDescent="0.25">
      <c r="B14">
        <v>81</v>
      </c>
      <c r="E14">
        <v>66.7</v>
      </c>
      <c r="F14">
        <v>81</v>
      </c>
      <c r="G14">
        <v>90.1</v>
      </c>
      <c r="H14">
        <v>123.5</v>
      </c>
    </row>
    <row r="15" spans="1:8" x14ac:dyDescent="0.25">
      <c r="B15">
        <v>57.7</v>
      </c>
      <c r="E15">
        <v>60.5</v>
      </c>
      <c r="F15">
        <v>60.2</v>
      </c>
      <c r="G15">
        <v>73</v>
      </c>
      <c r="H15">
        <v>93.5</v>
      </c>
    </row>
    <row r="16" spans="1:8" x14ac:dyDescent="0.25">
      <c r="B16">
        <v>51.5</v>
      </c>
      <c r="E16">
        <v>49.099999999999902</v>
      </c>
      <c r="F16">
        <v>42.7</v>
      </c>
      <c r="G16">
        <v>46.8</v>
      </c>
      <c r="H16">
        <v>64.2</v>
      </c>
    </row>
    <row r="17" spans="2:8" x14ac:dyDescent="0.25">
      <c r="B17">
        <v>40.099999999999902</v>
      </c>
      <c r="E17">
        <v>39.599999999999902</v>
      </c>
      <c r="F17">
        <v>25.2</v>
      </c>
      <c r="G17">
        <v>40.599999999999902</v>
      </c>
      <c r="H17">
        <v>52.3</v>
      </c>
    </row>
    <row r="19" spans="2:8" x14ac:dyDescent="0.25">
      <c r="E19" t="s">
        <v>17</v>
      </c>
      <c r="F19" t="s">
        <v>19</v>
      </c>
      <c r="G19" t="s">
        <v>20</v>
      </c>
      <c r="H19" t="s">
        <v>21</v>
      </c>
    </row>
    <row r="20" spans="2:8" x14ac:dyDescent="0.25">
      <c r="E20">
        <v>221.69999999999899</v>
      </c>
    </row>
    <row r="21" spans="2:8" x14ac:dyDescent="0.25">
      <c r="E21">
        <v>104.7</v>
      </c>
    </row>
    <row r="22" spans="2:8" x14ac:dyDescent="0.25">
      <c r="E22">
        <v>83.8</v>
      </c>
    </row>
    <row r="23" spans="2:8" x14ac:dyDescent="0.25">
      <c r="E23">
        <v>60.5</v>
      </c>
    </row>
    <row r="24" spans="2:8" x14ac:dyDescent="0.25">
      <c r="E24">
        <v>49.099999999999902</v>
      </c>
    </row>
    <row r="25" spans="2:8" x14ac:dyDescent="0.25">
      <c r="E25">
        <v>39.599999999999902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892F-7ACA-4E49-8EEA-B80ED9C43321}">
  <dimension ref="A1:E7"/>
  <sheetViews>
    <sheetView workbookViewId="0">
      <selection activeCell="F32" sqref="F32"/>
    </sheetView>
  </sheetViews>
  <sheetFormatPr defaultRowHeight="15" x14ac:dyDescent="0.25"/>
  <cols>
    <col min="2" max="2" width="12" bestFit="1" customWidth="1"/>
    <col min="4" max="4" width="29.42578125" bestFit="1" customWidth="1"/>
  </cols>
  <sheetData>
    <row r="1" spans="1:5" x14ac:dyDescent="0.25">
      <c r="A1" t="s">
        <v>0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>
        <v>0</v>
      </c>
      <c r="B2">
        <v>221.69999999999899</v>
      </c>
      <c r="C2">
        <v>221.69999999999899</v>
      </c>
      <c r="D2">
        <v>221.69999999999899</v>
      </c>
      <c r="E2">
        <v>221.69999999999899</v>
      </c>
    </row>
    <row r="3" spans="1:5" x14ac:dyDescent="0.25">
      <c r="A3">
        <v>1</v>
      </c>
      <c r="B3">
        <v>81.400000000000006</v>
      </c>
      <c r="C3">
        <v>104.7</v>
      </c>
      <c r="D3">
        <v>92.500003976943304</v>
      </c>
      <c r="E3">
        <v>92.5</v>
      </c>
    </row>
    <row r="4" spans="1:5" x14ac:dyDescent="0.25">
      <c r="A4">
        <v>2</v>
      </c>
      <c r="B4">
        <v>72.400000000000006</v>
      </c>
      <c r="C4">
        <v>83.8</v>
      </c>
      <c r="D4">
        <v>83.799992687555701</v>
      </c>
      <c r="E4">
        <v>83.8</v>
      </c>
    </row>
    <row r="5" spans="1:5" x14ac:dyDescent="0.25">
      <c r="A5">
        <v>3</v>
      </c>
      <c r="B5">
        <v>34.999994945919099</v>
      </c>
      <c r="C5">
        <v>60.5</v>
      </c>
      <c r="D5">
        <v>60.499992687555697</v>
      </c>
      <c r="E5">
        <v>60.499819331823701</v>
      </c>
    </row>
    <row r="6" spans="1:5" x14ac:dyDescent="0.25">
      <c r="A6">
        <v>4</v>
      </c>
      <c r="B6">
        <v>23.599998993564501</v>
      </c>
      <c r="C6">
        <v>49.099999999999902</v>
      </c>
      <c r="D6">
        <v>49.099994227017604</v>
      </c>
      <c r="E6">
        <v>49.099999999999902</v>
      </c>
    </row>
    <row r="7" spans="1:5" x14ac:dyDescent="0.25">
      <c r="A7">
        <v>5</v>
      </c>
      <c r="B7">
        <v>14.899999052022</v>
      </c>
      <c r="C7">
        <v>39.599999999999902</v>
      </c>
      <c r="D7">
        <v>39.599994227017604</v>
      </c>
      <c r="E7">
        <v>40.1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923C-FB1B-462C-A67F-839D1BF542D0}">
  <dimension ref="A1:D16"/>
  <sheetViews>
    <sheetView workbookViewId="0">
      <selection activeCell="E10" sqref="E10"/>
    </sheetView>
  </sheetViews>
  <sheetFormatPr defaultRowHeight="15" x14ac:dyDescent="0.25"/>
  <cols>
    <col min="1" max="1" width="40" bestFit="1" customWidth="1"/>
  </cols>
  <sheetData>
    <row r="1" spans="1:4" x14ac:dyDescent="0.25">
      <c r="A1" t="s">
        <v>22</v>
      </c>
    </row>
    <row r="2" spans="1:4" x14ac:dyDescent="0.25">
      <c r="A2" t="s">
        <v>23</v>
      </c>
    </row>
    <row r="3" spans="1:4" x14ac:dyDescent="0.25">
      <c r="B3">
        <v>231.69999999999899</v>
      </c>
      <c r="C3">
        <v>253.39999999999901</v>
      </c>
      <c r="D3">
        <v>114.7</v>
      </c>
    </row>
    <row r="4" spans="1:4" x14ac:dyDescent="0.25">
      <c r="B4">
        <v>124.1</v>
      </c>
      <c r="C4">
        <v>129.9</v>
      </c>
      <c r="D4">
        <v>53.099999999999902</v>
      </c>
    </row>
    <row r="5" spans="1:4" x14ac:dyDescent="0.25">
      <c r="B5">
        <v>18.7</v>
      </c>
      <c r="C5">
        <v>129.9</v>
      </c>
      <c r="D5">
        <v>30.5</v>
      </c>
    </row>
    <row r="6" spans="1:4" x14ac:dyDescent="0.25">
      <c r="B6">
        <v>15.2</v>
      </c>
      <c r="C6">
        <v>124.1</v>
      </c>
      <c r="D6">
        <v>2.4</v>
      </c>
    </row>
    <row r="7" spans="1:4" x14ac:dyDescent="0.25">
      <c r="B7">
        <v>15.2</v>
      </c>
      <c r="C7">
        <v>124.1</v>
      </c>
      <c r="D7">
        <v>0</v>
      </c>
    </row>
    <row r="8" spans="1:4" x14ac:dyDescent="0.25">
      <c r="B8">
        <v>15.2</v>
      </c>
      <c r="C8">
        <v>0</v>
      </c>
      <c r="D8">
        <v>0</v>
      </c>
    </row>
    <row r="9" spans="1:4" x14ac:dyDescent="0.25">
      <c r="B9">
        <v>0</v>
      </c>
      <c r="C9">
        <v>0</v>
      </c>
      <c r="D9">
        <v>0</v>
      </c>
    </row>
    <row r="10" spans="1:4" x14ac:dyDescent="0.25">
      <c r="A10" t="s">
        <v>24</v>
      </c>
    </row>
    <row r="11" spans="1:4" x14ac:dyDescent="0.25">
      <c r="B11">
        <v>231.69999999999899</v>
      </c>
      <c r="C11">
        <v>253.39999999999901</v>
      </c>
      <c r="D11">
        <v>137.5</v>
      </c>
    </row>
    <row r="12" spans="1:4" x14ac:dyDescent="0.25">
      <c r="B12">
        <v>124.1</v>
      </c>
      <c r="C12">
        <v>253.39999999999901</v>
      </c>
      <c r="D12">
        <v>76.8</v>
      </c>
    </row>
    <row r="13" spans="1:4" x14ac:dyDescent="0.25">
      <c r="B13">
        <v>16.3</v>
      </c>
      <c r="C13">
        <v>253.39999999999901</v>
      </c>
      <c r="D13">
        <v>2.4</v>
      </c>
    </row>
    <row r="14" spans="1:4" x14ac:dyDescent="0.25">
      <c r="B14">
        <v>12.8</v>
      </c>
      <c r="C14">
        <v>38.699999999999903</v>
      </c>
      <c r="D14">
        <v>0</v>
      </c>
    </row>
    <row r="15" spans="1:4" x14ac:dyDescent="0.25">
      <c r="B15">
        <v>12.8</v>
      </c>
      <c r="C15">
        <v>2.4</v>
      </c>
      <c r="D15">
        <v>0</v>
      </c>
    </row>
    <row r="16" spans="1:4" x14ac:dyDescent="0.25">
      <c r="B16">
        <v>12.8</v>
      </c>
      <c r="C16">
        <v>2.4</v>
      </c>
      <c r="D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CB79-A94E-4848-8DCC-31F38FA0F6DB}">
  <dimension ref="A1:Q19"/>
  <sheetViews>
    <sheetView tabSelected="1" workbookViewId="0">
      <selection activeCell="G17" sqref="G17"/>
    </sheetView>
  </sheetViews>
  <sheetFormatPr defaultRowHeight="15" x14ac:dyDescent="0.25"/>
  <cols>
    <col min="1" max="1" width="18.140625" bestFit="1" customWidth="1"/>
  </cols>
  <sheetData>
    <row r="1" spans="1:17" x14ac:dyDescent="0.25">
      <c r="A1" t="s">
        <v>25</v>
      </c>
    </row>
    <row r="2" spans="1:17" x14ac:dyDescent="0.25">
      <c r="B2">
        <v>250.99999999999901</v>
      </c>
      <c r="C2">
        <v>283.39999999999998</v>
      </c>
      <c r="D2">
        <v>107.1</v>
      </c>
      <c r="E2">
        <v>283.39999999999998</v>
      </c>
      <c r="F2">
        <v>259.29999999999899</v>
      </c>
    </row>
    <row r="3" spans="1:17" x14ac:dyDescent="0.25">
      <c r="B3">
        <v>55.8</v>
      </c>
      <c r="C3">
        <v>137</v>
      </c>
      <c r="D3">
        <v>37.6</v>
      </c>
      <c r="E3">
        <v>99.2</v>
      </c>
      <c r="F3">
        <v>73.599999999999994</v>
      </c>
    </row>
    <row r="4" spans="1:17" x14ac:dyDescent="0.25">
      <c r="B4">
        <v>14.1</v>
      </c>
      <c r="C4">
        <v>84.2</v>
      </c>
      <c r="D4">
        <v>22.4</v>
      </c>
      <c r="E4">
        <v>60.5</v>
      </c>
      <c r="F4">
        <v>40.4</v>
      </c>
    </row>
    <row r="5" spans="1:17" x14ac:dyDescent="0.25">
      <c r="B5">
        <v>0</v>
      </c>
      <c r="C5">
        <v>58</v>
      </c>
      <c r="D5">
        <v>7</v>
      </c>
      <c r="E5">
        <v>39.599999999999902</v>
      </c>
      <c r="F5">
        <v>14.9</v>
      </c>
    </row>
    <row r="6" spans="1:17" x14ac:dyDescent="0.25">
      <c r="B6">
        <v>0</v>
      </c>
      <c r="C6">
        <v>26.299999999999901</v>
      </c>
      <c r="D6">
        <v>0</v>
      </c>
      <c r="E6">
        <v>18.7</v>
      </c>
      <c r="F6">
        <v>3.5</v>
      </c>
    </row>
    <row r="7" spans="1:17" x14ac:dyDescent="0.25">
      <c r="B7">
        <v>0</v>
      </c>
      <c r="C7">
        <v>0</v>
      </c>
      <c r="D7">
        <v>0</v>
      </c>
      <c r="E7">
        <v>12.8</v>
      </c>
      <c r="F7">
        <v>0</v>
      </c>
    </row>
    <row r="8" spans="1:17" x14ac:dyDescent="0.25">
      <c r="B8">
        <v>0</v>
      </c>
      <c r="C8">
        <v>0</v>
      </c>
      <c r="D8">
        <v>0</v>
      </c>
      <c r="E8">
        <v>2.2000000000000002</v>
      </c>
      <c r="F8">
        <v>0</v>
      </c>
    </row>
    <row r="9" spans="1:17" x14ac:dyDescent="0.25">
      <c r="A9">
        <f>SUM(A2:A8)</f>
        <v>0</v>
      </c>
      <c r="B9">
        <f t="shared" ref="B9:Q9" si="0">SUM(B2:B8)</f>
        <v>320.89999999999901</v>
      </c>
      <c r="C9">
        <f t="shared" si="0"/>
        <v>588.89999999999986</v>
      </c>
      <c r="D9">
        <f t="shared" si="0"/>
        <v>174.1</v>
      </c>
      <c r="E9">
        <f t="shared" si="0"/>
        <v>516.39999999999986</v>
      </c>
      <c r="F9">
        <f t="shared" si="0"/>
        <v>391.69999999999891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1" spans="1:17" x14ac:dyDescent="0.25">
      <c r="A11" t="s">
        <v>26</v>
      </c>
    </row>
    <row r="12" spans="1:17" x14ac:dyDescent="0.25">
      <c r="B12">
        <v>250.99999999999901</v>
      </c>
      <c r="C12">
        <v>283.39999999999998</v>
      </c>
      <c r="D12">
        <v>137.5</v>
      </c>
      <c r="E12">
        <v>283.39999999999998</v>
      </c>
      <c r="F12">
        <v>261.69999999999902</v>
      </c>
    </row>
    <row r="13" spans="1:17" x14ac:dyDescent="0.25">
      <c r="B13">
        <v>74.8</v>
      </c>
      <c r="C13">
        <v>137</v>
      </c>
      <c r="D13">
        <v>31.6999999999999</v>
      </c>
      <c r="E13">
        <v>99.2</v>
      </c>
      <c r="F13">
        <v>104.7</v>
      </c>
    </row>
    <row r="14" spans="1:17" x14ac:dyDescent="0.25">
      <c r="B14">
        <v>10.6</v>
      </c>
      <c r="C14">
        <v>84.2</v>
      </c>
      <c r="D14">
        <v>16.5</v>
      </c>
      <c r="E14">
        <v>60.5</v>
      </c>
      <c r="F14">
        <v>41.4</v>
      </c>
    </row>
    <row r="15" spans="1:17" x14ac:dyDescent="0.25">
      <c r="B15">
        <v>0</v>
      </c>
      <c r="C15">
        <v>58</v>
      </c>
      <c r="D15">
        <v>3.5</v>
      </c>
      <c r="E15">
        <v>39.599999999999902</v>
      </c>
      <c r="F15">
        <v>14.9</v>
      </c>
    </row>
    <row r="16" spans="1:17" x14ac:dyDescent="0.25">
      <c r="B16">
        <v>0</v>
      </c>
      <c r="C16">
        <v>26.299999999999901</v>
      </c>
      <c r="D16">
        <v>0</v>
      </c>
      <c r="E16">
        <v>18.7</v>
      </c>
      <c r="F16">
        <v>3.5</v>
      </c>
    </row>
    <row r="17" spans="1:6" x14ac:dyDescent="0.25">
      <c r="B17">
        <v>0</v>
      </c>
      <c r="C17">
        <v>0</v>
      </c>
      <c r="D17">
        <v>0</v>
      </c>
      <c r="E17">
        <v>12.8</v>
      </c>
      <c r="F17">
        <v>0</v>
      </c>
    </row>
    <row r="18" spans="1:6" x14ac:dyDescent="0.25">
      <c r="B18">
        <v>0</v>
      </c>
      <c r="C18">
        <v>0</v>
      </c>
      <c r="D18">
        <v>0</v>
      </c>
      <c r="E18">
        <v>2.2000000000000002</v>
      </c>
      <c r="F18">
        <v>0</v>
      </c>
    </row>
    <row r="19" spans="1:6" x14ac:dyDescent="0.25">
      <c r="A19">
        <f>SUM(A11:A17)</f>
        <v>0</v>
      </c>
      <c r="B19">
        <f>SUM(B11:B18)</f>
        <v>336.39999999999901</v>
      </c>
      <c r="C19">
        <f>SUM(C11:C18)</f>
        <v>588.89999999999986</v>
      </c>
      <c r="D19">
        <f>SUM(D11:D18)</f>
        <v>189.1999999999999</v>
      </c>
      <c r="E19">
        <f>SUM(E11:E18)</f>
        <v>516.39999999999986</v>
      </c>
      <c r="F19">
        <f t="shared" ref="F19" si="1">SUM(F11:F17)</f>
        <v>426.19999999999897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 30</vt:lpstr>
      <vt:lpstr>Bus57--With Limits</vt:lpstr>
      <vt:lpstr>Bus 30 Scenario 2</vt:lpstr>
      <vt:lpstr>Sheet1</vt:lpstr>
      <vt:lpstr>Resilience1</vt:lpstr>
      <vt:lpstr>Resilience12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2020-03-06T18:07:46Z</dcterms:modified>
</cp:coreProperties>
</file>