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9157\Documents\Projects\PorchBeerEngine\Thermal Model\"/>
    </mc:Choice>
  </mc:AlternateContent>
  <xr:revisionPtr revIDLastSave="0" documentId="13_ncr:1_{6A7A7069-D975-42E1-9D01-7E728B58F56A}" xr6:coauthVersionLast="47" xr6:coauthVersionMax="47" xr10:uidLastSave="{00000000-0000-0000-0000-000000000000}"/>
  <bookViews>
    <workbookView xWindow="-108" yWindow="-108" windowWidth="23256" windowHeight="12576" xr2:uid="{C0DECB97-EE5C-43F8-8721-F3D5C06F1B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9" i="1"/>
  <c r="J7" i="1"/>
  <c r="J6" i="1"/>
</calcChain>
</file>

<file path=xl/sharedStrings.xml><?xml version="1.0" encoding="utf-8"?>
<sst xmlns="http://schemas.openxmlformats.org/spreadsheetml/2006/main" count="87" uniqueCount="61">
  <si>
    <t>dt</t>
  </si>
  <si>
    <t>Throat Diameter</t>
  </si>
  <si>
    <t>ug</t>
  </si>
  <si>
    <t>cp,g</t>
  </si>
  <si>
    <t>Prg</t>
  </si>
  <si>
    <t>Specific Heat of Gas</t>
  </si>
  <si>
    <t>Prandlt Number for Gas</t>
  </si>
  <si>
    <t>Pcc</t>
  </si>
  <si>
    <t>Cstar</t>
  </si>
  <si>
    <t>c*</t>
  </si>
  <si>
    <t>Throat Area</t>
  </si>
  <si>
    <t>At</t>
  </si>
  <si>
    <t>A</t>
  </si>
  <si>
    <t>Wall Temperature</t>
  </si>
  <si>
    <t>Tw</t>
  </si>
  <si>
    <t>To</t>
  </si>
  <si>
    <t>y</t>
  </si>
  <si>
    <t>Specific Heat Ratio of Gas</t>
  </si>
  <si>
    <t>Mach Number</t>
  </si>
  <si>
    <t>M</t>
  </si>
  <si>
    <t>m</t>
  </si>
  <si>
    <t>Combustion Chamber Pressure</t>
  </si>
  <si>
    <t>Pa</t>
  </si>
  <si>
    <t>Exit Area</t>
  </si>
  <si>
    <t>N/A</t>
  </si>
  <si>
    <t>m/s</t>
  </si>
  <si>
    <t>m^2</t>
  </si>
  <si>
    <t>Stagnation Temperature</t>
  </si>
  <si>
    <t>k</t>
  </si>
  <si>
    <t>beta</t>
  </si>
  <si>
    <t>hg</t>
  </si>
  <si>
    <t>Variable Name</t>
  </si>
  <si>
    <t>Variable</t>
  </si>
  <si>
    <t>Value</t>
  </si>
  <si>
    <t>Unit</t>
  </si>
  <si>
    <t>Calculated Variable</t>
  </si>
  <si>
    <t xml:space="preserve">Gas Density </t>
  </si>
  <si>
    <t>kg/m^3</t>
  </si>
  <si>
    <t>user</t>
  </si>
  <si>
    <t>CEA</t>
  </si>
  <si>
    <t>J/kgK</t>
  </si>
  <si>
    <t>Coolant Velocity</t>
  </si>
  <si>
    <t>Coolant Density</t>
  </si>
  <si>
    <t>Channel Flow Rate</t>
  </si>
  <si>
    <t>Area of Coolant Channel</t>
  </si>
  <si>
    <t>mdot</t>
  </si>
  <si>
    <t>Initial Coolant Pressure</t>
  </si>
  <si>
    <t>P</t>
  </si>
  <si>
    <t>pa</t>
  </si>
  <si>
    <t>Kl</t>
  </si>
  <si>
    <t>Friction Factor</t>
  </si>
  <si>
    <t>f</t>
  </si>
  <si>
    <t>L</t>
  </si>
  <si>
    <t>Hydraulic Diameter</t>
  </si>
  <si>
    <t>dh</t>
  </si>
  <si>
    <t xml:space="preserve">Length of Section </t>
  </si>
  <si>
    <t>Kl loss</t>
  </si>
  <si>
    <t>e</t>
  </si>
  <si>
    <t>User</t>
  </si>
  <si>
    <t>USer</t>
  </si>
  <si>
    <t>Pressure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</si>
</sst>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0" fillId="8" borderId="1" xfId="0" applyFill="1" applyBorder="1"/>
    <xf numFmtId="0" fontId="1" fillId="6" borderId="1" xfId="0" applyFont="1" applyFill="1" applyBorder="1"/>
    <xf numFmtId="0" fontId="0" fillId="9" borderId="0" xfId="0" applyFill="1"/>
    <xf numFmtId="0" fontId="0" fillId="5" borderId="0" xfId="0" applyFill="1"/>
    <xf numFmtId="0" fontId="1" fillId="5" borderId="0" xfId="0" applyFont="1" applyFill="1"/>
    <xf numFmtId="0" fontId="0" fillId="2" borderId="1" xfId="0" applyFill="1" applyBorder="1"/>
    <xf numFmtId="11" fontId="0" fillId="2" borderId="1" xfId="0" applyNumberFormat="1" applyFill="1" applyBorder="1"/>
    <xf numFmtId="0" fontId="0" fillId="8" borderId="1" xfId="0" applyNumberFormat="1" applyFill="1" applyBorder="1"/>
    <xf numFmtId="169" fontId="0" fillId="8" borderId="1" xfId="0" applyNumberFormat="1" applyFill="1" applyBorder="1"/>
    <xf numFmtId="168" fontId="0" fillId="2" borderId="1" xfId="0" applyNumberFormat="1" applyFill="1" applyBorder="1"/>
    <xf numFmtId="169" fontId="0" fillId="2" borderId="1" xfId="0" applyNumberFormat="1" applyFill="1" applyBorder="1"/>
    <xf numFmtId="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396240</xdr:colOff>
      <xdr:row>9</xdr:row>
      <xdr:rowOff>152400</xdr:rowOff>
    </xdr:from>
    <xdr:to>
      <xdr:col>18</xdr:col>
      <xdr:colOff>243326</xdr:colOff>
      <xdr:row>14</xdr:row>
      <xdr:rowOff>142762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3C3D32-7518-DA97-57CF-514024D9C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7880" y="1798320"/>
          <a:ext cx="4114286" cy="9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129540</xdr:colOff>
      <xdr:row>3</xdr:row>
      <xdr:rowOff>15240</xdr:rowOff>
    </xdr:from>
    <xdr:to>
      <xdr:col>20</xdr:col>
      <xdr:colOff>14569</xdr:colOff>
      <xdr:row>8</xdr:row>
      <xdr:rowOff>53221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BC1EC-A17C-AB18-3534-DDED0A112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25840" y="563880"/>
          <a:ext cx="5371429" cy="9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198120</xdr:colOff>
      <xdr:row>17</xdr:row>
      <xdr:rowOff>106680</xdr:rowOff>
    </xdr:from>
    <xdr:to>
      <xdr:col>16</xdr:col>
      <xdr:colOff>302501</xdr:colOff>
      <xdr:row>22</xdr:row>
      <xdr:rowOff>1804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60616E-B75A-BE70-0DE4-C7C6B8964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09760" y="3215640"/>
          <a:ext cx="3152381" cy="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3A41-36DE-42C7-B470-0AF91553F5C3}">
  <dimension ref="A4:K30"/>
  <sheetViews>
    <sheetView tabSelected="1" topLeftCell="A4" workbookViewId="0">
      <selection activeCell="J12" sqref="J12"/>
    </sheetView>
  </sheetViews>
  <sheetFormatPr defaultRowHeight="14.4" x14ac:dyDescent="0.3"/>
  <cols>
    <col min="2" max="2" width="28" customWidth="1"/>
    <col min="4" max="4" width="18.44140625" customWidth="1"/>
    <col min="7" max="7" width="6.33203125" customWidth="1"/>
    <col min="9" max="9" width="18.44140625" customWidth="1"/>
    <col min="10" max="10" width="20.77734375" bestFit="1" customWidth="1"/>
  </cols>
  <sheetData>
    <row r="4" spans="1:11" x14ac:dyDescent="0.3">
      <c r="A4" s="7"/>
      <c r="B4" s="7"/>
      <c r="C4" s="7"/>
      <c r="D4" s="7"/>
      <c r="E4" s="7"/>
      <c r="F4" s="7"/>
      <c r="H4" s="6"/>
      <c r="I4" s="6"/>
      <c r="J4" s="6"/>
      <c r="K4" s="6"/>
    </row>
    <row r="5" spans="1:11" x14ac:dyDescent="0.3">
      <c r="A5" s="7"/>
      <c r="B5" s="1" t="s">
        <v>31</v>
      </c>
      <c r="C5" s="1" t="s">
        <v>32</v>
      </c>
      <c r="D5" s="1" t="s">
        <v>33</v>
      </c>
      <c r="E5" s="1" t="s">
        <v>34</v>
      </c>
      <c r="F5" s="7"/>
      <c r="H5" s="6"/>
      <c r="I5" s="3" t="s">
        <v>35</v>
      </c>
      <c r="J5" s="3" t="s">
        <v>33</v>
      </c>
      <c r="K5" s="6"/>
    </row>
    <row r="6" spans="1:11" x14ac:dyDescent="0.3">
      <c r="A6" s="7" t="s">
        <v>38</v>
      </c>
      <c r="B6" s="2" t="s">
        <v>1</v>
      </c>
      <c r="C6" s="2" t="s">
        <v>0</v>
      </c>
      <c r="D6" s="9">
        <v>3.4880000000000001E-2</v>
      </c>
      <c r="E6" s="9" t="s">
        <v>20</v>
      </c>
      <c r="F6" s="7"/>
      <c r="H6" s="6"/>
      <c r="I6" s="5" t="s">
        <v>29</v>
      </c>
      <c r="J6" s="4">
        <f>( ( 0.5 * ( D10/D14) * ( 1 + ( ( D15 - 1 ) / 2 ) * D17^2  ) + 0.5 ) ^ ( -0.68) ) * ( ( 1 + ( ( D15 - 1 ) / 2 ) * D17^2 )^(-0.12) )</f>
        <v>0.59706365645351722</v>
      </c>
      <c r="K6" s="6"/>
    </row>
    <row r="7" spans="1:11" x14ac:dyDescent="0.3">
      <c r="A7" s="7" t="s">
        <v>38</v>
      </c>
      <c r="B7" s="2" t="s">
        <v>21</v>
      </c>
      <c r="C7" s="2" t="s">
        <v>7</v>
      </c>
      <c r="D7" s="10">
        <v>2068500</v>
      </c>
      <c r="E7" s="9" t="s">
        <v>22</v>
      </c>
      <c r="F7" s="7"/>
      <c r="H7" s="6"/>
      <c r="I7" s="5" t="s">
        <v>30</v>
      </c>
      <c r="J7" s="11">
        <f xml:space="preserve"> ( 0.026 / (D6^0.2) ) * ( (D12^0.2 * D13 ) / D18^0.6 ) * (( D7 / D16 )^0.8) *  ( ( D8/D9) ^ 0.9 ) * J6</f>
        <v>0.57360688574097063</v>
      </c>
      <c r="K7" s="6"/>
    </row>
    <row r="8" spans="1:11" x14ac:dyDescent="0.3">
      <c r="A8" s="7" t="s">
        <v>38</v>
      </c>
      <c r="B8" s="2" t="s">
        <v>10</v>
      </c>
      <c r="C8" s="2" t="s">
        <v>11</v>
      </c>
      <c r="D8" s="9">
        <v>9.5552699999999996E-4</v>
      </c>
      <c r="E8" s="9" t="s">
        <v>26</v>
      </c>
      <c r="F8" s="7"/>
      <c r="H8" s="6"/>
      <c r="I8" s="6"/>
      <c r="J8" s="6"/>
      <c r="K8" s="6"/>
    </row>
    <row r="9" spans="1:11" x14ac:dyDescent="0.3">
      <c r="A9" s="7" t="s">
        <v>38</v>
      </c>
      <c r="B9" s="2" t="s">
        <v>23</v>
      </c>
      <c r="C9" s="2" t="s">
        <v>12</v>
      </c>
      <c r="D9" s="9">
        <v>0.102699</v>
      </c>
      <c r="E9" s="9" t="s">
        <v>26</v>
      </c>
      <c r="F9" s="7"/>
      <c r="H9" s="6"/>
      <c r="I9" s="5" t="s">
        <v>41</v>
      </c>
      <c r="J9" s="12">
        <f>D21/ (D20*D22)</f>
        <v>0.14703782616179958</v>
      </c>
      <c r="K9" s="6"/>
    </row>
    <row r="10" spans="1:11" x14ac:dyDescent="0.3">
      <c r="A10" s="7" t="s">
        <v>38</v>
      </c>
      <c r="B10" s="2" t="s">
        <v>13</v>
      </c>
      <c r="C10" s="2" t="s">
        <v>14</v>
      </c>
      <c r="D10" s="9">
        <v>2000</v>
      </c>
      <c r="E10" s="9" t="s">
        <v>28</v>
      </c>
      <c r="F10" s="7"/>
      <c r="H10" s="6"/>
      <c r="I10" s="6"/>
      <c r="J10" s="6"/>
      <c r="K10" s="6"/>
    </row>
    <row r="11" spans="1:11" x14ac:dyDescent="0.3">
      <c r="A11" s="7"/>
      <c r="B11" s="7"/>
      <c r="C11" s="8"/>
      <c r="D11" s="7"/>
      <c r="E11" s="7"/>
      <c r="F11" s="7"/>
      <c r="H11" s="6"/>
      <c r="I11" s="5" t="s">
        <v>60</v>
      </c>
      <c r="J11" s="12">
        <f>D24- ( ( D20* J9^2 ) / 2 ) * ( D25 + D26* ( D28 / D27 ) )</f>
        <v>3102695.9663164029</v>
      </c>
      <c r="K11" s="6"/>
    </row>
    <row r="12" spans="1:11" x14ac:dyDescent="0.3">
      <c r="A12" s="7" t="s">
        <v>39</v>
      </c>
      <c r="B12" s="2" t="s">
        <v>36</v>
      </c>
      <c r="C12" s="2" t="s">
        <v>2</v>
      </c>
      <c r="D12" s="9">
        <v>72.7119</v>
      </c>
      <c r="E12" s="9" t="s">
        <v>37</v>
      </c>
      <c r="F12" s="7"/>
      <c r="H12" s="6"/>
      <c r="I12" s="6"/>
      <c r="J12" s="6"/>
      <c r="K12" s="6"/>
    </row>
    <row r="13" spans="1:11" x14ac:dyDescent="0.3">
      <c r="A13" s="7" t="s">
        <v>39</v>
      </c>
      <c r="B13" s="2" t="s">
        <v>5</v>
      </c>
      <c r="C13" s="2" t="s">
        <v>3</v>
      </c>
      <c r="D13" s="9">
        <v>1.4951099999999999</v>
      </c>
      <c r="E13" s="9" t="s">
        <v>40</v>
      </c>
      <c r="F13" s="7"/>
    </row>
    <row r="14" spans="1:11" x14ac:dyDescent="0.3">
      <c r="A14" s="7" t="s">
        <v>39</v>
      </c>
      <c r="B14" s="2" t="s">
        <v>27</v>
      </c>
      <c r="C14" s="2" t="s">
        <v>15</v>
      </c>
      <c r="D14" s="9">
        <v>2226.36</v>
      </c>
      <c r="E14" s="9" t="s">
        <v>28</v>
      </c>
      <c r="F14" s="7"/>
    </row>
    <row r="15" spans="1:11" x14ac:dyDescent="0.3">
      <c r="A15" s="7" t="s">
        <v>39</v>
      </c>
      <c r="B15" s="2" t="s">
        <v>17</v>
      </c>
      <c r="C15" s="2" t="s">
        <v>16</v>
      </c>
      <c r="D15" s="9">
        <v>1.18926</v>
      </c>
      <c r="E15" s="9" t="s">
        <v>24</v>
      </c>
      <c r="F15" s="7"/>
    </row>
    <row r="16" spans="1:11" x14ac:dyDescent="0.3">
      <c r="A16" s="7" t="s">
        <v>39</v>
      </c>
      <c r="B16" s="2" t="s">
        <v>8</v>
      </c>
      <c r="C16" s="2" t="s">
        <v>9</v>
      </c>
      <c r="D16" s="9">
        <v>1657.13</v>
      </c>
      <c r="E16" s="9" t="s">
        <v>25</v>
      </c>
      <c r="F16" s="7"/>
    </row>
    <row r="17" spans="1:6" x14ac:dyDescent="0.3">
      <c r="A17" s="7" t="s">
        <v>39</v>
      </c>
      <c r="B17" s="2" t="s">
        <v>18</v>
      </c>
      <c r="C17" s="2" t="s">
        <v>19</v>
      </c>
      <c r="D17" s="9">
        <v>4.40984</v>
      </c>
      <c r="E17" s="9" t="s">
        <v>24</v>
      </c>
      <c r="F17" s="7"/>
    </row>
    <row r="18" spans="1:6" x14ac:dyDescent="0.3">
      <c r="A18" s="7" t="s">
        <v>39</v>
      </c>
      <c r="B18" s="2" t="s">
        <v>6</v>
      </c>
      <c r="C18" s="2" t="s">
        <v>4</v>
      </c>
      <c r="D18" s="9">
        <v>0.734815</v>
      </c>
      <c r="E18" s="9" t="s">
        <v>24</v>
      </c>
      <c r="F18" s="7"/>
    </row>
    <row r="19" spans="1:6" x14ac:dyDescent="0.3">
      <c r="A19" s="7"/>
      <c r="B19" s="7"/>
      <c r="C19" s="8"/>
      <c r="D19" s="7"/>
      <c r="E19" s="7"/>
      <c r="F19" s="7"/>
    </row>
    <row r="20" spans="1:6" x14ac:dyDescent="0.3">
      <c r="A20" s="7"/>
      <c r="B20" s="2" t="s">
        <v>42</v>
      </c>
      <c r="C20" s="2" t="s">
        <v>2</v>
      </c>
      <c r="D20" s="9">
        <v>789.67100000000005</v>
      </c>
      <c r="E20" s="9" t="s">
        <v>37</v>
      </c>
      <c r="F20" s="7"/>
    </row>
    <row r="21" spans="1:6" x14ac:dyDescent="0.3">
      <c r="A21" s="7"/>
      <c r="B21" s="2" t="s">
        <v>43</v>
      </c>
      <c r="C21" s="2" t="s">
        <v>45</v>
      </c>
      <c r="D21" s="9">
        <v>4.4946300000000003E-3</v>
      </c>
      <c r="E21" s="9" t="s">
        <v>25</v>
      </c>
      <c r="F21" s="7"/>
    </row>
    <row r="22" spans="1:6" x14ac:dyDescent="0.3">
      <c r="A22" s="7"/>
      <c r="B22" s="2" t="s">
        <v>44</v>
      </c>
      <c r="C22" s="2" t="s">
        <v>12</v>
      </c>
      <c r="D22" s="10">
        <v>3.8709599999999999E-5</v>
      </c>
      <c r="E22" s="9" t="s">
        <v>25</v>
      </c>
      <c r="F22" s="7"/>
    </row>
    <row r="23" spans="1:6" x14ac:dyDescent="0.3">
      <c r="A23" s="7"/>
      <c r="B23" s="7"/>
      <c r="C23" s="7"/>
      <c r="D23" s="7"/>
      <c r="E23" s="7"/>
      <c r="F23" s="7"/>
    </row>
    <row r="24" spans="1:6" x14ac:dyDescent="0.3">
      <c r="A24" s="7"/>
      <c r="B24" s="2" t="s">
        <v>46</v>
      </c>
      <c r="C24" s="2" t="s">
        <v>47</v>
      </c>
      <c r="D24" s="10">
        <v>3102750</v>
      </c>
      <c r="E24" s="9" t="s">
        <v>48</v>
      </c>
      <c r="F24" s="7"/>
    </row>
    <row r="25" spans="1:6" x14ac:dyDescent="0.3">
      <c r="A25" s="7" t="s">
        <v>58</v>
      </c>
      <c r="B25" s="2" t="s">
        <v>56</v>
      </c>
      <c r="C25" s="2" t="s">
        <v>49</v>
      </c>
      <c r="D25" s="13">
        <v>0.08</v>
      </c>
      <c r="E25" s="9" t="s">
        <v>24</v>
      </c>
      <c r="F25" s="7"/>
    </row>
    <row r="26" spans="1:6" x14ac:dyDescent="0.3">
      <c r="A26" s="7"/>
      <c r="B26" s="2" t="s">
        <v>50</v>
      </c>
      <c r="C26" s="2" t="s">
        <v>51</v>
      </c>
      <c r="D26" s="14">
        <v>5.9428999999999998</v>
      </c>
      <c r="E26" s="9" t="s">
        <v>24</v>
      </c>
      <c r="F26" s="7"/>
    </row>
    <row r="27" spans="1:6" x14ac:dyDescent="0.3">
      <c r="A27" s="7"/>
      <c r="B27" s="2" t="s">
        <v>53</v>
      </c>
      <c r="C27" s="2" t="s">
        <v>54</v>
      </c>
      <c r="D27" s="15">
        <v>6.0959999999999999E-3</v>
      </c>
      <c r="E27" s="9" t="s">
        <v>20</v>
      </c>
      <c r="F27" s="7"/>
    </row>
    <row r="28" spans="1:6" x14ac:dyDescent="0.3">
      <c r="A28" s="7"/>
      <c r="B28" s="2" t="s">
        <v>55</v>
      </c>
      <c r="C28" s="2" t="s">
        <v>52</v>
      </c>
      <c r="D28" s="15">
        <v>6.4108100000000003E-3</v>
      </c>
      <c r="E28" s="9" t="s">
        <v>20</v>
      </c>
      <c r="F28" s="7"/>
    </row>
    <row r="29" spans="1:6" x14ac:dyDescent="0.3">
      <c r="A29" s="7" t="s">
        <v>59</v>
      </c>
      <c r="B29" s="2" t="s">
        <v>57</v>
      </c>
      <c r="C29" s="2" t="s">
        <v>57</v>
      </c>
      <c r="D29" s="15">
        <v>4.4999999999999998E-2</v>
      </c>
      <c r="E29" s="9" t="s">
        <v>24</v>
      </c>
      <c r="F29" s="7"/>
    </row>
    <row r="30" spans="1:6" x14ac:dyDescent="0.3">
      <c r="A30" s="7"/>
      <c r="B30" s="7"/>
      <c r="C30" s="7"/>
      <c r="D30" s="7"/>
      <c r="E30" s="7"/>
      <c r="F30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Benavides</dc:creator>
  <cp:lastModifiedBy>Renzo Benavides</cp:lastModifiedBy>
  <dcterms:created xsi:type="dcterms:W3CDTF">2024-08-03T19:28:26Z</dcterms:created>
  <dcterms:modified xsi:type="dcterms:W3CDTF">2024-08-08T20:42:42Z</dcterms:modified>
</cp:coreProperties>
</file>