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sa\Downloads\"/>
    </mc:Choice>
  </mc:AlternateContent>
  <xr:revisionPtr revIDLastSave="0" documentId="13_ncr:1_{9B4797BE-C3B3-441A-AC4B-70832EA16C99}" xr6:coauthVersionLast="47" xr6:coauthVersionMax="47" xr10:uidLastSave="{00000000-0000-0000-0000-000000000000}"/>
  <bookViews>
    <workbookView xWindow="-110" yWindow="-110" windowWidth="19420" windowHeight="10420" xr2:uid="{D5F02FA7-B577-47C6-AA98-1385DAFEF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F30" i="1"/>
  <c r="E30" i="1"/>
  <c r="C30" i="1"/>
  <c r="C22" i="1"/>
  <c r="B30" i="1"/>
  <c r="I22" i="1"/>
  <c r="I23" i="1"/>
  <c r="I24" i="1"/>
  <c r="I25" i="1"/>
  <c r="I26" i="1"/>
  <c r="I27" i="1"/>
  <c r="I28" i="1"/>
  <c r="F22" i="1"/>
  <c r="H23" i="1"/>
  <c r="H24" i="1"/>
  <c r="H25" i="1"/>
  <c r="H26" i="1"/>
  <c r="H27" i="1"/>
  <c r="H28" i="1"/>
  <c r="H22" i="1"/>
  <c r="F23" i="1"/>
  <c r="F24" i="1"/>
  <c r="F25" i="1"/>
  <c r="F26" i="1"/>
  <c r="F27" i="1"/>
  <c r="F28" i="1"/>
  <c r="E23" i="1"/>
  <c r="E24" i="1"/>
  <c r="E25" i="1"/>
  <c r="E26" i="1"/>
  <c r="E27" i="1"/>
  <c r="E28" i="1"/>
  <c r="E22" i="1"/>
  <c r="C23" i="1"/>
  <c r="C24" i="1"/>
  <c r="C25" i="1"/>
  <c r="C26" i="1"/>
  <c r="C27" i="1"/>
  <c r="C28" i="1"/>
  <c r="B23" i="1"/>
  <c r="B24" i="1"/>
  <c r="B25" i="1"/>
  <c r="B26" i="1"/>
  <c r="B27" i="1"/>
  <c r="B28" i="1"/>
  <c r="B22" i="1"/>
  <c r="I19" i="1"/>
  <c r="H19" i="1"/>
  <c r="F19" i="1"/>
  <c r="E19" i="1"/>
  <c r="E11" i="1"/>
  <c r="F11" i="1" s="1"/>
  <c r="I12" i="1"/>
  <c r="I13" i="1"/>
  <c r="I14" i="1"/>
  <c r="I15" i="1"/>
  <c r="I16" i="1"/>
  <c r="I17" i="1"/>
  <c r="I11" i="1"/>
  <c r="H12" i="1"/>
  <c r="H13" i="1"/>
  <c r="H14" i="1"/>
  <c r="H15" i="1"/>
  <c r="H16" i="1"/>
  <c r="H17" i="1"/>
  <c r="H11" i="1"/>
  <c r="F12" i="1"/>
  <c r="F13" i="1"/>
  <c r="F14" i="1"/>
  <c r="F15" i="1"/>
  <c r="F16" i="1"/>
  <c r="F17" i="1"/>
  <c r="E12" i="1"/>
  <c r="E13" i="1"/>
  <c r="E14" i="1"/>
  <c r="E15" i="1"/>
  <c r="E16" i="1"/>
  <c r="E17" i="1"/>
  <c r="C19" i="1"/>
  <c r="B19" i="1"/>
  <c r="C12" i="1"/>
  <c r="C13" i="1"/>
  <c r="C14" i="1"/>
  <c r="C15" i="1"/>
  <c r="C16" i="1"/>
  <c r="C17" i="1"/>
  <c r="C11" i="1"/>
  <c r="B16" i="1"/>
  <c r="B17" i="1"/>
  <c r="B12" i="1"/>
  <c r="B13" i="1"/>
  <c r="B14" i="1"/>
  <c r="B15" i="1"/>
  <c r="B11" i="1"/>
</calcChain>
</file>

<file path=xl/sharedStrings.xml><?xml version="1.0" encoding="utf-8"?>
<sst xmlns="http://schemas.openxmlformats.org/spreadsheetml/2006/main" count="17" uniqueCount="10">
  <si>
    <t>Time</t>
  </si>
  <si>
    <t>Tmat1</t>
  </si>
  <si>
    <t>Tmat2</t>
  </si>
  <si>
    <t>Tmat3</t>
  </si>
  <si>
    <t>Yhat1</t>
  </si>
  <si>
    <t>(Tmat1-Ymat)^2</t>
  </si>
  <si>
    <t>(Tmat2-Ymat)^2</t>
  </si>
  <si>
    <t>(Tmat3-Ymat)^2</t>
  </si>
  <si>
    <t>(Tmat1-Yhat1)^2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</si>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</sst>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Temperature of Materials and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605488512550317"/>
                  <c:y val="-0.1083649845083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502.65</c:v>
                </c:pt>
                <c:pt idx="1">
                  <c:v>112.47</c:v>
                </c:pt>
                <c:pt idx="2">
                  <c:v>29.79</c:v>
                </c:pt>
                <c:pt idx="3">
                  <c:v>7.34</c:v>
                </c:pt>
                <c:pt idx="4">
                  <c:v>2.4500000000000002</c:v>
                </c:pt>
                <c:pt idx="5">
                  <c:v>1.1200000000000001</c:v>
                </c:pt>
                <c:pt idx="6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7-46E7-8484-9DB2BA1C7C5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7535092373318023"/>
                  <c:y val="-1.03810046489478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500.76</c:v>
                </c:pt>
                <c:pt idx="1">
                  <c:v>184.51</c:v>
                </c:pt>
                <c:pt idx="2">
                  <c:v>68.84</c:v>
                </c:pt>
                <c:pt idx="3">
                  <c:v>25.91</c:v>
                </c:pt>
                <c:pt idx="4">
                  <c:v>10.130000000000001</c:v>
                </c:pt>
                <c:pt idx="5">
                  <c:v>8.2200000000000006</c:v>
                </c:pt>
                <c:pt idx="6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7-46E7-8484-9DB2BA1C7C5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417243514870827E-2"/>
                  <c:y val="-9.0233434675168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504.79</c:v>
                </c:pt>
                <c:pt idx="1">
                  <c:v>252.59</c:v>
                </c:pt>
                <c:pt idx="2">
                  <c:v>124.14</c:v>
                </c:pt>
                <c:pt idx="3">
                  <c:v>64.459999999999994</c:v>
                </c:pt>
                <c:pt idx="4">
                  <c:v>34.24</c:v>
                </c:pt>
                <c:pt idx="5">
                  <c:v>15.89</c:v>
                </c:pt>
                <c:pt idx="6">
                  <c:v>12.11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7-46E7-8484-9DB2BA1C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63208"/>
        <c:axId val="482736392"/>
      </c:scatterChart>
      <c:valAx>
        <c:axId val="3644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36392"/>
        <c:crosses val="autoZero"/>
        <c:crossBetween val="midCat"/>
      </c:valAx>
      <c:valAx>
        <c:axId val="482736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583833</xdr:colOff>
      <xdr:row>7</xdr:row>
      <xdr:rowOff>128284</xdr:rowOff>
    </xdr:from>
    <xdr:to>
      <xdr:col>17</xdr:col>
      <xdr:colOff>299128</xdr:colOff>
      <xdr:row>22</xdr:row>
      <xdr:rowOff>150055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050A4-1E67-4DC0-9A03-879A363E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A98A-BF5A-46A9-91CF-40DC78D4FC62}">
  <dimension ref="A1:I30"/>
  <sheetViews>
    <sheetView tabSelected="1" zoomScale="90" zoomScaleNormal="160" workbookViewId="0">
      <selection activeCell="K2" sqref="K2"/>
    </sheetView>
  </sheetViews>
  <sheetFormatPr defaultRowHeight="14.5" x14ac:dyDescent="0.35"/>
  <cols>
    <col min="1" max="1" width="10.6328125" customWidth="1"/>
    <col min="3" max="3" width="16" customWidth="1"/>
    <col min="6" max="6" width="14.7265625" customWidth="1"/>
    <col min="9" max="9" width="14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0</v>
      </c>
      <c r="B2">
        <v>502.65</v>
      </c>
      <c r="C2">
        <v>500.76</v>
      </c>
      <c r="D2">
        <v>504.79</v>
      </c>
    </row>
    <row r="3" spans="1:9" x14ac:dyDescent="0.35">
      <c r="A3">
        <v>10</v>
      </c>
      <c r="B3">
        <v>112.47</v>
      </c>
      <c r="C3">
        <v>184.51</v>
      </c>
      <c r="D3">
        <v>252.59</v>
      </c>
    </row>
    <row r="4" spans="1:9" x14ac:dyDescent="0.35">
      <c r="A4">
        <v>20</v>
      </c>
      <c r="B4">
        <v>29.79</v>
      </c>
      <c r="C4">
        <v>68.84</v>
      </c>
      <c r="D4">
        <v>124.14</v>
      </c>
    </row>
    <row r="5" spans="1:9" x14ac:dyDescent="0.35">
      <c r="A5">
        <v>30</v>
      </c>
      <c r="B5">
        <v>7.34</v>
      </c>
      <c r="C5">
        <v>25.91</v>
      </c>
      <c r="D5">
        <v>64.459999999999994</v>
      </c>
    </row>
    <row r="6" spans="1:9" x14ac:dyDescent="0.35">
      <c r="A6">
        <v>40</v>
      </c>
      <c r="B6">
        <v>2.4500000000000002</v>
      </c>
      <c r="C6">
        <v>10.130000000000001</v>
      </c>
      <c r="D6">
        <v>34.24</v>
      </c>
    </row>
    <row r="7" spans="1:9" x14ac:dyDescent="0.35">
      <c r="A7">
        <v>50</v>
      </c>
      <c r="B7">
        <v>1.1200000000000001</v>
      </c>
      <c r="C7">
        <v>8.2200000000000006</v>
      </c>
      <c r="D7">
        <v>15.89</v>
      </c>
    </row>
    <row r="8" spans="1:9" x14ac:dyDescent="0.35">
      <c r="A8">
        <v>60</v>
      </c>
      <c r="B8">
        <v>1.01</v>
      </c>
      <c r="C8">
        <v>3.77</v>
      </c>
      <c r="D8">
        <v>12.11</v>
      </c>
    </row>
    <row r="10" spans="1:9" x14ac:dyDescent="0.35">
      <c r="B10" t="s">
        <v>1</v>
      </c>
      <c r="C10" t="s">
        <v>5</v>
      </c>
      <c r="E10" t="s">
        <v>2</v>
      </c>
      <c r="F10" t="s">
        <v>6</v>
      </c>
      <c r="H10" t="s">
        <v>3</v>
      </c>
      <c r="I10" t="s">
        <v>7</v>
      </c>
    </row>
    <row r="11" spans="1:9" x14ac:dyDescent="0.35">
      <c r="B11">
        <f>EXP(-0.064*A2) * 468.34</f>
        <v>468.34</v>
      </c>
      <c r="C11">
        <f>(B2-B11)^2</f>
        <v>1177.1761000000001</v>
      </c>
      <c r="E11">
        <f>EXP(-0.081*A2) * 390.59</f>
        <v>390.59</v>
      </c>
      <c r="F11">
        <f>(C2-E11)^2</f>
        <v>12137.428900000003</v>
      </c>
      <c r="H11">
        <f>EXP(-0.108*A2) * 307.94</f>
        <v>307.94</v>
      </c>
      <c r="I11">
        <f>(D2-H11)^2</f>
        <v>38749.922500000008</v>
      </c>
    </row>
    <row r="12" spans="1:9" x14ac:dyDescent="0.35">
      <c r="B12">
        <f t="shared" ref="B12:B17" si="0">EXP(-0.064*A3) * 468.34</f>
        <v>246.95213387632134</v>
      </c>
      <c r="C12">
        <f t="shared" ref="C12:C17" si="1">(B3-B12)^2</f>
        <v>18085.444331928815</v>
      </c>
      <c r="E12">
        <f t="shared" ref="E12:E17" si="2">EXP(-0.081*A3) * 390.59</f>
        <v>173.75711208601857</v>
      </c>
      <c r="F12">
        <f t="shared" ref="F12:F17" si="3">(C3-E12)^2</f>
        <v>115.6245984906478</v>
      </c>
      <c r="H12">
        <f t="shared" ref="H12:H17" si="4">EXP(-0.108*A3) * 307.94</f>
        <v>104.57504616710256</v>
      </c>
      <c r="I12">
        <f t="shared" ref="I12:I17" si="5">(D3-H12)^2</f>
        <v>21908.426558154762</v>
      </c>
    </row>
    <row r="13" spans="1:9" x14ac:dyDescent="0.35">
      <c r="B13">
        <f t="shared" si="0"/>
        <v>130.21598929424894</v>
      </c>
      <c r="C13">
        <f t="shared" si="1"/>
        <v>10085.379325728605</v>
      </c>
      <c r="E13">
        <f t="shared" si="2"/>
        <v>77.297252875069049</v>
      </c>
      <c r="F13">
        <f t="shared" si="3"/>
        <v>71.525126192863638</v>
      </c>
      <c r="H13">
        <f t="shared" si="4"/>
        <v>35.513217772460969</v>
      </c>
      <c r="I13">
        <f t="shared" si="5"/>
        <v>7854.7065280076267</v>
      </c>
    </row>
    <row r="14" spans="1:9" x14ac:dyDescent="0.35">
      <c r="B14">
        <f t="shared" si="0"/>
        <v>68.661904644128185</v>
      </c>
      <c r="C14">
        <f t="shared" si="1"/>
        <v>3760.3759891835493</v>
      </c>
      <c r="E14">
        <f t="shared" si="2"/>
        <v>34.386306438348889</v>
      </c>
      <c r="F14">
        <f t="shared" si="3"/>
        <v>71.847770836794822</v>
      </c>
      <c r="H14">
        <f t="shared" si="4"/>
        <v>12.060129856782082</v>
      </c>
      <c r="I14">
        <f t="shared" si="5"/>
        <v>2745.7463910260999</v>
      </c>
    </row>
    <row r="15" spans="1:9" x14ac:dyDescent="0.35">
      <c r="B15">
        <f t="shared" si="0"/>
        <v>36.204902139215001</v>
      </c>
      <c r="C15">
        <f t="shared" si="1"/>
        <v>1139.3934184279813</v>
      </c>
      <c r="E15">
        <f t="shared" si="2"/>
        <v>15.297025786713357</v>
      </c>
      <c r="F15">
        <f t="shared" si="3"/>
        <v>26.698155480560779</v>
      </c>
      <c r="H15">
        <f t="shared" si="4"/>
        <v>4.0955661380601338</v>
      </c>
      <c r="I15">
        <f t="shared" si="5"/>
        <v>908.68689285686685</v>
      </c>
    </row>
    <row r="16" spans="1:9" x14ac:dyDescent="0.35">
      <c r="B16">
        <f>EXP(-0.064*A7) * 468.34</f>
        <v>19.090570611228031</v>
      </c>
      <c r="C16">
        <f t="shared" si="1"/>
        <v>322.94140809313257</v>
      </c>
      <c r="E16">
        <f t="shared" si="2"/>
        <v>6.8050053104397712</v>
      </c>
      <c r="F16">
        <f t="shared" si="3"/>
        <v>2.0022099714836501</v>
      </c>
      <c r="H16">
        <f t="shared" si="4"/>
        <v>1.3908359354681443</v>
      </c>
      <c r="I16">
        <f t="shared" si="5"/>
        <v>210.22575857021192</v>
      </c>
    </row>
    <row r="17" spans="1:9" x14ac:dyDescent="0.35">
      <c r="B17">
        <f t="shared" si="0"/>
        <v>10.066313253959414</v>
      </c>
      <c r="C17">
        <f t="shared" si="1"/>
        <v>82.01680975384096</v>
      </c>
      <c r="E17">
        <f t="shared" si="2"/>
        <v>3.0272615030390804</v>
      </c>
      <c r="F17">
        <f t="shared" si="3"/>
        <v>0.55166047486776604</v>
      </c>
      <c r="H17">
        <f t="shared" si="4"/>
        <v>0.47232166059117553</v>
      </c>
      <c r="I17">
        <f t="shared" si="5"/>
        <v>135.43555713154532</v>
      </c>
    </row>
    <row r="19" spans="1:9" x14ac:dyDescent="0.35">
      <c r="B19">
        <f>SUM(B11:B17)</f>
        <v>979.53181381910088</v>
      </c>
      <c r="C19">
        <f>SUM(C11:C17)</f>
        <v>34652.727383115918</v>
      </c>
      <c r="E19">
        <f>SUM(E11:E17)</f>
        <v>701.15996399962876</v>
      </c>
      <c r="F19">
        <f>SUM(F11:F17)</f>
        <v>12425.678421447223</v>
      </c>
      <c r="H19">
        <f>SUM(H11:H17)</f>
        <v>466.04711753046502</v>
      </c>
      <c r="I19">
        <f>SUM(I11:I17)</f>
        <v>72513.150185747116</v>
      </c>
    </row>
    <row r="21" spans="1:9" x14ac:dyDescent="0.35">
      <c r="A21" t="s">
        <v>9</v>
      </c>
      <c r="B21" t="s">
        <v>4</v>
      </c>
      <c r="C21" t="s">
        <v>8</v>
      </c>
      <c r="E21" t="s">
        <v>2</v>
      </c>
      <c r="F21" t="s">
        <v>6</v>
      </c>
      <c r="H21" t="s">
        <v>3</v>
      </c>
      <c r="I21" t="s">
        <v>7</v>
      </c>
    </row>
    <row r="22" spans="1:9" x14ac:dyDescent="0.35">
      <c r="B22">
        <f>EXP(-0.0634*A2) * 448.803</f>
        <v>448.803</v>
      </c>
      <c r="C22">
        <f>(B2-B22)^2</f>
        <v>2899.4994089999977</v>
      </c>
      <c r="E22">
        <f>EXP(-0.08258*A2) * 310.579</f>
        <v>310.57900000000001</v>
      </c>
      <c r="F22">
        <f>(C2-E22)^2</f>
        <v>36168.812760999994</v>
      </c>
      <c r="H22">
        <f>EXP(-0.10875*A2) * 325.41</f>
        <v>325.41000000000003</v>
      </c>
      <c r="I22">
        <f>(D2-H22)^2</f>
        <v>32177.184399999998</v>
      </c>
    </row>
    <row r="23" spans="1:9" x14ac:dyDescent="0.35">
      <c r="B23">
        <f t="shared" ref="B23:B28" si="6">EXP(-0.0634*A3) * 448.803</f>
        <v>238.07459255832092</v>
      </c>
      <c r="C23">
        <f t="shared" ref="C23:C28" si="7">(B3-B23)^2</f>
        <v>15776.513671741806</v>
      </c>
      <c r="E23">
        <f t="shared" ref="E23:E28" si="8">EXP(-0.08258*A3) * 310.579</f>
        <v>135.99774399868699</v>
      </c>
      <c r="F23">
        <f t="shared" ref="F23:F28" si="9">(C3-E23)^2</f>
        <v>2353.4389823369297</v>
      </c>
      <c r="H23">
        <f t="shared" ref="H23:H28" si="10">EXP(-0.10875*A3) * 325.41</f>
        <v>109.68207192590006</v>
      </c>
      <c r="I23">
        <f t="shared" ref="I23:I28" si="11">(D3-H23)^2</f>
        <v>20422.675906432123</v>
      </c>
    </row>
    <row r="24" spans="1:9" x14ac:dyDescent="0.35">
      <c r="B24">
        <f t="shared" si="6"/>
        <v>126.2904027419837</v>
      </c>
      <c r="C24">
        <f t="shared" si="7"/>
        <v>9312.3277293650535</v>
      </c>
      <c r="E24">
        <f t="shared" si="8"/>
        <v>59.551310206847212</v>
      </c>
      <c r="F24">
        <f t="shared" si="9"/>
        <v>86.279758073420837</v>
      </c>
      <c r="H24">
        <f t="shared" si="10"/>
        <v>36.969229286003241</v>
      </c>
      <c r="I24">
        <f t="shared" si="11"/>
        <v>7598.7432668721949</v>
      </c>
    </row>
    <row r="25" spans="1:9" x14ac:dyDescent="0.35">
      <c r="B25">
        <f t="shared" si="6"/>
        <v>66.992725487182625</v>
      </c>
      <c r="C25">
        <f t="shared" si="7"/>
        <v>3558.4476580491673</v>
      </c>
      <c r="E25">
        <f t="shared" si="8"/>
        <v>26.076598354354939</v>
      </c>
      <c r="F25">
        <f t="shared" si="9"/>
        <v>2.7755011673773738E-2</v>
      </c>
      <c r="H25">
        <f t="shared" si="10"/>
        <v>12.460777682285412</v>
      </c>
      <c r="I25">
        <f t="shared" si="11"/>
        <v>2703.9191216471063</v>
      </c>
    </row>
    <row r="26" spans="1:9" x14ac:dyDescent="0.35">
      <c r="B26">
        <f t="shared" si="6"/>
        <v>35.537342274299512</v>
      </c>
      <c r="C26">
        <f t="shared" si="7"/>
        <v>1094.7722187766474</v>
      </c>
      <c r="E26">
        <f t="shared" si="8"/>
        <v>11.418539396907535</v>
      </c>
      <c r="F26">
        <f t="shared" si="9"/>
        <v>1.6603337773828326</v>
      </c>
      <c r="H26">
        <f t="shared" si="10"/>
        <v>4.2000058818139561</v>
      </c>
      <c r="I26">
        <f t="shared" si="11"/>
        <v>902.40124662065216</v>
      </c>
    </row>
    <row r="27" spans="1:9" x14ac:dyDescent="0.35">
      <c r="B27">
        <f t="shared" si="6"/>
        <v>18.851340749860075</v>
      </c>
      <c r="C27">
        <f t="shared" si="7"/>
        <v>314.40044478764838</v>
      </c>
      <c r="E27">
        <f t="shared" si="8"/>
        <v>5.0000019245974512</v>
      </c>
      <c r="F27">
        <f t="shared" si="9"/>
        <v>10.368387605596123</v>
      </c>
      <c r="H27">
        <f t="shared" si="10"/>
        <v>1.4156459457863046</v>
      </c>
      <c r="I27">
        <f t="shared" si="11"/>
        <v>209.50692528673247</v>
      </c>
    </row>
    <row r="28" spans="1:9" x14ac:dyDescent="0.35">
      <c r="B28">
        <f t="shared" si="6"/>
        <v>9.9999894568463432</v>
      </c>
      <c r="C28">
        <f t="shared" si="7"/>
        <v>80.81991043420841</v>
      </c>
      <c r="E28">
        <f t="shared" si="8"/>
        <v>2.1894235660954116</v>
      </c>
      <c r="F28">
        <f t="shared" si="9"/>
        <v>2.4982218634145461</v>
      </c>
      <c r="H28">
        <f t="shared" si="10"/>
        <v>0.47715491363923113</v>
      </c>
      <c r="I28">
        <f t="shared" si="11"/>
        <v>135.32308480326788</v>
      </c>
    </row>
    <row r="30" spans="1:9" x14ac:dyDescent="0.35">
      <c r="B30">
        <f>SUM(B22:B28)</f>
        <v>944.54939326849319</v>
      </c>
      <c r="C30">
        <f>SUM(C22:C28)</f>
        <v>33036.781042154529</v>
      </c>
      <c r="E30">
        <f>SUM(E22:E28)</f>
        <v>550.81261744748963</v>
      </c>
      <c r="F30">
        <f>SUM(F22:F28)</f>
        <v>38623.086199668411</v>
      </c>
      <c r="H30">
        <f>SUM(H22:H28)</f>
        <v>490.61488563542832</v>
      </c>
      <c r="I30">
        <f>SUM(I22:I28)</f>
        <v>64149.753951662082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kansa</dc:creator>
  <cp:lastModifiedBy>kansa</cp:lastModifiedBy>
  <dcterms:created xsi:type="dcterms:W3CDTF">2021-12-01T21:46:50Z</dcterms:created>
  <dcterms:modified xsi:type="dcterms:W3CDTF">2021-12-02T21:48:44Z</dcterms:modified>
</cp:coreProperties>
</file>