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m 3\R programming\Study Material\"/>
    </mc:Choice>
  </mc:AlternateContent>
  <xr:revisionPtr revIDLastSave="0" documentId="13_ncr:1_{55A9E595-D373-4BE9-9B28-A62FEE1B88A4}" xr6:coauthVersionLast="44" xr6:coauthVersionMax="44" xr10:uidLastSave="{00000000-0000-0000-0000-000000000000}"/>
  <bookViews>
    <workbookView xWindow="-120" yWindow="-120" windowWidth="20730" windowHeight="11160" activeTab="2" xr2:uid="{07738967-370A-4B34-9100-D1CE6A632E8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4" i="3" l="1"/>
  <c r="D51" i="3"/>
  <c r="D48" i="3"/>
  <c r="D46" i="3"/>
  <c r="J43" i="3"/>
  <c r="J42" i="3"/>
  <c r="J41" i="3"/>
  <c r="J40" i="3"/>
  <c r="J39" i="3"/>
  <c r="D40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17" i="3"/>
  <c r="D45" i="3"/>
  <c r="C39" i="3"/>
  <c r="N5" i="3"/>
  <c r="J9" i="3"/>
  <c r="J3" i="3"/>
  <c r="J4" i="3"/>
  <c r="J5" i="3"/>
  <c r="J6" i="3"/>
  <c r="J7" i="3"/>
  <c r="J8" i="3"/>
  <c r="J2" i="3"/>
  <c r="H9" i="3"/>
  <c r="H3" i="3"/>
  <c r="H4" i="3"/>
  <c r="H5" i="3"/>
  <c r="H6" i="3"/>
  <c r="H7" i="3"/>
  <c r="H8" i="3"/>
  <c r="H2" i="3"/>
  <c r="F9" i="3"/>
  <c r="F3" i="3"/>
  <c r="F4" i="3"/>
  <c r="F5" i="3"/>
  <c r="F6" i="3"/>
  <c r="F7" i="3"/>
  <c r="F8" i="3"/>
  <c r="F2" i="3"/>
  <c r="I10" i="3"/>
  <c r="I9" i="3"/>
  <c r="G10" i="3"/>
  <c r="G9" i="3"/>
  <c r="E10" i="3"/>
  <c r="E9" i="3"/>
  <c r="D43" i="3"/>
  <c r="G41" i="2" l="1"/>
  <c r="D42" i="2"/>
  <c r="E38" i="2"/>
  <c r="E35" i="2"/>
  <c r="D29" i="2"/>
  <c r="I31" i="2"/>
  <c r="I30" i="2"/>
  <c r="I29" i="2"/>
  <c r="I28" i="2"/>
  <c r="I27" i="2"/>
  <c r="E27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11" i="2"/>
  <c r="M4" i="2"/>
  <c r="J7" i="2"/>
  <c r="H7" i="2"/>
  <c r="F7" i="2"/>
  <c r="D26" i="2"/>
  <c r="J3" i="2"/>
  <c r="J4" i="2"/>
  <c r="J5" i="2"/>
  <c r="J6" i="2"/>
  <c r="J2" i="2"/>
  <c r="H3" i="2"/>
  <c r="H4" i="2"/>
  <c r="H5" i="2"/>
  <c r="H6" i="2"/>
  <c r="H2" i="2"/>
  <c r="F3" i="2"/>
  <c r="F4" i="2"/>
  <c r="F5" i="2"/>
  <c r="F6" i="2"/>
  <c r="F2" i="2"/>
  <c r="G8" i="2"/>
  <c r="E8" i="2"/>
  <c r="I8" i="2"/>
  <c r="I7" i="2"/>
  <c r="G7" i="2"/>
  <c r="E7" i="2"/>
</calcChain>
</file>

<file path=xl/sharedStrings.xml><?xml version="1.0" encoding="utf-8"?>
<sst xmlns="http://schemas.openxmlformats.org/spreadsheetml/2006/main" count="86" uniqueCount="51">
  <si>
    <t>Group 1</t>
  </si>
  <si>
    <t>x-mean</t>
  </si>
  <si>
    <t>(x-mean)2</t>
  </si>
  <si>
    <t>Group 2</t>
  </si>
  <si>
    <t>Group 3</t>
  </si>
  <si>
    <t>Sum</t>
  </si>
  <si>
    <t xml:space="preserve"> </t>
  </si>
  <si>
    <t>Mean</t>
  </si>
  <si>
    <t>SSW</t>
  </si>
  <si>
    <t>Stacked group</t>
  </si>
  <si>
    <t>x-Mean</t>
  </si>
  <si>
    <t>SUM</t>
  </si>
  <si>
    <t>Total sum of square</t>
  </si>
  <si>
    <t>Sum of square b/w group</t>
  </si>
  <si>
    <t>No.of sample</t>
  </si>
  <si>
    <t>no.of element-num of group</t>
  </si>
  <si>
    <t>Sum of square b/w</t>
  </si>
  <si>
    <t>degree of freedom Num</t>
  </si>
  <si>
    <t>Sum of square within</t>
  </si>
  <si>
    <t>degree of freedom denominator</t>
  </si>
  <si>
    <t>F</t>
  </si>
  <si>
    <t>Stacked Data=</t>
  </si>
  <si>
    <t>mean=</t>
  </si>
  <si>
    <t>SSW=</t>
  </si>
  <si>
    <t>SUM=</t>
  </si>
  <si>
    <t>SSB=</t>
  </si>
  <si>
    <t>mean1ssb=</t>
  </si>
  <si>
    <t>mean2ssb=</t>
  </si>
  <si>
    <t>mean3ssb=</t>
  </si>
  <si>
    <t>sum=</t>
  </si>
  <si>
    <t>degree of freedom Num 1</t>
  </si>
  <si>
    <t>DOF1=</t>
  </si>
  <si>
    <t>DOF2=</t>
  </si>
  <si>
    <t>F=</t>
  </si>
  <si>
    <t>Reject Null Hypothesis</t>
  </si>
  <si>
    <t>D(2,12)=</t>
  </si>
  <si>
    <t>AcceptORnot=</t>
  </si>
  <si>
    <t>Sum=</t>
  </si>
  <si>
    <t>Mean=</t>
  </si>
  <si>
    <t>STACKED DATA:</t>
  </si>
  <si>
    <t>Total Sum of Squares=</t>
  </si>
  <si>
    <t>ssbmean1=</t>
  </si>
  <si>
    <t>ssbmean2=</t>
  </si>
  <si>
    <t>ssb=</t>
  </si>
  <si>
    <t>A</t>
  </si>
  <si>
    <t>Count</t>
  </si>
  <si>
    <t>B</t>
  </si>
  <si>
    <t>C</t>
  </si>
  <si>
    <t>ssbmean3=</t>
  </si>
  <si>
    <t xml:space="preserve">degree of freedom </t>
  </si>
  <si>
    <t>degree of 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</si>
</sst>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DB68-5D62-42C5-9825-872CE9197922}">
  <dimension ref="B1:L52"/>
  <sheetViews>
    <sheetView topLeftCell="A64" workbookViewId="0">
      <selection activeCell="E45" sqref="E45"/>
    </sheetView>
  </sheetViews>
  <sheetFormatPr defaultRowHeight="15" x14ac:dyDescent="0.25"/>
  <cols>
    <col min="3" max="3" width="27.28515625" customWidth="1"/>
  </cols>
  <sheetData>
    <row r="1" spans="2:12" x14ac:dyDescent="0.25">
      <c r="C1" t="s">
        <v>0</v>
      </c>
      <c r="D1" t="s">
        <v>1</v>
      </c>
      <c r="E1" t="s">
        <v>2</v>
      </c>
      <c r="F1" t="s">
        <v>3</v>
      </c>
      <c r="G1" t="s">
        <v>1</v>
      </c>
      <c r="H1" t="s">
        <v>2</v>
      </c>
      <c r="I1" t="s">
        <v>4</v>
      </c>
      <c r="J1" t="s">
        <v>1</v>
      </c>
      <c r="K1" t="s">
        <v>2</v>
      </c>
    </row>
    <row r="2" spans="2:12" x14ac:dyDescent="0.25">
      <c r="C2">
        <v>2</v>
      </c>
      <c r="D2">
        <v>-2</v>
      </c>
      <c r="E2">
        <v>4</v>
      </c>
      <c r="F2">
        <v>10</v>
      </c>
      <c r="G2">
        <v>2</v>
      </c>
      <c r="H2">
        <v>4</v>
      </c>
      <c r="I2">
        <v>10</v>
      </c>
      <c r="J2">
        <v>-3</v>
      </c>
      <c r="K2">
        <v>9</v>
      </c>
    </row>
    <row r="3" spans="2:12" x14ac:dyDescent="0.25">
      <c r="C3">
        <v>3</v>
      </c>
      <c r="D3">
        <v>-1</v>
      </c>
      <c r="E3">
        <v>1</v>
      </c>
      <c r="F3">
        <v>8</v>
      </c>
      <c r="G3">
        <v>0</v>
      </c>
      <c r="H3">
        <v>0</v>
      </c>
      <c r="I3">
        <v>13</v>
      </c>
      <c r="J3">
        <v>0</v>
      </c>
      <c r="K3">
        <v>0</v>
      </c>
    </row>
    <row r="4" spans="2:12" x14ac:dyDescent="0.25">
      <c r="C4">
        <v>7</v>
      </c>
      <c r="D4">
        <v>3</v>
      </c>
      <c r="E4">
        <v>9</v>
      </c>
      <c r="F4">
        <v>7</v>
      </c>
      <c r="G4">
        <v>-1</v>
      </c>
      <c r="H4">
        <v>1</v>
      </c>
      <c r="I4">
        <v>14</v>
      </c>
      <c r="J4">
        <v>1</v>
      </c>
      <c r="K4">
        <v>1</v>
      </c>
    </row>
    <row r="5" spans="2:12" x14ac:dyDescent="0.25">
      <c r="C5">
        <v>2</v>
      </c>
      <c r="D5">
        <v>-2</v>
      </c>
      <c r="E5">
        <v>4</v>
      </c>
      <c r="F5">
        <v>5</v>
      </c>
      <c r="G5">
        <v>-3</v>
      </c>
      <c r="H5">
        <v>9</v>
      </c>
      <c r="I5">
        <v>13</v>
      </c>
      <c r="J5">
        <v>0</v>
      </c>
      <c r="K5">
        <v>0</v>
      </c>
    </row>
    <row r="6" spans="2:12" x14ac:dyDescent="0.25">
      <c r="C6">
        <v>6</v>
      </c>
      <c r="D6">
        <v>2</v>
      </c>
      <c r="E6">
        <v>4</v>
      </c>
      <c r="F6">
        <v>10</v>
      </c>
      <c r="G6">
        <v>2</v>
      </c>
      <c r="H6">
        <v>4</v>
      </c>
      <c r="I6">
        <v>15</v>
      </c>
      <c r="J6">
        <v>2</v>
      </c>
      <c r="K6">
        <v>4</v>
      </c>
    </row>
    <row r="7" spans="2:12" x14ac:dyDescent="0.25">
      <c r="B7" t="s">
        <v>5</v>
      </c>
      <c r="C7">
        <v>20</v>
      </c>
      <c r="D7">
        <v>0</v>
      </c>
      <c r="E7">
        <v>22</v>
      </c>
      <c r="F7">
        <v>40</v>
      </c>
      <c r="G7">
        <v>0</v>
      </c>
      <c r="H7">
        <v>18</v>
      </c>
      <c r="I7">
        <v>65</v>
      </c>
      <c r="J7">
        <v>0</v>
      </c>
      <c r="K7">
        <v>14</v>
      </c>
      <c r="L7" t="s">
        <v>6</v>
      </c>
    </row>
    <row r="8" spans="2:12" x14ac:dyDescent="0.25">
      <c r="B8" t="s">
        <v>7</v>
      </c>
      <c r="C8">
        <v>4</v>
      </c>
      <c r="F8">
        <v>8</v>
      </c>
      <c r="I8">
        <v>13</v>
      </c>
    </row>
    <row r="11" spans="2:12" x14ac:dyDescent="0.25">
      <c r="B11" t="s">
        <v>8</v>
      </c>
      <c r="C11">
        <v>54</v>
      </c>
    </row>
    <row r="13" spans="2:12" x14ac:dyDescent="0.25">
      <c r="C13" t="s">
        <v>9</v>
      </c>
      <c r="D13" t="s">
        <v>10</v>
      </c>
    </row>
    <row r="14" spans="2:12" x14ac:dyDescent="0.25">
      <c r="C14">
        <v>2</v>
      </c>
      <c r="D14">
        <v>-6.3</v>
      </c>
      <c r="E14">
        <v>39.69</v>
      </c>
    </row>
    <row r="15" spans="2:12" x14ac:dyDescent="0.25">
      <c r="C15">
        <v>3</v>
      </c>
      <c r="D15">
        <v>-5.3</v>
      </c>
      <c r="E15">
        <v>28.09</v>
      </c>
    </row>
    <row r="16" spans="2:12" x14ac:dyDescent="0.25">
      <c r="C16">
        <v>7</v>
      </c>
      <c r="D16">
        <v>-1.3</v>
      </c>
      <c r="E16">
        <v>1.69</v>
      </c>
    </row>
    <row r="17" spans="2:5" x14ac:dyDescent="0.25">
      <c r="C17">
        <v>2</v>
      </c>
      <c r="D17">
        <v>-6.3</v>
      </c>
      <c r="E17">
        <v>39.69</v>
      </c>
    </row>
    <row r="18" spans="2:5" x14ac:dyDescent="0.25">
      <c r="C18">
        <v>6</v>
      </c>
      <c r="D18">
        <v>-2.2999999999999998</v>
      </c>
      <c r="E18">
        <v>5.29</v>
      </c>
    </row>
    <row r="19" spans="2:5" x14ac:dyDescent="0.25">
      <c r="C19">
        <v>10</v>
      </c>
      <c r="D19">
        <v>1.7</v>
      </c>
      <c r="E19">
        <v>2.89</v>
      </c>
    </row>
    <row r="20" spans="2:5" x14ac:dyDescent="0.25">
      <c r="C20">
        <v>8</v>
      </c>
      <c r="D20">
        <v>-0.3</v>
      </c>
      <c r="E20">
        <v>0.09</v>
      </c>
    </row>
    <row r="21" spans="2:5" x14ac:dyDescent="0.25">
      <c r="C21">
        <v>7</v>
      </c>
      <c r="D21">
        <v>-1.3</v>
      </c>
      <c r="E21">
        <v>1.69</v>
      </c>
    </row>
    <row r="22" spans="2:5" x14ac:dyDescent="0.25">
      <c r="C22">
        <v>5</v>
      </c>
      <c r="D22">
        <v>-3.3</v>
      </c>
      <c r="E22">
        <v>10.89</v>
      </c>
    </row>
    <row r="23" spans="2:5" x14ac:dyDescent="0.25">
      <c r="C23">
        <v>10</v>
      </c>
      <c r="D23">
        <v>1.7</v>
      </c>
      <c r="E23">
        <v>2.89</v>
      </c>
    </row>
    <row r="24" spans="2:5" x14ac:dyDescent="0.25">
      <c r="C24">
        <v>10</v>
      </c>
      <c r="D24">
        <v>1.7</v>
      </c>
      <c r="E24">
        <v>2.89</v>
      </c>
    </row>
    <row r="25" spans="2:5" x14ac:dyDescent="0.25">
      <c r="C25">
        <v>13</v>
      </c>
      <c r="D25">
        <v>4.7</v>
      </c>
      <c r="E25">
        <v>22.09</v>
      </c>
    </row>
    <row r="26" spans="2:5" x14ac:dyDescent="0.25">
      <c r="C26">
        <v>14</v>
      </c>
      <c r="D26">
        <v>5.7</v>
      </c>
      <c r="E26">
        <v>32.49</v>
      </c>
    </row>
    <row r="27" spans="2:5" x14ac:dyDescent="0.25">
      <c r="C27">
        <v>13</v>
      </c>
      <c r="D27">
        <v>4.7</v>
      </c>
      <c r="E27">
        <v>22.09</v>
      </c>
    </row>
    <row r="28" spans="2:5" x14ac:dyDescent="0.25">
      <c r="C28">
        <v>15</v>
      </c>
      <c r="D28">
        <v>6.7</v>
      </c>
      <c r="E28">
        <v>44.89</v>
      </c>
    </row>
    <row r="30" spans="2:5" x14ac:dyDescent="0.25">
      <c r="B30" t="s">
        <v>7</v>
      </c>
      <c r="C30">
        <v>8.3333333330000006</v>
      </c>
    </row>
    <row r="31" spans="2:5" x14ac:dyDescent="0.25">
      <c r="D31" t="s">
        <v>11</v>
      </c>
      <c r="E31">
        <v>257.35000000000002</v>
      </c>
    </row>
    <row r="34" spans="3:4" x14ac:dyDescent="0.25">
      <c r="C34" t="s">
        <v>12</v>
      </c>
      <c r="D34">
        <v>257.35000000000002</v>
      </c>
    </row>
    <row r="35" spans="3:4" x14ac:dyDescent="0.25">
      <c r="C35" t="s">
        <v>8</v>
      </c>
      <c r="D35">
        <v>54</v>
      </c>
    </row>
    <row r="36" spans="3:4" x14ac:dyDescent="0.25">
      <c r="C36" t="s">
        <v>13</v>
      </c>
      <c r="D36">
        <v>203.35</v>
      </c>
    </row>
    <row r="37" spans="3:4" x14ac:dyDescent="0.25">
      <c r="C37" t="s">
        <v>14</v>
      </c>
      <c r="D37">
        <v>2</v>
      </c>
    </row>
    <row r="38" spans="3:4" x14ac:dyDescent="0.25">
      <c r="C38" t="s">
        <v>15</v>
      </c>
      <c r="D38">
        <v>12</v>
      </c>
    </row>
    <row r="39" spans="3:4" x14ac:dyDescent="0.25">
      <c r="C39" t="s">
        <v>6</v>
      </c>
    </row>
    <row r="44" spans="3:4" x14ac:dyDescent="0.25">
      <c r="C44" t="s">
        <v>16</v>
      </c>
      <c r="D44">
        <v>101.675</v>
      </c>
    </row>
    <row r="45" spans="3:4" x14ac:dyDescent="0.25">
      <c r="C45" t="s">
        <v>17</v>
      </c>
    </row>
    <row r="47" spans="3:4" x14ac:dyDescent="0.25">
      <c r="C47" t="s">
        <v>18</v>
      </c>
      <c r="D47">
        <v>4.5</v>
      </c>
    </row>
    <row r="48" spans="3:4" x14ac:dyDescent="0.25">
      <c r="C48" t="s">
        <v>19</v>
      </c>
    </row>
    <row r="50" spans="3:4" x14ac:dyDescent="0.25">
      <c r="C50" t="s">
        <v>20</v>
      </c>
      <c r="D50">
        <v>22.59444444</v>
      </c>
    </row>
    <row r="52" spans="3:4" x14ac:dyDescent="0.25">
      <c r="D5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1233-1FC9-49F4-B948-BBA360D0A87D}">
  <dimension ref="C1:M45"/>
  <sheetViews>
    <sheetView topLeftCell="A25" workbookViewId="0">
      <selection activeCell="F41" sqref="F41"/>
    </sheetView>
  </sheetViews>
  <sheetFormatPr defaultRowHeight="15" x14ac:dyDescent="0.25"/>
  <cols>
    <col min="2" max="2" width="6" customWidth="1"/>
    <col min="3" max="3" width="12.42578125" customWidth="1"/>
    <col min="4" max="4" width="12.140625" customWidth="1"/>
    <col min="5" max="5" width="11.140625" customWidth="1"/>
    <col min="6" max="6" width="13" customWidth="1"/>
    <col min="8" max="8" width="11.42578125" customWidth="1"/>
    <col min="10" max="10" width="10.42578125" customWidth="1"/>
  </cols>
  <sheetData>
    <row r="1" spans="4:13" x14ac:dyDescent="0.25">
      <c r="E1" t="s">
        <v>0</v>
      </c>
      <c r="F1" t="s">
        <v>2</v>
      </c>
      <c r="G1" t="s">
        <v>3</v>
      </c>
      <c r="H1" t="s">
        <v>2</v>
      </c>
      <c r="I1" t="s">
        <v>4</v>
      </c>
      <c r="J1" t="s">
        <v>2</v>
      </c>
    </row>
    <row r="2" spans="4:13" x14ac:dyDescent="0.25">
      <c r="E2">
        <v>2</v>
      </c>
      <c r="F2">
        <f>(E2-4)^2</f>
        <v>4</v>
      </c>
      <c r="G2">
        <v>10</v>
      </c>
      <c r="H2">
        <f>(G2-8)^2</f>
        <v>4</v>
      </c>
      <c r="I2">
        <v>10</v>
      </c>
      <c r="J2">
        <f>(I2-13)^2</f>
        <v>9</v>
      </c>
    </row>
    <row r="3" spans="4:13" x14ac:dyDescent="0.25">
      <c r="E3">
        <v>3</v>
      </c>
      <c r="F3">
        <f t="shared" ref="F3:F6" si="0">(E3-4)^2</f>
        <v>1</v>
      </c>
      <c r="G3">
        <v>8</v>
      </c>
      <c r="H3">
        <f t="shared" ref="H3:H6" si="1">(G3-8)^2</f>
        <v>0</v>
      </c>
      <c r="I3">
        <v>13</v>
      </c>
      <c r="J3">
        <f t="shared" ref="J3:J6" si="2">(I3-13)^2</f>
        <v>0</v>
      </c>
    </row>
    <row r="4" spans="4:13" x14ac:dyDescent="0.25">
      <c r="E4">
        <v>7</v>
      </c>
      <c r="F4">
        <f t="shared" si="0"/>
        <v>9</v>
      </c>
      <c r="G4">
        <v>7</v>
      </c>
      <c r="H4">
        <f t="shared" si="1"/>
        <v>1</v>
      </c>
      <c r="I4">
        <v>14</v>
      </c>
      <c r="J4">
        <f t="shared" si="2"/>
        <v>1</v>
      </c>
      <c r="L4" t="s">
        <v>23</v>
      </c>
      <c r="M4">
        <f>(F7+H7+J7)</f>
        <v>54</v>
      </c>
    </row>
    <row r="5" spans="4:13" x14ac:dyDescent="0.25">
      <c r="E5">
        <v>2</v>
      </c>
      <c r="F5">
        <f t="shared" si="0"/>
        <v>4</v>
      </c>
      <c r="G5">
        <v>5</v>
      </c>
      <c r="H5">
        <f t="shared" si="1"/>
        <v>9</v>
      </c>
      <c r="I5">
        <v>13</v>
      </c>
      <c r="J5">
        <f t="shared" si="2"/>
        <v>0</v>
      </c>
    </row>
    <row r="6" spans="4:13" x14ac:dyDescent="0.25">
      <c r="E6">
        <v>6</v>
      </c>
      <c r="F6">
        <f t="shared" si="0"/>
        <v>4</v>
      </c>
      <c r="G6">
        <v>10</v>
      </c>
      <c r="H6">
        <f t="shared" si="1"/>
        <v>4</v>
      </c>
      <c r="I6">
        <v>15</v>
      </c>
      <c r="J6">
        <f t="shared" si="2"/>
        <v>4</v>
      </c>
    </row>
    <row r="7" spans="4:13" x14ac:dyDescent="0.25">
      <c r="D7" t="s">
        <v>5</v>
      </c>
      <c r="E7">
        <f t="shared" ref="E7:J7" si="3">SUM(E2:E6)</f>
        <v>20</v>
      </c>
      <c r="F7">
        <f t="shared" si="3"/>
        <v>22</v>
      </c>
      <c r="G7">
        <f t="shared" si="3"/>
        <v>40</v>
      </c>
      <c r="H7">
        <f t="shared" si="3"/>
        <v>18</v>
      </c>
      <c r="I7">
        <f t="shared" si="3"/>
        <v>65</v>
      </c>
      <c r="J7">
        <f t="shared" si="3"/>
        <v>14</v>
      </c>
    </row>
    <row r="8" spans="4:13" x14ac:dyDescent="0.25">
      <c r="D8" t="s">
        <v>7</v>
      </c>
      <c r="E8">
        <f>AVERAGE(E2:E6)</f>
        <v>4</v>
      </c>
      <c r="G8">
        <f>AVERAGE(G2:G6)</f>
        <v>8</v>
      </c>
      <c r="I8">
        <f>AVERAGE(I2:I6)</f>
        <v>13</v>
      </c>
    </row>
    <row r="10" spans="4:13" x14ac:dyDescent="0.25">
      <c r="D10" t="s">
        <v>21</v>
      </c>
      <c r="E10" t="s">
        <v>2</v>
      </c>
    </row>
    <row r="11" spans="4:13" x14ac:dyDescent="0.25">
      <c r="D11">
        <v>2</v>
      </c>
      <c r="E11">
        <f>(D11-8.333)^2</f>
        <v>40.106889000000002</v>
      </c>
    </row>
    <row r="12" spans="4:13" x14ac:dyDescent="0.25">
      <c r="D12">
        <v>3</v>
      </c>
      <c r="E12">
        <f t="shared" ref="E12:E25" si="4">(D12-8.333)^2</f>
        <v>28.440889000000002</v>
      </c>
    </row>
    <row r="13" spans="4:13" x14ac:dyDescent="0.25">
      <c r="D13">
        <v>7</v>
      </c>
      <c r="E13">
        <f t="shared" si="4"/>
        <v>1.7768890000000004</v>
      </c>
    </row>
    <row r="14" spans="4:13" x14ac:dyDescent="0.25">
      <c r="D14">
        <v>2</v>
      </c>
      <c r="E14">
        <f t="shared" si="4"/>
        <v>40.106889000000002</v>
      </c>
    </row>
    <row r="15" spans="4:13" x14ac:dyDescent="0.25">
      <c r="D15">
        <v>6</v>
      </c>
      <c r="E15">
        <f t="shared" si="4"/>
        <v>5.442889000000001</v>
      </c>
    </row>
    <row r="16" spans="4:13" x14ac:dyDescent="0.25">
      <c r="D16">
        <v>10</v>
      </c>
      <c r="E16">
        <f t="shared" si="4"/>
        <v>2.7788889999999995</v>
      </c>
    </row>
    <row r="17" spans="3:9" x14ac:dyDescent="0.25">
      <c r="D17">
        <v>8</v>
      </c>
      <c r="E17">
        <f t="shared" si="4"/>
        <v>0.11088900000000013</v>
      </c>
    </row>
    <row r="18" spans="3:9" x14ac:dyDescent="0.25">
      <c r="D18">
        <v>7</v>
      </c>
      <c r="E18">
        <f t="shared" si="4"/>
        <v>1.7768890000000004</v>
      </c>
    </row>
    <row r="19" spans="3:9" x14ac:dyDescent="0.25">
      <c r="D19">
        <v>5</v>
      </c>
      <c r="E19">
        <f t="shared" si="4"/>
        <v>11.108889000000001</v>
      </c>
    </row>
    <row r="20" spans="3:9" x14ac:dyDescent="0.25">
      <c r="D20">
        <v>10</v>
      </c>
      <c r="E20">
        <f t="shared" si="4"/>
        <v>2.7788889999999995</v>
      </c>
    </row>
    <row r="21" spans="3:9" x14ac:dyDescent="0.25">
      <c r="D21">
        <v>10</v>
      </c>
      <c r="E21">
        <f t="shared" si="4"/>
        <v>2.7788889999999995</v>
      </c>
    </row>
    <row r="22" spans="3:9" x14ac:dyDescent="0.25">
      <c r="D22">
        <v>13</v>
      </c>
      <c r="E22">
        <f t="shared" si="4"/>
        <v>21.780888999999998</v>
      </c>
    </row>
    <row r="23" spans="3:9" x14ac:dyDescent="0.25">
      <c r="D23">
        <v>14</v>
      </c>
      <c r="E23">
        <f t="shared" si="4"/>
        <v>32.114888999999998</v>
      </c>
    </row>
    <row r="24" spans="3:9" x14ac:dyDescent="0.25">
      <c r="D24">
        <v>13</v>
      </c>
      <c r="E24">
        <f t="shared" si="4"/>
        <v>21.780888999999998</v>
      </c>
    </row>
    <row r="25" spans="3:9" x14ac:dyDescent="0.25">
      <c r="D25">
        <v>15</v>
      </c>
      <c r="E25">
        <f t="shared" si="4"/>
        <v>44.448888999999994</v>
      </c>
    </row>
    <row r="26" spans="3:9" x14ac:dyDescent="0.25">
      <c r="C26" t="s">
        <v>22</v>
      </c>
      <c r="D26">
        <f>AVERAGE(D11:D25)</f>
        <v>8.3333333333333339</v>
      </c>
    </row>
    <row r="27" spans="3:9" x14ac:dyDescent="0.25">
      <c r="D27" t="s">
        <v>24</v>
      </c>
      <c r="E27">
        <f>SUM(E11:E25)</f>
        <v>257.33333499999998</v>
      </c>
      <c r="H27" t="s">
        <v>26</v>
      </c>
      <c r="I27">
        <f>(D26-E8)^2</f>
        <v>18.777777777777782</v>
      </c>
    </row>
    <row r="28" spans="3:9" x14ac:dyDescent="0.25">
      <c r="H28" t="s">
        <v>27</v>
      </c>
      <c r="I28">
        <f>(D26-G8)^2</f>
        <v>0.11111111111111151</v>
      </c>
    </row>
    <row r="29" spans="3:9" x14ac:dyDescent="0.25">
      <c r="C29" t="s">
        <v>25</v>
      </c>
      <c r="D29">
        <f>(I31)</f>
        <v>203.33333333333331</v>
      </c>
      <c r="H29" t="s">
        <v>28</v>
      </c>
      <c r="I29">
        <f>(D26-I8)^2</f>
        <v>21.777777777777771</v>
      </c>
    </row>
    <row r="30" spans="3:9" x14ac:dyDescent="0.25">
      <c r="H30" t="s">
        <v>29</v>
      </c>
      <c r="I30">
        <f>SUM(I27:I29)</f>
        <v>40.666666666666664</v>
      </c>
    </row>
    <row r="31" spans="3:9" x14ac:dyDescent="0.25">
      <c r="I31">
        <f>(I30*5)</f>
        <v>203.33333333333331</v>
      </c>
    </row>
    <row r="34" spans="3:9" x14ac:dyDescent="0.25">
      <c r="H34" t="s">
        <v>31</v>
      </c>
      <c r="I34">
        <v>2</v>
      </c>
    </row>
    <row r="35" spans="3:9" x14ac:dyDescent="0.25">
      <c r="C35" t="s">
        <v>16</v>
      </c>
      <c r="E35">
        <f>D29/I34</f>
        <v>101.66666666666666</v>
      </c>
      <c r="H35" t="s">
        <v>32</v>
      </c>
      <c r="I35">
        <v>12</v>
      </c>
    </row>
    <row r="36" spans="3:9" x14ac:dyDescent="0.25">
      <c r="C36" t="s">
        <v>30</v>
      </c>
    </row>
    <row r="38" spans="3:9" x14ac:dyDescent="0.25">
      <c r="C38" t="s">
        <v>18</v>
      </c>
      <c r="E38">
        <f>(M4/I35)</f>
        <v>4.5</v>
      </c>
      <c r="H38" t="s">
        <v>35</v>
      </c>
      <c r="I38">
        <v>3.89</v>
      </c>
    </row>
    <row r="39" spans="3:9" x14ac:dyDescent="0.25">
      <c r="C39" t="s">
        <v>19</v>
      </c>
    </row>
    <row r="41" spans="3:9" x14ac:dyDescent="0.25">
      <c r="F41" t="s">
        <v>36</v>
      </c>
      <c r="G41" t="b">
        <f>(D42&lt;I38)</f>
        <v>0</v>
      </c>
    </row>
    <row r="42" spans="3:9" x14ac:dyDescent="0.25">
      <c r="C42" t="s">
        <v>33</v>
      </c>
      <c r="D42">
        <f>(E35/E38)</f>
        <v>22.592592592592592</v>
      </c>
    </row>
    <row r="45" spans="3:9" x14ac:dyDescent="0.25">
      <c r="E4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15EF-79C3-4629-A8E2-2EF186F23140}">
  <dimension ref="B1:N54"/>
  <sheetViews>
    <sheetView tabSelected="1" topLeftCell="B1" workbookViewId="0">
      <selection activeCell="G53" sqref="G53"/>
    </sheetView>
  </sheetViews>
  <sheetFormatPr defaultRowHeight="15" x14ac:dyDescent="0.25"/>
  <cols>
    <col min="3" max="3" width="20.42578125" customWidth="1"/>
    <col min="4" max="4" width="11.140625" customWidth="1"/>
    <col min="6" max="6" width="10.85546875" customWidth="1"/>
    <col min="8" max="8" width="10.85546875" customWidth="1"/>
    <col min="9" max="9" width="11.85546875" customWidth="1"/>
  </cols>
  <sheetData>
    <row r="1" spans="3:14" x14ac:dyDescent="0.25">
      <c r="D1" t="s">
        <v>45</v>
      </c>
      <c r="E1" s="3" t="s">
        <v>44</v>
      </c>
      <c r="F1" t="s">
        <v>2</v>
      </c>
      <c r="G1" s="5" t="s">
        <v>46</v>
      </c>
      <c r="H1" t="s">
        <v>2</v>
      </c>
      <c r="I1" s="9" t="s">
        <v>47</v>
      </c>
      <c r="J1" s="6" t="s">
        <v>2</v>
      </c>
    </row>
    <row r="2" spans="3:14" x14ac:dyDescent="0.25">
      <c r="D2">
        <v>1</v>
      </c>
      <c r="E2" s="2">
        <v>0</v>
      </c>
      <c r="F2">
        <f>(E2-5.714286)^2</f>
        <v>32.653064489796002</v>
      </c>
      <c r="G2" s="4">
        <v>1</v>
      </c>
      <c r="H2">
        <f>(G2-6.571429)^2</f>
        <v>31.040821102041001</v>
      </c>
      <c r="I2" s="7">
        <v>1</v>
      </c>
      <c r="J2">
        <f>(I2-6)^2</f>
        <v>25</v>
      </c>
    </row>
    <row r="3" spans="3:14" x14ac:dyDescent="0.25">
      <c r="D3">
        <v>2</v>
      </c>
      <c r="E3" s="2">
        <v>2</v>
      </c>
      <c r="F3" s="6">
        <f t="shared" ref="F3:F8" si="0">(E3-5.714286)^2</f>
        <v>13.795920489796003</v>
      </c>
      <c r="G3" s="4">
        <v>2</v>
      </c>
      <c r="H3" s="6">
        <f t="shared" ref="H3:H8" si="1">(G3-6.571429)^2</f>
        <v>20.897963102041</v>
      </c>
      <c r="I3" s="7">
        <v>4</v>
      </c>
      <c r="J3" s="6">
        <f t="shared" ref="J3:J8" si="2">(I3-6)^2</f>
        <v>4</v>
      </c>
    </row>
    <row r="4" spans="3:14" x14ac:dyDescent="0.25">
      <c r="D4">
        <v>3</v>
      </c>
      <c r="E4" s="2">
        <v>3</v>
      </c>
      <c r="F4" s="6">
        <f t="shared" si="0"/>
        <v>7.3673484897960027</v>
      </c>
      <c r="G4" s="4">
        <v>3</v>
      </c>
      <c r="H4" s="6">
        <f t="shared" si="1"/>
        <v>12.755105102041002</v>
      </c>
      <c r="I4" s="7">
        <v>5</v>
      </c>
      <c r="J4" s="6">
        <f t="shared" si="2"/>
        <v>1</v>
      </c>
    </row>
    <row r="5" spans="3:14" x14ac:dyDescent="0.25">
      <c r="D5">
        <v>4</v>
      </c>
      <c r="E5" s="2">
        <v>5</v>
      </c>
      <c r="F5" s="6">
        <f t="shared" si="0"/>
        <v>0.51020448979600064</v>
      </c>
      <c r="G5" s="4">
        <v>9</v>
      </c>
      <c r="H5" s="6">
        <f t="shared" si="1"/>
        <v>5.8979571020409987</v>
      </c>
      <c r="I5" s="7">
        <v>5</v>
      </c>
      <c r="J5" s="6">
        <f t="shared" si="2"/>
        <v>1</v>
      </c>
      <c r="M5" t="s">
        <v>23</v>
      </c>
      <c r="N5">
        <f>SUM(F9+H9+J9)</f>
        <v>291.14285714285899</v>
      </c>
    </row>
    <row r="6" spans="3:14" x14ac:dyDescent="0.25">
      <c r="D6">
        <v>5</v>
      </c>
      <c r="E6" s="2">
        <v>8</v>
      </c>
      <c r="F6" s="6">
        <f t="shared" si="0"/>
        <v>5.2244884897959984</v>
      </c>
      <c r="G6" s="4">
        <v>10</v>
      </c>
      <c r="H6" s="6">
        <f t="shared" si="1"/>
        <v>11.755099102040999</v>
      </c>
      <c r="I6" s="7">
        <v>8</v>
      </c>
      <c r="J6" s="6">
        <f t="shared" si="2"/>
        <v>4</v>
      </c>
    </row>
    <row r="7" spans="3:14" x14ac:dyDescent="0.25">
      <c r="D7">
        <v>6</v>
      </c>
      <c r="E7" s="2">
        <v>10</v>
      </c>
      <c r="F7" s="6">
        <f t="shared" si="0"/>
        <v>18.367344489795997</v>
      </c>
      <c r="G7" s="4">
        <v>10</v>
      </c>
      <c r="H7" s="6">
        <f t="shared" si="1"/>
        <v>11.755099102040999</v>
      </c>
      <c r="I7" s="7">
        <v>9</v>
      </c>
      <c r="J7" s="6">
        <f t="shared" si="2"/>
        <v>9</v>
      </c>
    </row>
    <row r="8" spans="3:14" x14ac:dyDescent="0.25">
      <c r="D8">
        <v>7</v>
      </c>
      <c r="E8" s="2">
        <v>12</v>
      </c>
      <c r="F8" s="6">
        <f t="shared" si="0"/>
        <v>39.510200489795992</v>
      </c>
      <c r="G8" s="4">
        <v>11</v>
      </c>
      <c r="H8" s="6">
        <f t="shared" si="1"/>
        <v>19.612241102040997</v>
      </c>
      <c r="I8" s="7">
        <v>10</v>
      </c>
      <c r="J8" s="6">
        <f t="shared" si="2"/>
        <v>16</v>
      </c>
    </row>
    <row r="9" spans="3:14" x14ac:dyDescent="0.25">
      <c r="D9" t="s">
        <v>37</v>
      </c>
      <c r="E9" s="1">
        <f>SUM(E2:E8)</f>
        <v>40</v>
      </c>
      <c r="F9">
        <f>SUM(F2:F8)</f>
        <v>117.428571428572</v>
      </c>
      <c r="G9">
        <f>SUM(G2:G8)</f>
        <v>46</v>
      </c>
      <c r="H9">
        <f>SUM(H2:H8)</f>
        <v>113.714285714287</v>
      </c>
      <c r="I9">
        <f>SUM(I2:I8)</f>
        <v>42</v>
      </c>
      <c r="J9">
        <f>SUM(J2:J8)</f>
        <v>60</v>
      </c>
    </row>
    <row r="10" spans="3:14" x14ac:dyDescent="0.25">
      <c r="D10" t="s">
        <v>38</v>
      </c>
      <c r="E10" s="10">
        <f>AVERAGE(E2:E8)</f>
        <v>5.7142857142857144</v>
      </c>
      <c r="G10">
        <f>AVERAGE(G2:G8)</f>
        <v>6.5714285714285712</v>
      </c>
      <c r="I10">
        <f>AVERAGE(I2:I8)</f>
        <v>6</v>
      </c>
    </row>
    <row r="16" spans="3:14" x14ac:dyDescent="0.25">
      <c r="C16" t="s">
        <v>39</v>
      </c>
      <c r="D16" t="s">
        <v>2</v>
      </c>
    </row>
    <row r="17" spans="3:4" x14ac:dyDescent="0.25">
      <c r="C17" s="8">
        <v>0</v>
      </c>
      <c r="D17">
        <f>(C17-6.095238)^2</f>
        <v>37.151926276644005</v>
      </c>
    </row>
    <row r="18" spans="3:4" x14ac:dyDescent="0.25">
      <c r="C18" s="8">
        <v>2</v>
      </c>
      <c r="D18" s="6">
        <f t="shared" ref="D18:D37" si="3">(C18-6.095238)^2</f>
        <v>16.770974276644001</v>
      </c>
    </row>
    <row r="19" spans="3:4" x14ac:dyDescent="0.25">
      <c r="C19" s="8">
        <v>3</v>
      </c>
      <c r="D19" s="6">
        <f t="shared" si="3"/>
        <v>9.5804982766440006</v>
      </c>
    </row>
    <row r="20" spans="3:4" x14ac:dyDescent="0.25">
      <c r="C20" s="8">
        <v>5</v>
      </c>
      <c r="D20" s="6">
        <f t="shared" si="3"/>
        <v>1.1995462766440004</v>
      </c>
    </row>
    <row r="21" spans="3:4" x14ac:dyDescent="0.25">
      <c r="C21" s="8">
        <v>8</v>
      </c>
      <c r="D21" s="6">
        <f t="shared" si="3"/>
        <v>3.6281182766439994</v>
      </c>
    </row>
    <row r="22" spans="3:4" x14ac:dyDescent="0.25">
      <c r="C22" s="8">
        <v>10</v>
      </c>
      <c r="D22" s="6">
        <f t="shared" si="3"/>
        <v>15.247166276643998</v>
      </c>
    </row>
    <row r="23" spans="3:4" x14ac:dyDescent="0.25">
      <c r="C23" s="8">
        <v>12</v>
      </c>
      <c r="D23" s="6">
        <f t="shared" si="3"/>
        <v>34.866214276644001</v>
      </c>
    </row>
    <row r="24" spans="3:4" x14ac:dyDescent="0.25">
      <c r="C24" s="7">
        <v>1</v>
      </c>
      <c r="D24" s="6">
        <f t="shared" si="3"/>
        <v>25.961450276644001</v>
      </c>
    </row>
    <row r="25" spans="3:4" x14ac:dyDescent="0.25">
      <c r="C25" s="7">
        <v>2</v>
      </c>
      <c r="D25" s="6">
        <f t="shared" si="3"/>
        <v>16.770974276644001</v>
      </c>
    </row>
    <row r="26" spans="3:4" x14ac:dyDescent="0.25">
      <c r="C26" s="7">
        <v>3</v>
      </c>
      <c r="D26" s="6">
        <f t="shared" si="3"/>
        <v>9.5804982766440006</v>
      </c>
    </row>
    <row r="27" spans="3:4" x14ac:dyDescent="0.25">
      <c r="C27" s="7">
        <v>9</v>
      </c>
      <c r="D27" s="6">
        <f t="shared" si="3"/>
        <v>8.4376422766439987</v>
      </c>
    </row>
    <row r="28" spans="3:4" x14ac:dyDescent="0.25">
      <c r="C28" s="7">
        <v>10</v>
      </c>
      <c r="D28" s="6">
        <f t="shared" si="3"/>
        <v>15.247166276643998</v>
      </c>
    </row>
    <row r="29" spans="3:4" x14ac:dyDescent="0.25">
      <c r="C29" s="7">
        <v>10</v>
      </c>
      <c r="D29" s="6">
        <f t="shared" si="3"/>
        <v>15.247166276643998</v>
      </c>
    </row>
    <row r="30" spans="3:4" x14ac:dyDescent="0.25">
      <c r="C30" s="7">
        <v>11</v>
      </c>
      <c r="D30" s="6">
        <f t="shared" si="3"/>
        <v>24.056690276643998</v>
      </c>
    </row>
    <row r="31" spans="3:4" x14ac:dyDescent="0.25">
      <c r="C31" s="7">
        <v>1</v>
      </c>
      <c r="D31" s="6">
        <f t="shared" si="3"/>
        <v>25.961450276644001</v>
      </c>
    </row>
    <row r="32" spans="3:4" x14ac:dyDescent="0.25">
      <c r="C32" s="7">
        <v>4</v>
      </c>
      <c r="D32" s="6">
        <f t="shared" si="3"/>
        <v>4.3900222766440002</v>
      </c>
    </row>
    <row r="33" spans="2:11" x14ac:dyDescent="0.25">
      <c r="C33" s="7">
        <v>5</v>
      </c>
      <c r="D33" s="6">
        <f t="shared" si="3"/>
        <v>1.1995462766440004</v>
      </c>
    </row>
    <row r="34" spans="2:11" x14ac:dyDescent="0.25">
      <c r="C34" s="7">
        <v>5</v>
      </c>
      <c r="D34" s="6">
        <f t="shared" si="3"/>
        <v>1.1995462766440004</v>
      </c>
    </row>
    <row r="35" spans="2:11" x14ac:dyDescent="0.25">
      <c r="C35" s="7">
        <v>8</v>
      </c>
      <c r="D35" s="6">
        <f t="shared" si="3"/>
        <v>3.6281182766439994</v>
      </c>
    </row>
    <row r="36" spans="2:11" x14ac:dyDescent="0.25">
      <c r="C36" s="7">
        <v>9</v>
      </c>
      <c r="D36" s="6">
        <f t="shared" si="3"/>
        <v>8.4376422766439987</v>
      </c>
    </row>
    <row r="37" spans="2:11" x14ac:dyDescent="0.25">
      <c r="C37" s="7">
        <v>10</v>
      </c>
      <c r="D37" s="6">
        <f t="shared" si="3"/>
        <v>15.247166276643998</v>
      </c>
    </row>
    <row r="39" spans="2:11" x14ac:dyDescent="0.25">
      <c r="B39" t="s">
        <v>38</v>
      </c>
      <c r="C39">
        <f>AVERAGE(C17:C37)</f>
        <v>6.0952380952380949</v>
      </c>
      <c r="I39" t="s">
        <v>41</v>
      </c>
      <c r="J39">
        <f>(C39-E10)^2</f>
        <v>0.14512471655328762</v>
      </c>
    </row>
    <row r="40" spans="2:11" x14ac:dyDescent="0.25">
      <c r="C40" t="s">
        <v>24</v>
      </c>
      <c r="D40">
        <f>SUM(D17:D37)</f>
        <v>293.80952380952402</v>
      </c>
      <c r="I40" t="s">
        <v>42</v>
      </c>
      <c r="J40">
        <f>(C39-G10)^2</f>
        <v>0.22675736961451254</v>
      </c>
    </row>
    <row r="41" spans="2:11" x14ac:dyDescent="0.25">
      <c r="I41" s="6" t="s">
        <v>48</v>
      </c>
      <c r="J41">
        <f>(I10-C39)^2</f>
        <v>9.0702947845804349E-3</v>
      </c>
    </row>
    <row r="42" spans="2:11" x14ac:dyDescent="0.25">
      <c r="I42" t="s">
        <v>37</v>
      </c>
      <c r="J42">
        <f>SUM(J39:J41)</f>
        <v>0.3809523809523806</v>
      </c>
    </row>
    <row r="43" spans="2:11" x14ac:dyDescent="0.25">
      <c r="C43" t="s">
        <v>40</v>
      </c>
      <c r="D43">
        <f>(D40)</f>
        <v>293.80952380952402</v>
      </c>
      <c r="I43" t="s">
        <v>43</v>
      </c>
      <c r="J43">
        <f>J42*7</f>
        <v>2.6666666666666643</v>
      </c>
    </row>
    <row r="45" spans="2:11" x14ac:dyDescent="0.25">
      <c r="C45" t="s">
        <v>23</v>
      </c>
      <c r="D45">
        <f>N5</f>
        <v>291.14285714285899</v>
      </c>
    </row>
    <row r="46" spans="2:11" x14ac:dyDescent="0.25">
      <c r="C46" t="s">
        <v>25</v>
      </c>
      <c r="D46">
        <f>(J43)</f>
        <v>2.6666666666666643</v>
      </c>
      <c r="J46" t="s">
        <v>31</v>
      </c>
      <c r="K46">
        <v>2</v>
      </c>
    </row>
    <row r="47" spans="2:11" x14ac:dyDescent="0.25">
      <c r="J47" t="s">
        <v>32</v>
      </c>
      <c r="K47">
        <v>18</v>
      </c>
    </row>
    <row r="48" spans="2:11" x14ac:dyDescent="0.25">
      <c r="C48" s="6" t="s">
        <v>16</v>
      </c>
      <c r="D48" s="6">
        <f>D46/K46</f>
        <v>1.3333333333333321</v>
      </c>
    </row>
    <row r="49" spans="3:7" x14ac:dyDescent="0.25">
      <c r="C49" s="6" t="s">
        <v>49</v>
      </c>
      <c r="D49" s="6"/>
    </row>
    <row r="51" spans="3:7" x14ac:dyDescent="0.25">
      <c r="C51" s="6" t="s">
        <v>18</v>
      </c>
      <c r="D51" s="6">
        <f>D45/K47</f>
        <v>16.174603174603277</v>
      </c>
    </row>
    <row r="52" spans="3:7" x14ac:dyDescent="0.25">
      <c r="C52" s="6" t="s">
        <v>50</v>
      </c>
      <c r="D52" s="6"/>
    </row>
    <row r="53" spans="3:7" x14ac:dyDescent="0.25">
      <c r="G53" s="6"/>
    </row>
    <row r="54" spans="3:7" x14ac:dyDescent="0.25">
      <c r="C54" t="s">
        <v>33</v>
      </c>
      <c r="D54">
        <f>D48/D51</f>
        <v>8.2433758586849259E-2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2020-11-07T08:26:13Z</dcterms:created>
  <dcterms:modified xsi:type="dcterms:W3CDTF">2020-11-07T17:16:40Z</dcterms:modified>
</cp:coreProperties>
</file>