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6F3FB5D-E978-4478-A3B1-EA161571CC34}" xr6:coauthVersionLast="44" xr6:coauthVersionMax="44" xr10:uidLastSave="{00000000-0000-0000-0000-000000000000}"/>
  <bookViews>
    <workbookView xWindow="-120" yWindow="-120" windowWidth="20730" windowHeight="11160" xr2:uid="{15E2F377-666E-4F4E-BF7E-175DA0501876}"/>
  </bookViews>
  <sheets>
    <sheet name="T-Test" sheetId="1" r:id="rId1"/>
    <sheet name="ANO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9" i="2" l="1"/>
  <c r="C39" i="2"/>
  <c r="J40" i="2" s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40" i="2" s="1"/>
  <c r="D43" i="2" s="1"/>
  <c r="D18" i="2"/>
  <c r="D17" i="2"/>
  <c r="I10" i="2"/>
  <c r="J41" i="2" s="1"/>
  <c r="G10" i="2"/>
  <c r="E10" i="2"/>
  <c r="I9" i="2"/>
  <c r="G9" i="2"/>
  <c r="E9" i="2"/>
  <c r="J8" i="2"/>
  <c r="H8" i="2"/>
  <c r="F8" i="2"/>
  <c r="J7" i="2"/>
  <c r="H7" i="2"/>
  <c r="F7" i="2"/>
  <c r="J6" i="2"/>
  <c r="H6" i="2"/>
  <c r="F6" i="2"/>
  <c r="J5" i="2"/>
  <c r="H5" i="2"/>
  <c r="F5" i="2"/>
  <c r="J4" i="2"/>
  <c r="H4" i="2"/>
  <c r="F4" i="2"/>
  <c r="J3" i="2"/>
  <c r="H3" i="2"/>
  <c r="F3" i="2"/>
  <c r="J2" i="2"/>
  <c r="J9" i="2" s="1"/>
  <c r="H2" i="2"/>
  <c r="H9" i="2" s="1"/>
  <c r="F2" i="2"/>
  <c r="F9" i="2" s="1"/>
  <c r="N5" i="2" l="1"/>
  <c r="D45" i="2" s="1"/>
  <c r="D51" i="2" s="1"/>
  <c r="J42" i="2"/>
  <c r="J43" i="2" s="1"/>
  <c r="D46" i="2" s="1"/>
  <c r="D48" i="2" s="1"/>
  <c r="D54" i="2" s="1"/>
  <c r="D19" i="1" l="1"/>
  <c r="D17" i="1"/>
  <c r="D16" i="1"/>
  <c r="E15" i="1"/>
  <c r="E16" i="1" s="1"/>
  <c r="D15" i="1"/>
  <c r="I14" i="1"/>
  <c r="E14" i="1"/>
  <c r="I7" i="1" s="1"/>
  <c r="D14" i="1"/>
  <c r="I6" i="1" s="1"/>
  <c r="I11" i="1"/>
  <c r="I10" i="1"/>
  <c r="I8" i="1"/>
  <c r="I9" i="1" l="1"/>
</calcChain>
</file>

<file path=xl/sharedStrings.xml><?xml version="1.0" encoding="utf-8"?>
<sst xmlns="http://schemas.openxmlformats.org/spreadsheetml/2006/main" count="44" uniqueCount="37">
  <si>
    <t>subject</t>
  </si>
  <si>
    <t>score 1</t>
  </si>
  <si>
    <t>score 2</t>
  </si>
  <si>
    <t>X1=</t>
  </si>
  <si>
    <t>X2=</t>
  </si>
  <si>
    <t>S1=</t>
  </si>
  <si>
    <t>S2=</t>
  </si>
  <si>
    <t>n1=</t>
  </si>
  <si>
    <t>n2=</t>
  </si>
  <si>
    <t>Mean=</t>
  </si>
  <si>
    <t>DOF=</t>
  </si>
  <si>
    <t>STD=</t>
  </si>
  <si>
    <t>Varience=</t>
  </si>
  <si>
    <t>Count=</t>
  </si>
  <si>
    <t>T-Test=</t>
  </si>
  <si>
    <t>Count</t>
  </si>
  <si>
    <t>A</t>
  </si>
  <si>
    <t>(x-mean)2</t>
  </si>
  <si>
    <t>B</t>
  </si>
  <si>
    <t>C</t>
  </si>
  <si>
    <t>SSW=</t>
  </si>
  <si>
    <t>Sum=</t>
  </si>
  <si>
    <t>STACKED DATA:</t>
  </si>
  <si>
    <t>ssbmean1=</t>
  </si>
  <si>
    <t>SUM=</t>
  </si>
  <si>
    <t>ssbmean2=</t>
  </si>
  <si>
    <t>ssbmean3=</t>
  </si>
  <si>
    <t>Total Sum of Squares=</t>
  </si>
  <si>
    <t>ssb=</t>
  </si>
  <si>
    <t>SSB=</t>
  </si>
  <si>
    <t>DOF1=</t>
  </si>
  <si>
    <t>DOF2=</t>
  </si>
  <si>
    <t>Sum of square b/w</t>
  </si>
  <si>
    <t xml:space="preserve">degree of freedom </t>
  </si>
  <si>
    <t>Sum of square within</t>
  </si>
  <si>
    <t>degree of freedom</t>
  </si>
  <si>
    <t>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</si>
</sst>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3490-37C5-4D34-8EEE-31F199032EC6}">
  <dimension ref="C1:I19"/>
  <sheetViews>
    <sheetView tabSelected="1" workbookViewId="0">
      <selection activeCell="D14" sqref="D14"/>
    </sheetView>
  </sheetViews>
  <sheetFormatPr defaultRowHeight="15" x14ac:dyDescent="0.25"/>
  <cols>
    <col min="3" max="3" width="10.28515625" customWidth="1"/>
  </cols>
  <sheetData>
    <row r="1" spans="3:9" x14ac:dyDescent="0.25">
      <c r="C1" t="s">
        <v>0</v>
      </c>
      <c r="D1" t="s">
        <v>1</v>
      </c>
      <c r="E1" t="s">
        <v>2</v>
      </c>
    </row>
    <row r="2" spans="3:9" x14ac:dyDescent="0.25">
      <c r="C2">
        <v>1</v>
      </c>
      <c r="D2">
        <v>3</v>
      </c>
      <c r="E2">
        <v>20</v>
      </c>
    </row>
    <row r="3" spans="3:9" x14ac:dyDescent="0.25">
      <c r="C3">
        <v>2</v>
      </c>
      <c r="D3">
        <v>3</v>
      </c>
      <c r="E3">
        <v>13</v>
      </c>
    </row>
    <row r="4" spans="3:9" x14ac:dyDescent="0.25">
      <c r="C4">
        <v>3</v>
      </c>
      <c r="D4">
        <v>3</v>
      </c>
      <c r="E4">
        <v>13</v>
      </c>
    </row>
    <row r="5" spans="3:9" x14ac:dyDescent="0.25">
      <c r="C5">
        <v>4</v>
      </c>
      <c r="D5">
        <v>12</v>
      </c>
      <c r="E5">
        <v>20</v>
      </c>
    </row>
    <row r="6" spans="3:9" x14ac:dyDescent="0.25">
      <c r="C6">
        <v>5</v>
      </c>
      <c r="D6">
        <v>15</v>
      </c>
      <c r="E6">
        <v>29</v>
      </c>
      <c r="H6" t="s">
        <v>3</v>
      </c>
      <c r="I6">
        <f>(D14)</f>
        <v>15.181818181818182</v>
      </c>
    </row>
    <row r="7" spans="3:9" x14ac:dyDescent="0.25">
      <c r="C7">
        <v>6</v>
      </c>
      <c r="D7">
        <v>16</v>
      </c>
      <c r="E7">
        <v>32</v>
      </c>
      <c r="H7" t="s">
        <v>4</v>
      </c>
      <c r="I7">
        <f>(E14)</f>
        <v>21.818181818181817</v>
      </c>
    </row>
    <row r="8" spans="3:9" x14ac:dyDescent="0.25">
      <c r="C8">
        <v>7</v>
      </c>
      <c r="D8">
        <v>17</v>
      </c>
      <c r="E8">
        <v>23</v>
      </c>
      <c r="H8" t="s">
        <v>5</v>
      </c>
      <c r="I8">
        <f>(D15)</f>
        <v>9.4638066529085609</v>
      </c>
    </row>
    <row r="9" spans="3:9" x14ac:dyDescent="0.25">
      <c r="C9">
        <v>8</v>
      </c>
      <c r="D9">
        <v>19</v>
      </c>
      <c r="E9">
        <v>20</v>
      </c>
      <c r="H9" t="s">
        <v>6</v>
      </c>
      <c r="I9">
        <f>(E15)</f>
        <v>6.6756000751719986</v>
      </c>
    </row>
    <row r="10" spans="3:9" x14ac:dyDescent="0.25">
      <c r="C10">
        <v>9</v>
      </c>
      <c r="D10">
        <v>23</v>
      </c>
      <c r="E10">
        <v>25</v>
      </c>
      <c r="H10" t="s">
        <v>7</v>
      </c>
      <c r="I10">
        <f>(D17)</f>
        <v>11</v>
      </c>
    </row>
    <row r="11" spans="3:9" x14ac:dyDescent="0.25">
      <c r="C11">
        <v>10</v>
      </c>
      <c r="D11">
        <v>24</v>
      </c>
      <c r="E11">
        <v>15</v>
      </c>
      <c r="H11" t="s">
        <v>8</v>
      </c>
      <c r="I11">
        <f>(E17)</f>
        <v>11</v>
      </c>
    </row>
    <row r="12" spans="3:9" x14ac:dyDescent="0.25">
      <c r="C12">
        <v>11</v>
      </c>
      <c r="D12">
        <v>32</v>
      </c>
      <c r="E12">
        <v>30</v>
      </c>
    </row>
    <row r="14" spans="3:9" x14ac:dyDescent="0.25">
      <c r="C14" t="s">
        <v>9</v>
      </c>
      <c r="D14">
        <f>AVERAGE(D2:D12)</f>
        <v>15.181818181818182</v>
      </c>
      <c r="E14">
        <f>AVERAGE(E2:E12)</f>
        <v>21.818181818181817</v>
      </c>
      <c r="H14" t="s">
        <v>10</v>
      </c>
      <c r="I14">
        <f>(D17+E17)/2</f>
        <v>11</v>
      </c>
    </row>
    <row r="15" spans="3:9" x14ac:dyDescent="0.25">
      <c r="C15" t="s">
        <v>11</v>
      </c>
      <c r="D15">
        <f>STDEV(D2:D12)</f>
        <v>9.4638066529085609</v>
      </c>
      <c r="E15">
        <f>STDEV(E2:E12)</f>
        <v>6.6756000751719986</v>
      </c>
    </row>
    <row r="16" spans="3:9" x14ac:dyDescent="0.25">
      <c r="C16" t="s">
        <v>12</v>
      </c>
      <c r="D16">
        <f>(D15^2)</f>
        <v>89.563636363636334</v>
      </c>
      <c r="E16">
        <f>(E15^2)</f>
        <v>44.563636363636391</v>
      </c>
    </row>
    <row r="17" spans="3:5" x14ac:dyDescent="0.25">
      <c r="C17" t="s">
        <v>13</v>
      </c>
      <c r="D17">
        <f>COUNT(D2:D12)</f>
        <v>11</v>
      </c>
      <c r="E17">
        <v>11</v>
      </c>
    </row>
    <row r="19" spans="3:5" x14ac:dyDescent="0.25">
      <c r="C19" t="s">
        <v>14</v>
      </c>
      <c r="D19">
        <f>TTEST(D2:D12,E2:E12,2,2)</f>
        <v>7.1879405863049112E-2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ACEA-FA23-494A-9DD4-EA09AC387D12}">
  <dimension ref="B1:N54"/>
  <sheetViews>
    <sheetView workbookViewId="0">
      <selection activeCell="F13" sqref="F13"/>
    </sheetView>
  </sheetViews>
  <sheetFormatPr defaultRowHeight="15" x14ac:dyDescent="0.25"/>
  <cols>
    <col min="3" max="3" width="20.42578125" customWidth="1"/>
    <col min="4" max="4" width="11.140625" customWidth="1"/>
    <col min="6" max="6" width="10.85546875" customWidth="1"/>
    <col min="8" max="8" width="10.85546875" customWidth="1"/>
    <col min="9" max="9" width="11.85546875" customWidth="1"/>
  </cols>
  <sheetData>
    <row r="1" spans="3:14" x14ac:dyDescent="0.25">
      <c r="D1" t="s">
        <v>15</v>
      </c>
      <c r="E1" s="1" t="s">
        <v>16</v>
      </c>
      <c r="F1" t="s">
        <v>17</v>
      </c>
      <c r="G1" s="2" t="s">
        <v>18</v>
      </c>
      <c r="H1" t="s">
        <v>17</v>
      </c>
      <c r="I1" s="2" t="s">
        <v>19</v>
      </c>
      <c r="J1" t="s">
        <v>17</v>
      </c>
    </row>
    <row r="2" spans="3:14" x14ac:dyDescent="0.25">
      <c r="D2">
        <v>1</v>
      </c>
      <c r="E2" s="3">
        <v>0</v>
      </c>
      <c r="F2">
        <f>(E2-5.714286)^2</f>
        <v>32.653064489796002</v>
      </c>
      <c r="G2" s="4">
        <v>1</v>
      </c>
      <c r="H2">
        <f>(G2-6.571429)^2</f>
        <v>31.040821102041001</v>
      </c>
      <c r="I2" s="4">
        <v>1</v>
      </c>
      <c r="J2">
        <f>(I2-6)^2</f>
        <v>25</v>
      </c>
    </row>
    <row r="3" spans="3:14" x14ac:dyDescent="0.25">
      <c r="D3">
        <v>2</v>
      </c>
      <c r="E3" s="3">
        <v>2</v>
      </c>
      <c r="F3">
        <f t="shared" ref="F3:F8" si="0">(E3-5.714286)^2</f>
        <v>13.795920489796003</v>
      </c>
      <c r="G3" s="4">
        <v>2</v>
      </c>
      <c r="H3">
        <f t="shared" ref="H3:H8" si="1">(G3-6.571429)^2</f>
        <v>20.897963102041</v>
      </c>
      <c r="I3" s="4">
        <v>4</v>
      </c>
      <c r="J3">
        <f t="shared" ref="J3:J8" si="2">(I3-6)^2</f>
        <v>4</v>
      </c>
    </row>
    <row r="4" spans="3:14" x14ac:dyDescent="0.25">
      <c r="D4">
        <v>3</v>
      </c>
      <c r="E4" s="3">
        <v>3</v>
      </c>
      <c r="F4">
        <f t="shared" si="0"/>
        <v>7.3673484897960027</v>
      </c>
      <c r="G4" s="4">
        <v>3</v>
      </c>
      <c r="H4">
        <f t="shared" si="1"/>
        <v>12.755105102041002</v>
      </c>
      <c r="I4" s="4">
        <v>5</v>
      </c>
      <c r="J4">
        <f t="shared" si="2"/>
        <v>1</v>
      </c>
    </row>
    <row r="5" spans="3:14" x14ac:dyDescent="0.25">
      <c r="D5">
        <v>4</v>
      </c>
      <c r="E5" s="3">
        <v>5</v>
      </c>
      <c r="F5">
        <f t="shared" si="0"/>
        <v>0.51020448979600064</v>
      </c>
      <c r="G5" s="4">
        <v>9</v>
      </c>
      <c r="H5">
        <f t="shared" si="1"/>
        <v>5.8979571020409987</v>
      </c>
      <c r="I5" s="4">
        <v>5</v>
      </c>
      <c r="J5">
        <f t="shared" si="2"/>
        <v>1</v>
      </c>
      <c r="M5" t="s">
        <v>20</v>
      </c>
      <c r="N5">
        <f>SUM(F9+H9+J9)</f>
        <v>291.14285714285899</v>
      </c>
    </row>
    <row r="6" spans="3:14" x14ac:dyDescent="0.25">
      <c r="D6">
        <v>5</v>
      </c>
      <c r="E6" s="3">
        <v>8</v>
      </c>
      <c r="F6">
        <f t="shared" si="0"/>
        <v>5.2244884897959984</v>
      </c>
      <c r="G6" s="4">
        <v>10</v>
      </c>
      <c r="H6">
        <f t="shared" si="1"/>
        <v>11.755099102040999</v>
      </c>
      <c r="I6" s="4">
        <v>8</v>
      </c>
      <c r="J6">
        <f t="shared" si="2"/>
        <v>4</v>
      </c>
    </row>
    <row r="7" spans="3:14" x14ac:dyDescent="0.25">
      <c r="D7">
        <v>6</v>
      </c>
      <c r="E7" s="3">
        <v>10</v>
      </c>
      <c r="F7">
        <f t="shared" si="0"/>
        <v>18.367344489795997</v>
      </c>
      <c r="G7" s="4">
        <v>10</v>
      </c>
      <c r="H7">
        <f t="shared" si="1"/>
        <v>11.755099102040999</v>
      </c>
      <c r="I7" s="4">
        <v>9</v>
      </c>
      <c r="J7">
        <f t="shared" si="2"/>
        <v>9</v>
      </c>
    </row>
    <row r="8" spans="3:14" x14ac:dyDescent="0.25">
      <c r="D8">
        <v>7</v>
      </c>
      <c r="E8" s="3">
        <v>12</v>
      </c>
      <c r="F8">
        <f t="shared" si="0"/>
        <v>39.510200489795992</v>
      </c>
      <c r="G8" s="4">
        <v>11</v>
      </c>
      <c r="H8">
        <f t="shared" si="1"/>
        <v>19.612241102040997</v>
      </c>
      <c r="I8" s="4">
        <v>10</v>
      </c>
      <c r="J8">
        <f t="shared" si="2"/>
        <v>16</v>
      </c>
    </row>
    <row r="9" spans="3:14" x14ac:dyDescent="0.25">
      <c r="D9" t="s">
        <v>21</v>
      </c>
      <c r="E9" s="3">
        <f t="shared" ref="E9:J9" si="3">SUM(E2:E8)</f>
        <v>40</v>
      </c>
      <c r="F9">
        <f t="shared" si="3"/>
        <v>117.428571428572</v>
      </c>
      <c r="G9">
        <f t="shared" si="3"/>
        <v>46</v>
      </c>
      <c r="H9">
        <f t="shared" si="3"/>
        <v>113.714285714287</v>
      </c>
      <c r="I9">
        <f t="shared" si="3"/>
        <v>42</v>
      </c>
      <c r="J9">
        <f t="shared" si="3"/>
        <v>60</v>
      </c>
    </row>
    <row r="10" spans="3:14" x14ac:dyDescent="0.25">
      <c r="D10" t="s">
        <v>9</v>
      </c>
      <c r="E10">
        <f>AVERAGE(E2:E8)</f>
        <v>5.7142857142857144</v>
      </c>
      <c r="G10">
        <f>AVERAGE(G2:G8)</f>
        <v>6.5714285714285712</v>
      </c>
      <c r="I10">
        <f>AVERAGE(I2:I8)</f>
        <v>6</v>
      </c>
    </row>
    <row r="16" spans="3:14" x14ac:dyDescent="0.25">
      <c r="C16" t="s">
        <v>22</v>
      </c>
      <c r="D16" t="s">
        <v>17</v>
      </c>
    </row>
    <row r="17" spans="3:4" x14ac:dyDescent="0.25">
      <c r="C17" s="3">
        <v>0</v>
      </c>
      <c r="D17">
        <f>(C17-6.095238)^2</f>
        <v>37.151926276644005</v>
      </c>
    </row>
    <row r="18" spans="3:4" x14ac:dyDescent="0.25">
      <c r="C18" s="3">
        <v>2</v>
      </c>
      <c r="D18">
        <f t="shared" ref="D18:D37" si="4">(C18-6.095238)^2</f>
        <v>16.770974276644001</v>
      </c>
    </row>
    <row r="19" spans="3:4" x14ac:dyDescent="0.25">
      <c r="C19" s="3">
        <v>3</v>
      </c>
      <c r="D19">
        <f t="shared" si="4"/>
        <v>9.5804982766440006</v>
      </c>
    </row>
    <row r="20" spans="3:4" x14ac:dyDescent="0.25">
      <c r="C20" s="3">
        <v>5</v>
      </c>
      <c r="D20">
        <f t="shared" si="4"/>
        <v>1.1995462766440004</v>
      </c>
    </row>
    <row r="21" spans="3:4" x14ac:dyDescent="0.25">
      <c r="C21" s="3">
        <v>8</v>
      </c>
      <c r="D21">
        <f t="shared" si="4"/>
        <v>3.6281182766439994</v>
      </c>
    </row>
    <row r="22" spans="3:4" x14ac:dyDescent="0.25">
      <c r="C22" s="3">
        <v>10</v>
      </c>
      <c r="D22">
        <f t="shared" si="4"/>
        <v>15.247166276643998</v>
      </c>
    </row>
    <row r="23" spans="3:4" x14ac:dyDescent="0.25">
      <c r="C23" s="3">
        <v>12</v>
      </c>
      <c r="D23">
        <f t="shared" si="4"/>
        <v>34.866214276644001</v>
      </c>
    </row>
    <row r="24" spans="3:4" x14ac:dyDescent="0.25">
      <c r="C24" s="4">
        <v>1</v>
      </c>
      <c r="D24">
        <f t="shared" si="4"/>
        <v>25.961450276644001</v>
      </c>
    </row>
    <row r="25" spans="3:4" x14ac:dyDescent="0.25">
      <c r="C25" s="4">
        <v>2</v>
      </c>
      <c r="D25">
        <f t="shared" si="4"/>
        <v>16.770974276644001</v>
      </c>
    </row>
    <row r="26" spans="3:4" x14ac:dyDescent="0.25">
      <c r="C26" s="4">
        <v>3</v>
      </c>
      <c r="D26">
        <f t="shared" si="4"/>
        <v>9.5804982766440006</v>
      </c>
    </row>
    <row r="27" spans="3:4" x14ac:dyDescent="0.25">
      <c r="C27" s="4">
        <v>9</v>
      </c>
      <c r="D27">
        <f t="shared" si="4"/>
        <v>8.4376422766439987</v>
      </c>
    </row>
    <row r="28" spans="3:4" x14ac:dyDescent="0.25">
      <c r="C28" s="4">
        <v>10</v>
      </c>
      <c r="D28">
        <f t="shared" si="4"/>
        <v>15.247166276643998</v>
      </c>
    </row>
    <row r="29" spans="3:4" x14ac:dyDescent="0.25">
      <c r="C29" s="4">
        <v>10</v>
      </c>
      <c r="D29">
        <f t="shared" si="4"/>
        <v>15.247166276643998</v>
      </c>
    </row>
    <row r="30" spans="3:4" x14ac:dyDescent="0.25">
      <c r="C30" s="4">
        <v>11</v>
      </c>
      <c r="D30">
        <f t="shared" si="4"/>
        <v>24.056690276643998</v>
      </c>
    </row>
    <row r="31" spans="3:4" x14ac:dyDescent="0.25">
      <c r="C31" s="4">
        <v>1</v>
      </c>
      <c r="D31">
        <f t="shared" si="4"/>
        <v>25.961450276644001</v>
      </c>
    </row>
    <row r="32" spans="3:4" x14ac:dyDescent="0.25">
      <c r="C32" s="4">
        <v>4</v>
      </c>
      <c r="D32">
        <f t="shared" si="4"/>
        <v>4.3900222766440002</v>
      </c>
    </row>
    <row r="33" spans="2:11" x14ac:dyDescent="0.25">
      <c r="C33" s="4">
        <v>5</v>
      </c>
      <c r="D33">
        <f t="shared" si="4"/>
        <v>1.1995462766440004</v>
      </c>
    </row>
    <row r="34" spans="2:11" x14ac:dyDescent="0.25">
      <c r="C34" s="4">
        <v>5</v>
      </c>
      <c r="D34">
        <f t="shared" si="4"/>
        <v>1.1995462766440004</v>
      </c>
    </row>
    <row r="35" spans="2:11" x14ac:dyDescent="0.25">
      <c r="C35" s="4">
        <v>8</v>
      </c>
      <c r="D35">
        <f t="shared" si="4"/>
        <v>3.6281182766439994</v>
      </c>
    </row>
    <row r="36" spans="2:11" x14ac:dyDescent="0.25">
      <c r="C36" s="4">
        <v>9</v>
      </c>
      <c r="D36">
        <f t="shared" si="4"/>
        <v>8.4376422766439987</v>
      </c>
    </row>
    <row r="37" spans="2:11" x14ac:dyDescent="0.25">
      <c r="C37" s="4">
        <v>10</v>
      </c>
      <c r="D37">
        <f t="shared" si="4"/>
        <v>15.247166276643998</v>
      </c>
    </row>
    <row r="39" spans="2:11" x14ac:dyDescent="0.25">
      <c r="B39" t="s">
        <v>9</v>
      </c>
      <c r="C39">
        <f>AVERAGE(C17:C37)</f>
        <v>6.0952380952380949</v>
      </c>
      <c r="I39" t="s">
        <v>23</v>
      </c>
      <c r="J39">
        <f>(C39-E10)^2</f>
        <v>0.14512471655328762</v>
      </c>
    </row>
    <row r="40" spans="2:11" x14ac:dyDescent="0.25">
      <c r="C40" t="s">
        <v>24</v>
      </c>
      <c r="D40">
        <f>SUM(D17:D37)</f>
        <v>293.80952380952402</v>
      </c>
      <c r="I40" t="s">
        <v>25</v>
      </c>
      <c r="J40">
        <f>(C39-G10)^2</f>
        <v>0.22675736961451254</v>
      </c>
    </row>
    <row r="41" spans="2:11" x14ac:dyDescent="0.25">
      <c r="I41" t="s">
        <v>26</v>
      </c>
      <c r="J41">
        <f>(I10-C39)^2</f>
        <v>9.0702947845804349E-3</v>
      </c>
    </row>
    <row r="42" spans="2:11" x14ac:dyDescent="0.25">
      <c r="I42" t="s">
        <v>21</v>
      </c>
      <c r="J42">
        <f>SUM(J39:J41)</f>
        <v>0.3809523809523806</v>
      </c>
    </row>
    <row r="43" spans="2:11" x14ac:dyDescent="0.25">
      <c r="C43" t="s">
        <v>27</v>
      </c>
      <c r="D43">
        <f>(D40)</f>
        <v>293.80952380952402</v>
      </c>
      <c r="I43" t="s">
        <v>28</v>
      </c>
      <c r="J43">
        <f>J42*7</f>
        <v>2.6666666666666643</v>
      </c>
    </row>
    <row r="45" spans="2:11" x14ac:dyDescent="0.25">
      <c r="C45" t="s">
        <v>20</v>
      </c>
      <c r="D45">
        <f>N5</f>
        <v>291.14285714285899</v>
      </c>
    </row>
    <row r="46" spans="2:11" x14ac:dyDescent="0.25">
      <c r="C46" t="s">
        <v>29</v>
      </c>
      <c r="D46">
        <f>(J43)</f>
        <v>2.6666666666666643</v>
      </c>
      <c r="J46" t="s">
        <v>30</v>
      </c>
      <c r="K46">
        <v>2</v>
      </c>
    </row>
    <row r="47" spans="2:11" x14ac:dyDescent="0.25">
      <c r="J47" t="s">
        <v>31</v>
      </c>
      <c r="K47">
        <v>18</v>
      </c>
    </row>
    <row r="48" spans="2:11" x14ac:dyDescent="0.25">
      <c r="C48" t="s">
        <v>32</v>
      </c>
      <c r="D48">
        <f>D46/K46</f>
        <v>1.3333333333333321</v>
      </c>
    </row>
    <row r="49" spans="3:4" x14ac:dyDescent="0.25">
      <c r="C49" t="s">
        <v>33</v>
      </c>
    </row>
    <row r="51" spans="3:4" x14ac:dyDescent="0.25">
      <c r="C51" t="s">
        <v>34</v>
      </c>
      <c r="D51">
        <f>D45/K47</f>
        <v>16.174603174603277</v>
      </c>
    </row>
    <row r="52" spans="3:4" x14ac:dyDescent="0.25">
      <c r="C52" t="s">
        <v>35</v>
      </c>
    </row>
    <row r="54" spans="3:4" x14ac:dyDescent="0.25">
      <c r="C54" t="s">
        <v>36</v>
      </c>
      <c r="D54">
        <f>D48/D51</f>
        <v>8.2433758586849259E-2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2020-11-07T17:42:13Z</dcterms:created>
  <dcterms:modified xsi:type="dcterms:W3CDTF">2020-11-07T17:44:50Z</dcterms:modified>
</cp:coreProperties>
</file>