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Nunes\Desktop\"/>
    </mc:Choice>
  </mc:AlternateContent>
  <xr:revisionPtr revIDLastSave="0" documentId="13_ncr:1_{15904E52-0E4E-4E64-AD61-EBB5DDE41A34}" xr6:coauthVersionLast="45" xr6:coauthVersionMax="45" xr10:uidLastSave="{00000000-0000-0000-0000-000000000000}"/>
  <bookViews>
    <workbookView xWindow="2310" yWindow="1380" windowWidth="7500" windowHeight="6000" activeTab="2" xr2:uid="{13D9A4DB-81BF-4A16-8AD4-C2D1FFFD469A}"/>
  </bookViews>
  <sheets>
    <sheet name="Demographics" sheetId="1" r:id="rId1"/>
    <sheet name="Patronag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F20" i="3"/>
  <c r="G20" i="3"/>
  <c r="H20" i="3"/>
  <c r="D20" i="3"/>
  <c r="E13" i="3"/>
  <c r="F13" i="3"/>
  <c r="G13" i="3"/>
  <c r="H13" i="3"/>
  <c r="D13" i="3"/>
  <c r="D11" i="3"/>
  <c r="E6" i="3"/>
  <c r="F6" i="3"/>
  <c r="G6" i="3"/>
  <c r="H6" i="3"/>
  <c r="D6" i="3"/>
  <c r="C23" i="3" l="1"/>
  <c r="C16" i="3"/>
  <c r="H4" i="3"/>
  <c r="G4" i="3"/>
  <c r="F4" i="3"/>
  <c r="E4" i="3"/>
  <c r="D4" i="3"/>
  <c r="C9" i="3"/>
  <c r="H19" i="3"/>
  <c r="G19" i="3"/>
  <c r="F19" i="3"/>
  <c r="E19" i="3"/>
  <c r="D19" i="3"/>
  <c r="C19" i="3"/>
  <c r="H12" i="3"/>
  <c r="G12" i="3"/>
  <c r="F12" i="3"/>
  <c r="E12" i="3"/>
  <c r="D12" i="3"/>
  <c r="C12" i="3"/>
  <c r="D5" i="3"/>
  <c r="E5" i="3"/>
  <c r="F5" i="3"/>
  <c r="G5" i="3"/>
  <c r="H5" i="3"/>
  <c r="C5" i="3"/>
  <c r="H22" i="3"/>
  <c r="G22" i="3"/>
  <c r="F22" i="3"/>
  <c r="E22" i="3"/>
  <c r="D22" i="3"/>
  <c r="H18" i="3"/>
  <c r="G18" i="3"/>
  <c r="F18" i="3"/>
  <c r="E18" i="3"/>
  <c r="D18" i="3"/>
  <c r="H15" i="3"/>
  <c r="G15" i="3"/>
  <c r="F15" i="3"/>
  <c r="E15" i="3"/>
  <c r="D15" i="3"/>
  <c r="H11" i="3"/>
  <c r="G11" i="3"/>
  <c r="F11" i="3"/>
  <c r="E11" i="3"/>
  <c r="H8" i="3"/>
  <c r="G8" i="3"/>
  <c r="F8" i="3"/>
  <c r="E8" i="3"/>
  <c r="D8" i="3"/>
  <c r="D9" i="3" l="1"/>
  <c r="D16" i="3"/>
  <c r="E9" i="3"/>
  <c r="F9" i="3" s="1"/>
  <c r="G9" i="3" s="1"/>
  <c r="H9" i="3" s="1"/>
  <c r="E16" i="3"/>
  <c r="F16" i="3" s="1"/>
  <c r="G16" i="3" s="1"/>
  <c r="H16" i="3" s="1"/>
  <c r="D23" i="3"/>
  <c r="E23" i="3" s="1"/>
  <c r="F23" i="3" s="1"/>
  <c r="G23" i="3" s="1"/>
  <c r="H23" i="3" s="1"/>
</calcChain>
</file>

<file path=xl/sharedStrings.xml><?xml version="1.0" encoding="utf-8"?>
<sst xmlns="http://schemas.openxmlformats.org/spreadsheetml/2006/main" count="93" uniqueCount="35">
  <si>
    <t>Category</t>
  </si>
  <si>
    <t>Nr_Businesses</t>
  </si>
  <si>
    <t>Nr_Cars</t>
  </si>
  <si>
    <t>Total_Pop</t>
  </si>
  <si>
    <t>Unemployed</t>
  </si>
  <si>
    <t>Work_Bus</t>
  </si>
  <si>
    <t>Work_Car</t>
  </si>
  <si>
    <t>Work_Home</t>
  </si>
  <si>
    <t>Work_Train</t>
  </si>
  <si>
    <t>Working_Pop</t>
  </si>
  <si>
    <t>Working_force</t>
  </si>
  <si>
    <t>Mandurah</t>
  </si>
  <si>
    <t>Armadale</t>
  </si>
  <si>
    <t>Date</t>
  </si>
  <si>
    <t>Armadale_Total</t>
  </si>
  <si>
    <t>Joondalup_Total</t>
  </si>
  <si>
    <t>Midland_Total</t>
  </si>
  <si>
    <t>Mandurah_Total</t>
  </si>
  <si>
    <t>Fremantle_Total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</si>
  <si>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</si>
  <si>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</si>
  <si>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</si>
  <si>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</si>
  <si>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</si>
  <si>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</si>
  <si>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</si>
  <si>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</si>
  <si>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</si>
  <si>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</si>
  <si>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Joondalup</t>
  </si>
  <si>
    <t>Patronage</t>
  </si>
  <si>
    <t>Variation</t>
  </si>
  <si>
    <t>Trips_per_worker</t>
  </si>
  <si>
    <t>Expected</t>
  </si>
  <si>
    <t>var_trips per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</si>
</sst>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 applyBorder="1"/>
    <xf numFmtId="10" fontId="0" fillId="3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0" fontId="0" fillId="3" borderId="0" xfId="0" applyNumberFormat="1" applyFill="1"/>
    <xf numFmtId="164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ont="1" applyFill="1"/>
    <xf numFmtId="10" fontId="0" fillId="3" borderId="1" xfId="0" applyNumberFormat="1" applyFont="1" applyFill="1" applyBorder="1"/>
    <xf numFmtId="10" fontId="0" fillId="3" borderId="2" xfId="0" applyNumberFormat="1" applyFont="1" applyFill="1" applyBorder="1"/>
    <xf numFmtId="10" fontId="0" fillId="3" borderId="3" xfId="0" applyNumberFormat="1" applyFont="1" applyFill="1" applyBorder="1"/>
    <xf numFmtId="2" fontId="1" fillId="3" borderId="0" xfId="0" applyNumberFormat="1" applyFont="1" applyFill="1"/>
    <xf numFmtId="2" fontId="1" fillId="2" borderId="1" xfId="0" applyNumberFormat="1" applyFont="1" applyFill="1" applyBorder="1"/>
    <xf numFmtId="2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F238-2A2E-468E-8DA0-86C33F731D7D}">
  <dimension ref="A1:J38"/>
  <sheetViews>
    <sheetView workbookViewId="0">
      <selection activeCell="I19" sqref="I19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11</v>
      </c>
    </row>
    <row r="2" spans="1:10" x14ac:dyDescent="0.25">
      <c r="A2" t="s">
        <v>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</row>
    <row r="3" spans="1:10" x14ac:dyDescent="0.25">
      <c r="A3">
        <v>0</v>
      </c>
      <c r="B3" t="s">
        <v>1</v>
      </c>
      <c r="C3">
        <v>0</v>
      </c>
      <c r="D3">
        <v>0</v>
      </c>
      <c r="E3">
        <v>0</v>
      </c>
      <c r="F3">
        <v>21302</v>
      </c>
      <c r="G3">
        <v>22861</v>
      </c>
      <c r="H3">
        <v>23305</v>
      </c>
      <c r="I3">
        <v>23725</v>
      </c>
      <c r="J3">
        <v>23877</v>
      </c>
    </row>
    <row r="4" spans="1:10" x14ac:dyDescent="0.25">
      <c r="A4">
        <v>1</v>
      </c>
      <c r="B4" t="s">
        <v>2</v>
      </c>
      <c r="C4">
        <v>0</v>
      </c>
      <c r="D4">
        <v>0</v>
      </c>
      <c r="E4">
        <v>252381</v>
      </c>
      <c r="F4">
        <v>265514</v>
      </c>
      <c r="G4">
        <v>271724</v>
      </c>
      <c r="H4">
        <v>275725</v>
      </c>
      <c r="I4">
        <v>278564</v>
      </c>
      <c r="J4">
        <v>281206</v>
      </c>
    </row>
    <row r="5" spans="1:10" x14ac:dyDescent="0.25">
      <c r="A5">
        <v>2</v>
      </c>
      <c r="B5" t="s">
        <v>3</v>
      </c>
      <c r="C5">
        <v>0</v>
      </c>
      <c r="D5">
        <v>0</v>
      </c>
      <c r="E5">
        <v>440405</v>
      </c>
      <c r="F5">
        <v>449388</v>
      </c>
      <c r="G5">
        <v>456691</v>
      </c>
      <c r="H5">
        <v>463016</v>
      </c>
      <c r="I5">
        <v>469234</v>
      </c>
      <c r="J5">
        <v>476307</v>
      </c>
    </row>
    <row r="6" spans="1:10" x14ac:dyDescent="0.25">
      <c r="A6">
        <v>3</v>
      </c>
      <c r="B6" t="s">
        <v>4</v>
      </c>
      <c r="C6">
        <v>10208</v>
      </c>
      <c r="D6">
        <v>0</v>
      </c>
      <c r="E6">
        <v>0</v>
      </c>
      <c r="F6">
        <v>0</v>
      </c>
      <c r="G6">
        <v>0</v>
      </c>
      <c r="H6">
        <v>19421</v>
      </c>
      <c r="I6">
        <v>0</v>
      </c>
      <c r="J6">
        <v>0</v>
      </c>
    </row>
    <row r="7" spans="1:10" x14ac:dyDescent="0.25">
      <c r="A7">
        <v>4</v>
      </c>
      <c r="B7" t="s">
        <v>5</v>
      </c>
      <c r="C7">
        <v>5076</v>
      </c>
      <c r="D7">
        <v>0</v>
      </c>
      <c r="E7">
        <v>0</v>
      </c>
      <c r="F7">
        <v>0</v>
      </c>
      <c r="G7">
        <v>0</v>
      </c>
      <c r="H7">
        <v>5853</v>
      </c>
      <c r="I7">
        <v>0</v>
      </c>
      <c r="J7">
        <v>0</v>
      </c>
    </row>
    <row r="8" spans="1:10" x14ac:dyDescent="0.25">
      <c r="A8">
        <v>5</v>
      </c>
      <c r="B8" t="s">
        <v>6</v>
      </c>
      <c r="C8">
        <v>113893</v>
      </c>
      <c r="D8">
        <v>0</v>
      </c>
      <c r="E8">
        <v>0</v>
      </c>
      <c r="F8">
        <v>0</v>
      </c>
      <c r="G8">
        <v>0</v>
      </c>
      <c r="H8">
        <v>130114</v>
      </c>
      <c r="I8">
        <v>0</v>
      </c>
      <c r="J8">
        <v>0</v>
      </c>
    </row>
    <row r="9" spans="1:10" x14ac:dyDescent="0.25">
      <c r="A9">
        <v>6</v>
      </c>
      <c r="B9" t="s">
        <v>7</v>
      </c>
      <c r="C9">
        <v>5736</v>
      </c>
      <c r="D9">
        <v>0</v>
      </c>
      <c r="E9">
        <v>0</v>
      </c>
      <c r="F9">
        <v>0</v>
      </c>
      <c r="G9">
        <v>0</v>
      </c>
      <c r="H9">
        <v>7271</v>
      </c>
      <c r="I9">
        <v>0</v>
      </c>
      <c r="J9">
        <v>0</v>
      </c>
    </row>
    <row r="10" spans="1:10" x14ac:dyDescent="0.25">
      <c r="A10">
        <v>7</v>
      </c>
      <c r="B10" t="s">
        <v>8</v>
      </c>
      <c r="C10">
        <v>4681</v>
      </c>
      <c r="D10">
        <v>0</v>
      </c>
      <c r="E10">
        <v>0</v>
      </c>
      <c r="F10">
        <v>0</v>
      </c>
      <c r="G10">
        <v>0</v>
      </c>
      <c r="H10">
        <v>5434</v>
      </c>
      <c r="I10">
        <v>0</v>
      </c>
      <c r="J10">
        <v>0</v>
      </c>
    </row>
    <row r="11" spans="1:10" x14ac:dyDescent="0.25">
      <c r="A11">
        <v>8</v>
      </c>
      <c r="B11" t="s">
        <v>9</v>
      </c>
      <c r="C11">
        <v>0</v>
      </c>
      <c r="D11">
        <v>0</v>
      </c>
      <c r="E11">
        <v>292586</v>
      </c>
      <c r="F11">
        <v>297225</v>
      </c>
      <c r="G11">
        <v>300351</v>
      </c>
      <c r="H11">
        <v>302615</v>
      </c>
      <c r="I11">
        <v>304683</v>
      </c>
      <c r="J11">
        <v>307190</v>
      </c>
    </row>
    <row r="12" spans="1:10" x14ac:dyDescent="0.25">
      <c r="A12">
        <v>9</v>
      </c>
      <c r="B12" t="s">
        <v>10</v>
      </c>
      <c r="C12">
        <v>193426</v>
      </c>
      <c r="D12">
        <v>0</v>
      </c>
      <c r="E12">
        <v>0</v>
      </c>
      <c r="F12">
        <v>0</v>
      </c>
      <c r="G12">
        <v>0</v>
      </c>
      <c r="H12">
        <v>220526</v>
      </c>
      <c r="I12">
        <v>0</v>
      </c>
      <c r="J12">
        <v>0</v>
      </c>
    </row>
    <row r="14" spans="1:10" x14ac:dyDescent="0.25">
      <c r="A14" t="s">
        <v>12</v>
      </c>
    </row>
    <row r="15" spans="1:10" x14ac:dyDescent="0.25">
      <c r="A15" t="s">
        <v>0</v>
      </c>
      <c r="B15">
        <v>2011</v>
      </c>
      <c r="C15">
        <v>2012</v>
      </c>
      <c r="D15">
        <v>2013</v>
      </c>
      <c r="E15">
        <v>2014</v>
      </c>
      <c r="F15">
        <v>2015</v>
      </c>
      <c r="G15">
        <v>2016</v>
      </c>
      <c r="H15">
        <v>2017</v>
      </c>
      <c r="I15">
        <v>2018</v>
      </c>
    </row>
    <row r="16" spans="1:10" x14ac:dyDescent="0.25">
      <c r="A16">
        <v>0</v>
      </c>
      <c r="B16" t="s">
        <v>1</v>
      </c>
      <c r="C16">
        <v>0</v>
      </c>
      <c r="D16">
        <v>0</v>
      </c>
      <c r="E16">
        <v>0</v>
      </c>
      <c r="F16">
        <v>22586</v>
      </c>
      <c r="G16">
        <v>22978</v>
      </c>
      <c r="H16">
        <v>23810</v>
      </c>
      <c r="I16">
        <v>24617</v>
      </c>
      <c r="J16">
        <v>25319</v>
      </c>
    </row>
    <row r="17" spans="1:10" x14ac:dyDescent="0.25">
      <c r="A17">
        <v>1</v>
      </c>
      <c r="B17" t="s">
        <v>2</v>
      </c>
      <c r="C17">
        <v>0</v>
      </c>
      <c r="D17">
        <v>0</v>
      </c>
      <c r="E17">
        <v>178746</v>
      </c>
      <c r="F17">
        <v>185524</v>
      </c>
      <c r="G17">
        <v>187327</v>
      </c>
      <c r="H17">
        <v>188415</v>
      </c>
      <c r="I17">
        <v>186642</v>
      </c>
      <c r="J17">
        <v>186621</v>
      </c>
    </row>
    <row r="18" spans="1:10" x14ac:dyDescent="0.25">
      <c r="A18">
        <v>2</v>
      </c>
      <c r="B18" t="s">
        <v>3</v>
      </c>
      <c r="C18">
        <v>0</v>
      </c>
      <c r="D18">
        <v>0</v>
      </c>
      <c r="E18">
        <v>321794</v>
      </c>
      <c r="F18">
        <v>326728</v>
      </c>
      <c r="G18">
        <v>331241</v>
      </c>
      <c r="H18">
        <v>334412</v>
      </c>
      <c r="I18">
        <v>337183</v>
      </c>
      <c r="J18">
        <v>340525</v>
      </c>
    </row>
    <row r="19" spans="1:10" x14ac:dyDescent="0.25">
      <c r="A19">
        <v>3</v>
      </c>
      <c r="B19" t="s">
        <v>4</v>
      </c>
      <c r="C19">
        <v>8124</v>
      </c>
      <c r="D19">
        <v>0</v>
      </c>
      <c r="E19">
        <v>0</v>
      </c>
      <c r="F19">
        <v>0</v>
      </c>
      <c r="G19">
        <v>0</v>
      </c>
      <c r="H19">
        <v>15801</v>
      </c>
      <c r="I19">
        <v>0</v>
      </c>
      <c r="J19">
        <v>0</v>
      </c>
    </row>
    <row r="20" spans="1:10" x14ac:dyDescent="0.25">
      <c r="A20">
        <v>4</v>
      </c>
      <c r="B20" t="s">
        <v>5</v>
      </c>
      <c r="C20">
        <v>4721</v>
      </c>
      <c r="D20">
        <v>0</v>
      </c>
      <c r="E20">
        <v>0</v>
      </c>
      <c r="F20">
        <v>0</v>
      </c>
      <c r="G20">
        <v>0</v>
      </c>
      <c r="H20">
        <v>4924</v>
      </c>
      <c r="I20">
        <v>0</v>
      </c>
      <c r="J20">
        <v>0</v>
      </c>
    </row>
    <row r="21" spans="1:10" x14ac:dyDescent="0.25">
      <c r="A21">
        <v>5</v>
      </c>
      <c r="B21" t="s">
        <v>6</v>
      </c>
      <c r="C21">
        <v>88139</v>
      </c>
      <c r="D21">
        <v>0</v>
      </c>
      <c r="E21">
        <v>0</v>
      </c>
      <c r="F21">
        <v>0</v>
      </c>
      <c r="G21">
        <v>0</v>
      </c>
      <c r="H21">
        <v>98389</v>
      </c>
      <c r="I21">
        <v>0</v>
      </c>
      <c r="J21">
        <v>0</v>
      </c>
    </row>
    <row r="22" spans="1:10" x14ac:dyDescent="0.25">
      <c r="A22">
        <v>6</v>
      </c>
      <c r="B22" t="s">
        <v>7</v>
      </c>
      <c r="C22">
        <v>3757</v>
      </c>
      <c r="D22">
        <v>0</v>
      </c>
      <c r="E22">
        <v>0</v>
      </c>
      <c r="F22">
        <v>0</v>
      </c>
      <c r="G22">
        <v>0</v>
      </c>
      <c r="H22">
        <v>4381</v>
      </c>
      <c r="I22">
        <v>0</v>
      </c>
      <c r="J22">
        <v>0</v>
      </c>
    </row>
    <row r="23" spans="1:10" x14ac:dyDescent="0.25">
      <c r="A23">
        <v>7</v>
      </c>
      <c r="B23" t="s">
        <v>8</v>
      </c>
      <c r="C23">
        <v>4476</v>
      </c>
      <c r="D23">
        <v>0</v>
      </c>
      <c r="E23">
        <v>0</v>
      </c>
      <c r="F23">
        <v>0</v>
      </c>
      <c r="G23">
        <v>0</v>
      </c>
      <c r="H23">
        <v>4498</v>
      </c>
      <c r="I23">
        <v>0</v>
      </c>
      <c r="J23">
        <v>0</v>
      </c>
    </row>
    <row r="24" spans="1:10" x14ac:dyDescent="0.25">
      <c r="A24">
        <v>8</v>
      </c>
      <c r="B24" t="s">
        <v>9</v>
      </c>
      <c r="C24">
        <v>0</v>
      </c>
      <c r="D24">
        <v>0</v>
      </c>
      <c r="E24">
        <v>224986</v>
      </c>
      <c r="F24">
        <v>227177</v>
      </c>
      <c r="G24">
        <v>228896</v>
      </c>
      <c r="H24">
        <v>229271</v>
      </c>
      <c r="I24">
        <v>228947</v>
      </c>
      <c r="J24">
        <v>229566</v>
      </c>
    </row>
    <row r="25" spans="1:10" x14ac:dyDescent="0.25">
      <c r="A25">
        <v>9</v>
      </c>
      <c r="B25" t="s">
        <v>10</v>
      </c>
      <c r="C25">
        <v>148745</v>
      </c>
      <c r="D25">
        <v>0</v>
      </c>
      <c r="E25">
        <v>0</v>
      </c>
      <c r="F25">
        <v>0</v>
      </c>
      <c r="G25">
        <v>0</v>
      </c>
      <c r="H25">
        <v>164640</v>
      </c>
      <c r="I25">
        <v>0</v>
      </c>
      <c r="J25">
        <v>0</v>
      </c>
    </row>
    <row r="28" spans="1:10" x14ac:dyDescent="0.25">
      <c r="B28" t="s">
        <v>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2016</v>
      </c>
      <c r="I28">
        <v>2017</v>
      </c>
      <c r="J28">
        <v>2018</v>
      </c>
    </row>
    <row r="29" spans="1:10" x14ac:dyDescent="0.25">
      <c r="A29">
        <v>0</v>
      </c>
      <c r="B29" t="s">
        <v>1</v>
      </c>
      <c r="C29">
        <v>0</v>
      </c>
      <c r="D29">
        <v>0</v>
      </c>
      <c r="E29">
        <v>0</v>
      </c>
      <c r="F29">
        <v>44861</v>
      </c>
      <c r="G29">
        <v>45802</v>
      </c>
      <c r="H29">
        <v>46958</v>
      </c>
      <c r="I29">
        <v>47857</v>
      </c>
      <c r="J29">
        <v>48348</v>
      </c>
    </row>
    <row r="30" spans="1:10" x14ac:dyDescent="0.25">
      <c r="A30">
        <v>1</v>
      </c>
      <c r="B30" t="s">
        <v>2</v>
      </c>
      <c r="C30">
        <v>0</v>
      </c>
      <c r="D30">
        <v>0</v>
      </c>
      <c r="E30">
        <v>331187</v>
      </c>
      <c r="F30">
        <v>344182</v>
      </c>
      <c r="G30">
        <v>350384</v>
      </c>
      <c r="H30">
        <v>354924</v>
      </c>
      <c r="I30">
        <v>358184</v>
      </c>
      <c r="J30">
        <v>359648</v>
      </c>
    </row>
    <row r="31" spans="1:10" x14ac:dyDescent="0.25">
      <c r="A31">
        <v>2</v>
      </c>
      <c r="B31" t="s">
        <v>3</v>
      </c>
      <c r="C31">
        <v>0</v>
      </c>
      <c r="D31">
        <v>0</v>
      </c>
      <c r="E31">
        <v>387727</v>
      </c>
      <c r="F31">
        <v>391594</v>
      </c>
      <c r="G31">
        <v>394953</v>
      </c>
      <c r="H31">
        <v>397194</v>
      </c>
      <c r="I31">
        <v>398514</v>
      </c>
      <c r="J31">
        <v>400759</v>
      </c>
    </row>
    <row r="32" spans="1:10" x14ac:dyDescent="0.25">
      <c r="A32">
        <v>3</v>
      </c>
      <c r="B32" t="s">
        <v>4</v>
      </c>
      <c r="C32">
        <v>11704</v>
      </c>
      <c r="D32">
        <v>0</v>
      </c>
      <c r="E32">
        <v>0</v>
      </c>
      <c r="F32">
        <v>0</v>
      </c>
      <c r="G32">
        <v>0</v>
      </c>
      <c r="H32">
        <v>22224</v>
      </c>
      <c r="I32">
        <v>0</v>
      </c>
      <c r="J32">
        <v>0</v>
      </c>
    </row>
    <row r="33" spans="1:10" x14ac:dyDescent="0.25">
      <c r="A33">
        <v>4</v>
      </c>
      <c r="B33" t="s">
        <v>5</v>
      </c>
      <c r="C33">
        <v>6789</v>
      </c>
      <c r="D33">
        <v>0</v>
      </c>
      <c r="E33">
        <v>0</v>
      </c>
      <c r="F33">
        <v>0</v>
      </c>
      <c r="G33">
        <v>0</v>
      </c>
      <c r="H33">
        <v>8018</v>
      </c>
      <c r="I33">
        <v>0</v>
      </c>
      <c r="J33">
        <v>0</v>
      </c>
    </row>
    <row r="34" spans="1:10" x14ac:dyDescent="0.25">
      <c r="A34">
        <v>5</v>
      </c>
      <c r="B34" t="s">
        <v>6</v>
      </c>
      <c r="C34">
        <v>160017</v>
      </c>
      <c r="D34">
        <v>0</v>
      </c>
      <c r="E34">
        <v>0</v>
      </c>
      <c r="F34">
        <v>0</v>
      </c>
      <c r="G34">
        <v>0</v>
      </c>
      <c r="H34">
        <v>177539</v>
      </c>
      <c r="I34">
        <v>0</v>
      </c>
      <c r="J34">
        <v>0</v>
      </c>
    </row>
    <row r="35" spans="1:10" x14ac:dyDescent="0.25">
      <c r="A35">
        <v>6</v>
      </c>
      <c r="B35" t="s">
        <v>7</v>
      </c>
      <c r="C35">
        <v>8612</v>
      </c>
      <c r="D35">
        <v>0</v>
      </c>
      <c r="E35">
        <v>0</v>
      </c>
      <c r="F35">
        <v>0</v>
      </c>
      <c r="G35">
        <v>0</v>
      </c>
      <c r="H35">
        <v>10501</v>
      </c>
      <c r="I35">
        <v>0</v>
      </c>
      <c r="J35">
        <v>0</v>
      </c>
    </row>
    <row r="36" spans="1:10" x14ac:dyDescent="0.25">
      <c r="A36">
        <v>7</v>
      </c>
      <c r="B36" t="s">
        <v>8</v>
      </c>
      <c r="C36">
        <v>7868</v>
      </c>
      <c r="D36">
        <v>0</v>
      </c>
      <c r="E36">
        <v>0</v>
      </c>
      <c r="F36">
        <v>0</v>
      </c>
      <c r="G36">
        <v>0</v>
      </c>
      <c r="H36">
        <v>8225</v>
      </c>
      <c r="I36">
        <v>0</v>
      </c>
      <c r="J36">
        <v>0</v>
      </c>
    </row>
    <row r="37" spans="1:10" x14ac:dyDescent="0.25">
      <c r="A37">
        <v>8</v>
      </c>
      <c r="B37" t="s">
        <v>9</v>
      </c>
      <c r="C37">
        <v>0</v>
      </c>
      <c r="D37">
        <v>0</v>
      </c>
      <c r="E37">
        <v>383673</v>
      </c>
      <c r="F37">
        <v>386410</v>
      </c>
      <c r="G37">
        <v>388307</v>
      </c>
      <c r="H37">
        <v>388895</v>
      </c>
      <c r="I37">
        <v>388584</v>
      </c>
      <c r="J37">
        <v>388460</v>
      </c>
    </row>
    <row r="38" spans="1:10" x14ac:dyDescent="0.25">
      <c r="A38">
        <v>9</v>
      </c>
      <c r="B38" t="s">
        <v>10</v>
      </c>
      <c r="C38">
        <v>266833</v>
      </c>
      <c r="D38">
        <v>0</v>
      </c>
      <c r="E38">
        <v>0</v>
      </c>
      <c r="F38">
        <v>0</v>
      </c>
      <c r="G38">
        <v>0</v>
      </c>
      <c r="H38">
        <v>293722</v>
      </c>
      <c r="I38">
        <v>0</v>
      </c>
      <c r="J3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A6BB-34DF-4AD2-BED6-A2495AAED433}">
  <dimension ref="A1:G11"/>
  <sheetViews>
    <sheetView workbookViewId="0">
      <selection activeCell="C2" sqref="C2:F11"/>
    </sheetView>
  </sheetViews>
  <sheetFormatPr defaultRowHeight="15" x14ac:dyDescent="0.25"/>
  <cols>
    <col min="2" max="2" width="10.42578125" customWidth="1"/>
    <col min="4" max="4" width="15.7109375" bestFit="1" customWidth="1"/>
    <col min="6" max="6" width="15.5703125" bestFit="1" customWidth="1"/>
    <col min="7" max="7" width="15.7109375" bestFit="1" customWidth="1"/>
  </cols>
  <sheetData>
    <row r="1" spans="1:7" x14ac:dyDescent="0.25">
      <c r="A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0</v>
      </c>
      <c r="B2" t="s">
        <v>19</v>
      </c>
      <c r="C2">
        <v>8838049</v>
      </c>
      <c r="D2">
        <v>15611836</v>
      </c>
      <c r="E2">
        <v>6319788</v>
      </c>
      <c r="F2">
        <v>18519864</v>
      </c>
      <c r="G2">
        <v>8198224</v>
      </c>
    </row>
    <row r="3" spans="1:7" x14ac:dyDescent="0.25">
      <c r="A3">
        <v>1</v>
      </c>
      <c r="B3" t="s">
        <v>20</v>
      </c>
      <c r="C3">
        <v>9227813</v>
      </c>
      <c r="D3">
        <v>16700234</v>
      </c>
      <c r="E3">
        <v>6626464</v>
      </c>
      <c r="F3">
        <v>20293223</v>
      </c>
      <c r="G3">
        <v>8679139</v>
      </c>
    </row>
    <row r="4" spans="1:7" x14ac:dyDescent="0.25">
      <c r="A4">
        <v>2</v>
      </c>
      <c r="B4" t="s">
        <v>21</v>
      </c>
      <c r="C4">
        <v>9667987</v>
      </c>
      <c r="D4">
        <v>17449891</v>
      </c>
      <c r="E4">
        <v>6688843</v>
      </c>
      <c r="F4">
        <v>21150408</v>
      </c>
      <c r="G4">
        <v>8866211</v>
      </c>
    </row>
    <row r="5" spans="1:7" x14ac:dyDescent="0.25">
      <c r="A5">
        <v>3</v>
      </c>
      <c r="B5" t="s">
        <v>22</v>
      </c>
      <c r="C5">
        <v>9176434</v>
      </c>
      <c r="D5">
        <v>16897361</v>
      </c>
      <c r="E5">
        <v>6646213</v>
      </c>
      <c r="F5">
        <v>20663690</v>
      </c>
      <c r="G5">
        <v>8284716</v>
      </c>
    </row>
    <row r="6" spans="1:7" x14ac:dyDescent="0.25">
      <c r="A6">
        <v>4</v>
      </c>
      <c r="B6" t="s">
        <v>23</v>
      </c>
      <c r="C6">
        <v>9066797</v>
      </c>
      <c r="D6">
        <v>17105797</v>
      </c>
      <c r="E6">
        <v>6661434</v>
      </c>
      <c r="F6">
        <v>20699900</v>
      </c>
      <c r="G6">
        <v>8228255</v>
      </c>
    </row>
    <row r="7" spans="1:7" x14ac:dyDescent="0.25">
      <c r="A7">
        <v>5</v>
      </c>
      <c r="B7" t="s">
        <v>24</v>
      </c>
      <c r="C7">
        <v>8508290</v>
      </c>
      <c r="D7">
        <v>16917029</v>
      </c>
      <c r="E7">
        <v>6437107</v>
      </c>
      <c r="F7">
        <v>20595401</v>
      </c>
      <c r="G7">
        <v>8244599</v>
      </c>
    </row>
    <row r="8" spans="1:7" x14ac:dyDescent="0.25">
      <c r="A8">
        <v>6</v>
      </c>
      <c r="B8" t="s">
        <v>25</v>
      </c>
      <c r="C8">
        <v>7385888</v>
      </c>
      <c r="D8">
        <v>16658559</v>
      </c>
      <c r="E8">
        <v>6143986</v>
      </c>
      <c r="F8">
        <v>20343828</v>
      </c>
      <c r="G8">
        <v>7940853</v>
      </c>
    </row>
    <row r="9" spans="1:7" x14ac:dyDescent="0.25">
      <c r="A9">
        <v>7</v>
      </c>
      <c r="B9" t="s">
        <v>26</v>
      </c>
      <c r="C9">
        <v>7735572</v>
      </c>
      <c r="D9">
        <v>16477387</v>
      </c>
      <c r="E9">
        <v>5784146</v>
      </c>
      <c r="F9">
        <v>20545716</v>
      </c>
      <c r="G9">
        <v>7694437</v>
      </c>
    </row>
    <row r="10" spans="1:7" x14ac:dyDescent="0.25">
      <c r="A10">
        <v>8</v>
      </c>
      <c r="B10" t="s">
        <v>27</v>
      </c>
      <c r="C10">
        <v>7983379</v>
      </c>
      <c r="D10">
        <v>16531788</v>
      </c>
      <c r="E10">
        <v>5994370</v>
      </c>
      <c r="F10">
        <v>20900819</v>
      </c>
      <c r="G10">
        <v>7476804</v>
      </c>
    </row>
    <row r="11" spans="1:7" x14ac:dyDescent="0.25">
      <c r="A11">
        <v>9</v>
      </c>
      <c r="B11" t="s">
        <v>28</v>
      </c>
      <c r="C11">
        <v>6288594</v>
      </c>
      <c r="D11">
        <v>12686976</v>
      </c>
      <c r="E11">
        <v>4746411</v>
      </c>
      <c r="F11">
        <v>16041183</v>
      </c>
      <c r="G11">
        <v>5869980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206-3C4C-452B-B427-7C60D38AC46C}">
  <dimension ref="A2:U23"/>
  <sheetViews>
    <sheetView tabSelected="1" topLeftCell="A4" workbookViewId="0">
      <selection activeCell="D20" sqref="D20:H20"/>
    </sheetView>
  </sheetViews>
  <sheetFormatPr defaultRowHeight="15" x14ac:dyDescent="0.25"/>
  <cols>
    <col min="1" max="1" width="10" bestFit="1" customWidth="1"/>
    <col min="2" max="2" width="19.140625" bestFit="1" customWidth="1"/>
    <col min="11" max="11" width="10.5703125" bestFit="1" customWidth="1"/>
  </cols>
  <sheetData>
    <row r="2" spans="1:21" x14ac:dyDescent="0.25"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</row>
    <row r="3" spans="1:21" x14ac:dyDescent="0.25">
      <c r="A3" s="2" t="s">
        <v>11</v>
      </c>
      <c r="B3" s="2" t="s">
        <v>9</v>
      </c>
      <c r="C3" s="2">
        <v>292586</v>
      </c>
      <c r="D3" s="2">
        <v>297225</v>
      </c>
      <c r="E3" s="2">
        <v>300351</v>
      </c>
      <c r="F3" s="2">
        <v>302615</v>
      </c>
      <c r="G3" s="2">
        <v>304683</v>
      </c>
      <c r="H3" s="2">
        <v>307190</v>
      </c>
    </row>
    <row r="4" spans="1:21" x14ac:dyDescent="0.25">
      <c r="A4" s="2" t="s">
        <v>11</v>
      </c>
      <c r="B4" s="2" t="s">
        <v>31</v>
      </c>
      <c r="C4" s="2"/>
      <c r="D4" s="14">
        <f>(D3-C3)/C3</f>
        <v>1.5855167369593897E-2</v>
      </c>
      <c r="E4" s="14">
        <f>(E3-D3)/D3</f>
        <v>1.0517284885187989E-2</v>
      </c>
      <c r="F4" s="14">
        <f t="shared" ref="F4" si="0">(F3-E3)/E3</f>
        <v>7.5378473852259521E-3</v>
      </c>
      <c r="G4" s="14">
        <f t="shared" ref="G4" si="1">(G3-F3)/F3</f>
        <v>6.8337656758587642E-3</v>
      </c>
      <c r="H4" s="14">
        <f t="shared" ref="H4" si="2">(H3-G3)/G3</f>
        <v>8.2282240886429499E-3</v>
      </c>
    </row>
    <row r="5" spans="1:21" x14ac:dyDescent="0.25">
      <c r="A5" s="2" t="s">
        <v>11</v>
      </c>
      <c r="B5" s="2" t="s">
        <v>32</v>
      </c>
      <c r="C5" s="7">
        <f>C7/C3</f>
        <v>70.624329257038951</v>
      </c>
      <c r="D5" s="8">
        <f t="shared" ref="D5:H5" si="3">D7/D3</f>
        <v>69.643872487173013</v>
      </c>
      <c r="E5" s="8">
        <f t="shared" si="3"/>
        <v>68.57110846975705</v>
      </c>
      <c r="F5" s="8">
        <f t="shared" si="3"/>
        <v>67.226766683740067</v>
      </c>
      <c r="G5" s="8">
        <f t="shared" si="3"/>
        <v>67.433089473321459</v>
      </c>
      <c r="H5" s="9">
        <f t="shared" si="3"/>
        <v>68.038734984862785</v>
      </c>
    </row>
    <row r="6" spans="1:21" x14ac:dyDescent="0.25">
      <c r="A6" s="2" t="s">
        <v>11</v>
      </c>
      <c r="B6" s="21" t="s">
        <v>34</v>
      </c>
      <c r="C6" s="19"/>
      <c r="D6" s="28">
        <f>(D5-C5)</f>
        <v>-0.98045676986593833</v>
      </c>
      <c r="E6" s="28">
        <f t="shared" ref="E6:H6" si="4">(E5-D5)</f>
        <v>-1.0727640174159632</v>
      </c>
      <c r="F6" s="28">
        <f t="shared" si="4"/>
        <v>-1.3443417860169831</v>
      </c>
      <c r="G6" s="28">
        <f t="shared" si="4"/>
        <v>0.20632278958139239</v>
      </c>
      <c r="H6" s="28">
        <f t="shared" si="4"/>
        <v>0.60564551154132573</v>
      </c>
      <c r="L6">
        <v>8838049</v>
      </c>
      <c r="M6">
        <v>9227813</v>
      </c>
      <c r="N6">
        <v>9667987</v>
      </c>
      <c r="O6">
        <v>9176434</v>
      </c>
      <c r="P6">
        <v>9066797</v>
      </c>
      <c r="Q6">
        <v>8508290</v>
      </c>
      <c r="R6">
        <v>7385888</v>
      </c>
      <c r="S6">
        <v>7735572</v>
      </c>
      <c r="T6">
        <v>7983379</v>
      </c>
      <c r="U6">
        <v>6288594</v>
      </c>
    </row>
    <row r="7" spans="1:21" x14ac:dyDescent="0.25">
      <c r="A7" s="2" t="s">
        <v>11</v>
      </c>
      <c r="B7" s="2" t="s">
        <v>30</v>
      </c>
      <c r="C7" s="2">
        <v>20663690</v>
      </c>
      <c r="D7" s="2">
        <v>20699900</v>
      </c>
      <c r="E7" s="2">
        <v>20595401</v>
      </c>
      <c r="F7" s="2">
        <v>20343828</v>
      </c>
      <c r="G7" s="2">
        <v>20545716</v>
      </c>
      <c r="H7" s="2">
        <v>20900819</v>
      </c>
      <c r="K7" s="18"/>
      <c r="L7">
        <v>15611836</v>
      </c>
      <c r="M7">
        <v>16700234</v>
      </c>
      <c r="N7">
        <v>17449891</v>
      </c>
      <c r="O7">
        <v>16897361</v>
      </c>
      <c r="P7">
        <v>17105797</v>
      </c>
      <c r="Q7">
        <v>16917029</v>
      </c>
      <c r="R7">
        <v>16658559</v>
      </c>
      <c r="S7">
        <v>16477387</v>
      </c>
      <c r="T7">
        <v>16531788</v>
      </c>
      <c r="U7">
        <v>12686976</v>
      </c>
    </row>
    <row r="8" spans="1:21" x14ac:dyDescent="0.25">
      <c r="A8" s="2" t="s">
        <v>11</v>
      </c>
      <c r="B8" s="2" t="s">
        <v>31</v>
      </c>
      <c r="C8" s="2"/>
      <c r="D8" s="25">
        <f>(D7-C7)/C7</f>
        <v>1.7523491690012772E-3</v>
      </c>
      <c r="E8" s="26">
        <f>(E7-D7)/D7</f>
        <v>-5.0482852574167021E-3</v>
      </c>
      <c r="F8" s="26">
        <f t="shared" ref="F8" si="5">(F7-E7)/E7</f>
        <v>-1.2215008583712451E-2</v>
      </c>
      <c r="G8" s="26">
        <f t="shared" ref="G8" si="6">(G7-F7)/F7</f>
        <v>9.9237960525423233E-3</v>
      </c>
      <c r="H8" s="27">
        <f t="shared" ref="H8" si="7">(H7-G7)/G7</f>
        <v>1.7283554391582166E-2</v>
      </c>
      <c r="K8" s="18"/>
      <c r="L8">
        <v>18519864</v>
      </c>
      <c r="M8">
        <v>20293223</v>
      </c>
      <c r="N8">
        <v>21150408</v>
      </c>
      <c r="O8">
        <v>20663690</v>
      </c>
      <c r="P8">
        <v>20699900</v>
      </c>
      <c r="Q8">
        <v>20595401</v>
      </c>
      <c r="R8">
        <v>20343828</v>
      </c>
      <c r="S8">
        <v>20545716</v>
      </c>
      <c r="T8">
        <v>20900819</v>
      </c>
      <c r="U8">
        <v>16041183</v>
      </c>
    </row>
    <row r="9" spans="1:21" x14ac:dyDescent="0.25">
      <c r="A9" s="2" t="s">
        <v>11</v>
      </c>
      <c r="B9" s="2" t="s">
        <v>33</v>
      </c>
      <c r="C9" s="17">
        <f>C7</f>
        <v>20663690</v>
      </c>
      <c r="D9" s="17">
        <f>C9*D4+C9</f>
        <v>20991316.263423406</v>
      </c>
      <c r="E9" s="17">
        <f t="shared" ref="E9:H9" si="8">D9*E4+D9</f>
        <v>21212087.91668091</v>
      </c>
      <c r="F9" s="17">
        <f t="shared" si="8"/>
        <v>21371981.398118846</v>
      </c>
      <c r="G9" s="17">
        <f t="shared" si="8"/>
        <v>21518032.511022404</v>
      </c>
      <c r="H9" s="17">
        <f t="shared" si="8"/>
        <v>21695087.7044698</v>
      </c>
      <c r="K9" s="18"/>
    </row>
    <row r="10" spans="1:21" x14ac:dyDescent="0.25">
      <c r="A10" s="1" t="s">
        <v>12</v>
      </c>
      <c r="B10" s="1" t="s">
        <v>9</v>
      </c>
      <c r="C10" s="1">
        <v>224986</v>
      </c>
      <c r="D10" s="1">
        <v>227177</v>
      </c>
      <c r="E10" s="1">
        <v>228896</v>
      </c>
      <c r="F10" s="1">
        <v>229271</v>
      </c>
      <c r="G10" s="1">
        <v>228947</v>
      </c>
      <c r="H10" s="1">
        <v>229566</v>
      </c>
      <c r="K10" s="18"/>
    </row>
    <row r="11" spans="1:21" x14ac:dyDescent="0.25">
      <c r="A11" s="1" t="s">
        <v>12</v>
      </c>
      <c r="B11" s="1" t="s">
        <v>31</v>
      </c>
      <c r="C11" s="1"/>
      <c r="D11" s="15">
        <f>(D10-C10)/C10</f>
        <v>9.738383721653792E-3</v>
      </c>
      <c r="E11" s="15">
        <f>(E10-D10)/D10</f>
        <v>7.5667871307394672E-3</v>
      </c>
      <c r="F11" s="15">
        <f t="shared" ref="F11" si="9">(F10-E10)/E10</f>
        <v>1.6382986159653291E-3</v>
      </c>
      <c r="G11" s="15">
        <f t="shared" ref="G11" si="10">(G10-F10)/F10</f>
        <v>-1.4131748018720205E-3</v>
      </c>
      <c r="H11" s="15">
        <f t="shared" ref="H11" si="11">(H10-G10)/G10</f>
        <v>2.7036825116730071E-3</v>
      </c>
      <c r="K11" s="18"/>
    </row>
    <row r="12" spans="1:21" x14ac:dyDescent="0.25">
      <c r="A12" s="1" t="s">
        <v>12</v>
      </c>
      <c r="B12" s="1" t="s">
        <v>32</v>
      </c>
      <c r="C12" s="10">
        <f>C14/C10</f>
        <v>40.786688949534636</v>
      </c>
      <c r="D12" s="11">
        <f t="shared" ref="D12" si="12">D14/D10</f>
        <v>39.910717194082146</v>
      </c>
      <c r="E12" s="11">
        <f t="shared" ref="E12" si="13">E14/E10</f>
        <v>37.170985949951067</v>
      </c>
      <c r="F12" s="11">
        <f t="shared" ref="F12" si="14">F14/F10</f>
        <v>32.214662997064607</v>
      </c>
      <c r="G12" s="11">
        <f t="shared" ref="G12" si="15">G14/G10</f>
        <v>33.787610232936004</v>
      </c>
      <c r="H12" s="12">
        <f t="shared" ref="H12" si="16">H14/H10</f>
        <v>34.77596421072807</v>
      </c>
      <c r="K12" s="18"/>
    </row>
    <row r="13" spans="1:21" x14ac:dyDescent="0.25">
      <c r="A13" s="1" t="s">
        <v>12</v>
      </c>
      <c r="B13" s="22" t="s">
        <v>34</v>
      </c>
      <c r="C13" s="20"/>
      <c r="D13" s="29">
        <f>(D12-C12)</f>
        <v>-0.87597175545248973</v>
      </c>
      <c r="E13" s="29">
        <f t="shared" ref="E13:H13" si="17">(E12-D12)</f>
        <v>-2.7397312441310788</v>
      </c>
      <c r="F13" s="29">
        <f t="shared" si="17"/>
        <v>-4.9563229528864596</v>
      </c>
      <c r="G13" s="29">
        <f t="shared" si="17"/>
        <v>1.5729472358713963</v>
      </c>
      <c r="H13" s="29">
        <f t="shared" si="17"/>
        <v>0.98835397779206602</v>
      </c>
      <c r="K13" s="18"/>
    </row>
    <row r="14" spans="1:21" x14ac:dyDescent="0.25">
      <c r="A14" s="1" t="s">
        <v>12</v>
      </c>
      <c r="B14" s="1" t="s">
        <v>30</v>
      </c>
      <c r="C14" s="1">
        <v>9176434</v>
      </c>
      <c r="D14" s="1">
        <v>9066797</v>
      </c>
      <c r="E14" s="1">
        <v>8508290</v>
      </c>
      <c r="F14" s="1">
        <v>7385888</v>
      </c>
      <c r="G14" s="1">
        <v>7735572</v>
      </c>
      <c r="H14" s="1">
        <v>7983379</v>
      </c>
      <c r="K14" s="18"/>
      <c r="L14">
        <v>8838049</v>
      </c>
      <c r="M14">
        <v>15611836</v>
      </c>
      <c r="N14">
        <v>18519864</v>
      </c>
    </row>
    <row r="15" spans="1:21" x14ac:dyDescent="0.25">
      <c r="A15" s="1" t="s">
        <v>12</v>
      </c>
      <c r="B15" s="1" t="s">
        <v>31</v>
      </c>
      <c r="C15" s="1"/>
      <c r="D15" s="15">
        <f>(D14-C14)/C14</f>
        <v>-1.1947669432374275E-2</v>
      </c>
      <c r="E15" s="15">
        <f>(E14-D14)/D14</f>
        <v>-6.1599151276906274E-2</v>
      </c>
      <c r="F15" s="15">
        <f t="shared" ref="F15" si="18">(F14-E14)/E14</f>
        <v>-0.13191863464926559</v>
      </c>
      <c r="G15" s="15">
        <f t="shared" ref="G15" si="19">(G14-F14)/F14</f>
        <v>4.7344882565237924E-2</v>
      </c>
      <c r="H15" s="15">
        <f t="shared" ref="H15" si="20">(H14-G14)/G14</f>
        <v>3.2034735117196247E-2</v>
      </c>
      <c r="K15" s="18"/>
      <c r="L15">
        <v>9227813</v>
      </c>
      <c r="M15">
        <v>16700234</v>
      </c>
      <c r="N15">
        <v>20293223</v>
      </c>
    </row>
    <row r="16" spans="1:21" x14ac:dyDescent="0.25">
      <c r="A16" s="1" t="s">
        <v>12</v>
      </c>
      <c r="B16" s="1" t="s">
        <v>33</v>
      </c>
      <c r="C16" s="1">
        <f>C14</f>
        <v>9176434</v>
      </c>
      <c r="D16" s="1">
        <f>C16*D11+C16</f>
        <v>9265797.63548843</v>
      </c>
      <c r="E16" s="1">
        <f t="shared" ref="E16:H16" si="21">D16*E11+D16</f>
        <v>9335909.9537926801</v>
      </c>
      <c r="F16" s="1">
        <f t="shared" si="21"/>
        <v>9351204.9621487558</v>
      </c>
      <c r="G16" s="1">
        <f t="shared" si="21"/>
        <v>9337990.074929107</v>
      </c>
      <c r="H16" s="1">
        <f t="shared" si="21"/>
        <v>9363237.0353888683</v>
      </c>
      <c r="K16" s="18"/>
      <c r="L16">
        <v>9667987</v>
      </c>
      <c r="M16">
        <v>17449891</v>
      </c>
      <c r="N16">
        <v>21150408</v>
      </c>
    </row>
    <row r="17" spans="1:14" x14ac:dyDescent="0.25">
      <c r="A17" s="3" t="s">
        <v>29</v>
      </c>
      <c r="B17" s="3" t="s">
        <v>9</v>
      </c>
      <c r="C17" s="3">
        <v>383673</v>
      </c>
      <c r="D17" s="3">
        <v>386410</v>
      </c>
      <c r="E17" s="3">
        <v>388307</v>
      </c>
      <c r="F17" s="3">
        <v>388895</v>
      </c>
      <c r="G17" s="3">
        <v>388584</v>
      </c>
      <c r="H17" s="3">
        <v>388460</v>
      </c>
      <c r="K17" s="18"/>
      <c r="L17">
        <v>9176434</v>
      </c>
      <c r="M17">
        <v>16897361</v>
      </c>
      <c r="N17">
        <v>20663690</v>
      </c>
    </row>
    <row r="18" spans="1:14" x14ac:dyDescent="0.25">
      <c r="A18" s="3" t="s">
        <v>29</v>
      </c>
      <c r="B18" s="3" t="s">
        <v>31</v>
      </c>
      <c r="C18" s="3"/>
      <c r="D18" s="16">
        <f>(D17-C17)/C17</f>
        <v>7.1336789401391289E-3</v>
      </c>
      <c r="E18" s="16">
        <f>(E17-D17)/D17</f>
        <v>4.909293237752646E-3</v>
      </c>
      <c r="F18" s="16">
        <f t="shared" ref="F18" si="22">(F17-E17)/E17</f>
        <v>1.5142657742456356E-3</v>
      </c>
      <c r="G18" s="16">
        <f t="shared" ref="G18" si="23">(G17-F17)/F17</f>
        <v>-7.9970171897298758E-4</v>
      </c>
      <c r="H18" s="16">
        <f t="shared" ref="H18" si="24">(H17-G17)/G17</f>
        <v>-3.191073229983736E-4</v>
      </c>
      <c r="K18" s="18"/>
      <c r="L18">
        <v>9066797</v>
      </c>
      <c r="M18">
        <v>17105797</v>
      </c>
      <c r="N18">
        <v>20699900</v>
      </c>
    </row>
    <row r="19" spans="1:14" x14ac:dyDescent="0.25">
      <c r="A19" s="3" t="s">
        <v>29</v>
      </c>
      <c r="B19" s="24" t="s">
        <v>32</v>
      </c>
      <c r="C19" s="4">
        <f>C21/C17</f>
        <v>44.041047975750182</v>
      </c>
      <c r="D19" s="5">
        <f t="shared" ref="D19" si="25">D21/D17</f>
        <v>44.268515307574859</v>
      </c>
      <c r="E19" s="5">
        <f t="shared" ref="E19" si="26">E21/E17</f>
        <v>43.56611907588583</v>
      </c>
      <c r="F19" s="5">
        <f t="shared" ref="F19" si="27">F21/F17</f>
        <v>42.835621440234512</v>
      </c>
      <c r="G19" s="5">
        <f t="shared" ref="G19" si="28">G21/G17</f>
        <v>42.403668190146789</v>
      </c>
      <c r="H19" s="6">
        <f t="shared" ref="H19" si="29">H21/H17</f>
        <v>42.557246563352727</v>
      </c>
      <c r="K19" s="18"/>
      <c r="L19">
        <v>8508290</v>
      </c>
      <c r="M19">
        <v>16917029</v>
      </c>
      <c r="N19">
        <v>20595401</v>
      </c>
    </row>
    <row r="20" spans="1:14" x14ac:dyDescent="0.25">
      <c r="A20" s="3" t="s">
        <v>29</v>
      </c>
      <c r="B20" s="23" t="s">
        <v>34</v>
      </c>
      <c r="C20" s="13"/>
      <c r="D20" s="30">
        <f>(D19-C19)</f>
        <v>0.22746733182467693</v>
      </c>
      <c r="E20" s="30">
        <f t="shared" ref="E20:H20" si="30">(E19-D19)</f>
        <v>-0.70239623168902909</v>
      </c>
      <c r="F20" s="30">
        <f t="shared" si="30"/>
        <v>-0.73049763565131798</v>
      </c>
      <c r="G20" s="30">
        <f t="shared" si="30"/>
        <v>-0.43195325008772301</v>
      </c>
      <c r="H20" s="30">
        <f t="shared" si="30"/>
        <v>0.15357837320593859</v>
      </c>
      <c r="K20" s="18"/>
      <c r="L20">
        <v>7385888</v>
      </c>
      <c r="M20">
        <v>16658559</v>
      </c>
      <c r="N20">
        <v>20343828</v>
      </c>
    </row>
    <row r="21" spans="1:14" x14ac:dyDescent="0.25">
      <c r="A21" s="3" t="s">
        <v>29</v>
      </c>
      <c r="B21" s="3" t="s">
        <v>30</v>
      </c>
      <c r="C21" s="24">
        <v>16897361</v>
      </c>
      <c r="D21" s="24">
        <v>17105797</v>
      </c>
      <c r="E21" s="24">
        <v>16917029</v>
      </c>
      <c r="F21" s="24">
        <v>16658559</v>
      </c>
      <c r="G21" s="24">
        <v>16477387</v>
      </c>
      <c r="H21" s="24">
        <v>16531788</v>
      </c>
      <c r="K21" s="18"/>
      <c r="L21">
        <v>7735572</v>
      </c>
      <c r="M21">
        <v>16477387</v>
      </c>
      <c r="N21">
        <v>20545716</v>
      </c>
    </row>
    <row r="22" spans="1:14" x14ac:dyDescent="0.25">
      <c r="A22" s="3" t="s">
        <v>29</v>
      </c>
      <c r="B22" s="3" t="s">
        <v>31</v>
      </c>
      <c r="C22" s="3"/>
      <c r="D22" s="16">
        <f>(D21-C21)/C21</f>
        <v>1.2335417347123021E-2</v>
      </c>
      <c r="E22" s="16">
        <f>(E21-D21)/D21</f>
        <v>-1.1035323288356573E-2</v>
      </c>
      <c r="F22" s="16">
        <f t="shared" ref="F22" si="31">(F21-E21)/E21</f>
        <v>-1.5278687528407027E-2</v>
      </c>
      <c r="G22" s="16">
        <f t="shared" ref="G22" si="32">(G21-F21)/F21</f>
        <v>-1.0875610549507914E-2</v>
      </c>
      <c r="H22" s="16">
        <f t="shared" ref="H22" si="33">(H21-G21)/G21</f>
        <v>3.3015550341810871E-3</v>
      </c>
      <c r="L22">
        <v>7983379</v>
      </c>
      <c r="M22">
        <v>16531788</v>
      </c>
      <c r="N22">
        <v>20900819</v>
      </c>
    </row>
    <row r="23" spans="1:14" x14ac:dyDescent="0.25">
      <c r="A23" s="3" t="s">
        <v>29</v>
      </c>
      <c r="B23" s="13" t="s">
        <v>33</v>
      </c>
      <c r="C23" s="3">
        <f>C21</f>
        <v>16897361</v>
      </c>
      <c r="D23" s="3">
        <f>C23*D18+C23</f>
        <v>17017901.348309629</v>
      </c>
      <c r="E23" s="3">
        <f t="shared" ref="E23:H23" si="34">D23*E18+D23</f>
        <v>17101447.216319628</v>
      </c>
      <c r="F23" s="3">
        <f t="shared" si="34"/>
        <v>17127343.352529369</v>
      </c>
      <c r="G23" s="3">
        <f t="shared" si="34"/>
        <v>17113646.586608913</v>
      </c>
      <c r="H23" s="3">
        <f t="shared" si="34"/>
        <v>17108185.49665992</v>
      </c>
      <c r="L23">
        <v>6288594</v>
      </c>
      <c r="M23">
        <v>12686976</v>
      </c>
      <c r="N23">
        <v>16041183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Patronage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Nunes</dc:creator>
  <cp:lastModifiedBy>Luis Nunes</cp:lastModifiedBy>
  <dcterms:created xsi:type="dcterms:W3CDTF">2020-07-24T07:23:34Z</dcterms:created>
  <dcterms:modified xsi:type="dcterms:W3CDTF">2020-07-25T05:59:12Z</dcterms:modified>
</cp:coreProperties>
</file>