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3"/>
    <sheet state="visible" name="sem outliers" sheetId="2" r:id="rId4"/>
    <sheet state="visible" name="sem ID" sheetId="3" r:id="rId5"/>
  </sheets>
  <definedNames/>
  <calcPr/>
</workbook>
</file>

<file path=xl/sharedStrings.xml><?xml version="1.0" encoding="utf-8"?>
<sst xmlns="http://schemas.openxmlformats.org/spreadsheetml/2006/main" count="6" uniqueCount="6">
  <si>
    <t>ID</t>
  </si>
  <si>
    <t>Doente</t>
  </si>
  <si>
    <t>Saudável</t>
  </si>
  <si>
    <t>Total de Pacientes =</t>
  </si>
  <si>
    <t xml:space="preserve">Total de Saudáveis = </t>
  </si>
  <si>
    <t xml:space="preserve">Total de Doentes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</si>
</sst>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sz val="14.0"/>
      <color rgb="FF333333"/>
      <name val="Helvetica Neue"/>
    </font>
    <font>
      <u/>
      <sz val="12.0"/>
      <color rgb="FF0563C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left" shrinkToFit="0" wrapText="0"/>
    </xf>
    <xf borderId="0" fillId="0" fontId="2" numFmtId="0" xfId="0" applyAlignment="1" applyFont="1">
      <alignment shrinkToFit="0" wrapText="0"/>
    </xf>
    <xf borderId="1" fillId="2" fontId="0" numFmtId="0" xfId="0" applyAlignment="1" applyBorder="1" applyFill="1" applyFont="1">
      <alignment shrinkToFit="0" wrapText="0"/>
    </xf>
    <xf borderId="2" fillId="2" fontId="0" numFmtId="0" xfId="0" applyAlignment="1" applyBorder="1" applyFont="1">
      <alignment horizontal="left" shrinkToFit="0" wrapText="0"/>
    </xf>
    <xf borderId="3" fillId="2" fontId="0" numFmtId="0" xfId="0" applyAlignment="1" applyBorder="1" applyFont="1">
      <alignment shrinkToFit="0" wrapText="0"/>
    </xf>
    <xf borderId="4" fillId="2" fontId="0" numFmtId="0" xfId="0" applyAlignment="1" applyBorder="1" applyFont="1">
      <alignment horizontal="left" shrinkToFit="0" wrapText="0"/>
    </xf>
    <xf borderId="5" fillId="2" fontId="0" numFmtId="0" xfId="0" applyAlignment="1" applyBorder="1" applyFont="1">
      <alignment shrinkToFit="0" wrapText="0"/>
    </xf>
    <xf borderId="6" fillId="2" fontId="0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6" width="10.56"/>
  </cols>
  <sheetData>
    <row r="1" ht="18.0" customHeight="1">
      <c r="A1" s="1">
        <v>1.0</v>
      </c>
      <c r="B1" s="1">
        <v>0.0</v>
      </c>
      <c r="C1" s="5"/>
      <c r="D1" s="1"/>
      <c r="E1" s="1"/>
      <c r="G1" s="5" t="str">
        <f>HYPERLINK("http://visual.ic.uff.br/dmi/prontuario/details.php?id=1","http://visual.ic.uff.br/dmi/prontuario/details.php?id=1")</f>
        <v>http://visual.ic.uff.br/dmi/prontuario/details.php?id=1</v>
      </c>
    </row>
    <row r="2" ht="18.0" customHeight="1">
      <c r="A2" s="1">
        <v>2.0</v>
      </c>
      <c r="B2" s="1">
        <v>0.0</v>
      </c>
      <c r="C2" s="5"/>
      <c r="D2" s="1"/>
      <c r="E2" s="1"/>
      <c r="G2" s="5" t="str">
        <f>HYPERLINK("http://visual.ic.uff.br/dmi/prontuario/details.php?id=2","http://visual.ic.uff.br/dmi/prontuario/details.php?id=2")</f>
        <v>http://visual.ic.uff.br/dmi/prontuario/details.php?id=2</v>
      </c>
    </row>
    <row r="3" ht="18.0" customHeight="1">
      <c r="A3" s="1">
        <v>3.0</v>
      </c>
      <c r="B3" s="1">
        <v>0.0</v>
      </c>
      <c r="C3" s="5"/>
      <c r="D3" s="1"/>
      <c r="E3" s="1"/>
      <c r="G3" s="5" t="str">
        <f>HYPERLINK("http://visual.ic.uff.br/dmi/prontuario/details.php?id=3","http://visual.ic.uff.br/dmi/prontuario/details.php?id=3")</f>
        <v>http://visual.ic.uff.br/dmi/prontuario/details.php?id=3</v>
      </c>
    </row>
    <row r="4" ht="18.0" customHeight="1">
      <c r="A4" s="1">
        <v>4.0</v>
      </c>
      <c r="B4" s="1">
        <v>0.0</v>
      </c>
      <c r="C4" s="5"/>
      <c r="D4" s="1"/>
      <c r="E4" s="1"/>
      <c r="G4" s="5" t="str">
        <f>HYPERLINK("http://visual.ic.uff.br/dmi/prontuario/details.php?id=4","http://visual.ic.uff.br/dmi/prontuario/details.php?id=4")</f>
        <v>http://visual.ic.uff.br/dmi/prontuario/details.php?id=4</v>
      </c>
    </row>
    <row r="5" ht="18.0" customHeight="1">
      <c r="A5" s="1">
        <v>5.0</v>
      </c>
      <c r="B5" s="1">
        <v>0.0</v>
      </c>
      <c r="C5" s="5"/>
      <c r="D5" s="1"/>
      <c r="E5" s="1"/>
      <c r="G5" s="5" t="str">
        <f>HYPERLINK("http://visual.ic.uff.br/dmi/prontuario/details.php?id=5","http://visual.ic.uff.br/dmi/prontuario/details.php?id=5")</f>
        <v>http://visual.ic.uff.br/dmi/prontuario/details.php?id=5</v>
      </c>
    </row>
    <row r="6" ht="18.0" customHeight="1">
      <c r="A6" s="1">
        <v>6.0</v>
      </c>
      <c r="B6" s="1">
        <v>0.0</v>
      </c>
      <c r="C6" s="5"/>
      <c r="D6" s="1"/>
      <c r="E6" s="1"/>
      <c r="G6" s="5" t="str">
        <f>HYPERLINK("http://visual.ic.uff.br/dmi/prontuario/details.php?id=6","http://visual.ic.uff.br/dmi/prontuario/details.php?id=6")</f>
        <v>http://visual.ic.uff.br/dmi/prontuario/details.php?id=6</v>
      </c>
    </row>
    <row r="7" ht="18.0" customHeight="1">
      <c r="A7" s="1">
        <v>7.0</v>
      </c>
      <c r="B7" s="1">
        <v>0.0</v>
      </c>
      <c r="C7" s="5"/>
      <c r="D7" s="1"/>
      <c r="E7" s="1"/>
      <c r="G7" s="5" t="str">
        <f>HYPERLINK("http://visual.ic.uff.br/dmi/prontuario/details.php?id=7","http://visual.ic.uff.br/dmi/prontuario/details.php?id=7")</f>
        <v>http://visual.ic.uff.br/dmi/prontuario/details.php?id=7</v>
      </c>
    </row>
    <row r="8" ht="18.0" customHeight="1">
      <c r="A8" s="1">
        <v>8.0</v>
      </c>
      <c r="B8" s="1">
        <v>0.0</v>
      </c>
      <c r="C8" s="5"/>
      <c r="D8" s="1"/>
      <c r="E8" s="1"/>
      <c r="G8" s="5" t="str">
        <f>HYPERLINK("http://visual.ic.uff.br/dmi/prontuario/details.php?id=8","http://visual.ic.uff.br/dmi/prontuario/details.php?id=8")</f>
        <v>http://visual.ic.uff.br/dmi/prontuario/details.php?id=8</v>
      </c>
    </row>
    <row r="9" ht="18.0" customHeight="1">
      <c r="A9" s="1">
        <v>9.0</v>
      </c>
      <c r="B9" s="1">
        <v>0.0</v>
      </c>
      <c r="C9" s="5"/>
      <c r="D9" s="1"/>
      <c r="E9" s="1"/>
      <c r="G9" s="5" t="str">
        <f>HYPERLINK("http://visual.ic.uff.br/dmi/prontuario/details.php?id=9","http://visual.ic.uff.br/dmi/prontuario/details.php?id=9")</f>
        <v>http://visual.ic.uff.br/dmi/prontuario/details.php?id=9</v>
      </c>
    </row>
    <row r="10" ht="18.0" customHeight="1">
      <c r="A10" s="1">
        <v>10.0</v>
      </c>
      <c r="B10" s="1">
        <v>0.0</v>
      </c>
      <c r="C10" s="5"/>
      <c r="D10" s="1"/>
      <c r="E10" s="1"/>
      <c r="G10" s="5" t="str">
        <f>HYPERLINK("http://visual.ic.uff.br/dmi/prontuario/details.php?id=10","http://visual.ic.uff.br/dmi/prontuario/details.php?id=10")</f>
        <v>http://visual.ic.uff.br/dmi/prontuario/details.php?id=10</v>
      </c>
    </row>
    <row r="11" ht="18.0" customHeight="1">
      <c r="A11" s="1">
        <v>11.0</v>
      </c>
      <c r="B11" s="1">
        <v>0.0</v>
      </c>
      <c r="C11" s="5"/>
      <c r="D11" s="1"/>
      <c r="E11" s="1"/>
      <c r="G11" s="5" t="str">
        <f>HYPERLINK("http://visual.ic.uff.br/dmi/prontuario/details.php?id=11","http://visual.ic.uff.br/dmi/prontuario/details.php?id=11")</f>
        <v>http://visual.ic.uff.br/dmi/prontuario/details.php?id=11</v>
      </c>
    </row>
    <row r="12" ht="18.0" customHeight="1">
      <c r="A12" s="1">
        <v>12.0</v>
      </c>
      <c r="B12" s="1">
        <v>0.0</v>
      </c>
      <c r="C12" s="5"/>
      <c r="D12" s="1"/>
      <c r="E12" s="1"/>
      <c r="G12" s="5" t="str">
        <f>HYPERLINK("http://visual.ic.uff.br/dmi/prontuario/details.php?id=12","http://visual.ic.uff.br/dmi/prontuario/details.php?id=12")</f>
        <v>http://visual.ic.uff.br/dmi/prontuario/details.php?id=12</v>
      </c>
    </row>
    <row r="13" ht="18.0" customHeight="1">
      <c r="A13" s="1">
        <v>13.0</v>
      </c>
      <c r="B13" s="1">
        <v>0.0</v>
      </c>
      <c r="C13" s="5"/>
      <c r="D13" s="1"/>
      <c r="E13" s="1"/>
      <c r="G13" s="5" t="str">
        <f>HYPERLINK("http://visual.ic.uff.br/dmi/prontuario/details.php?id=13","http://visual.ic.uff.br/dmi/prontuario/details.php?id=13")</f>
        <v>http://visual.ic.uff.br/dmi/prontuario/details.php?id=13</v>
      </c>
    </row>
    <row r="14" ht="18.0" customHeight="1">
      <c r="A14" s="1">
        <v>15.0</v>
      </c>
      <c r="B14" s="1">
        <v>0.0</v>
      </c>
      <c r="C14" s="5"/>
      <c r="D14" s="1"/>
      <c r="E14" s="1"/>
      <c r="G14" s="5" t="str">
        <f>HYPERLINK("http://visual.ic.uff.br/dmi/prontuario/details.php?id=15","http://visual.ic.uff.br/dmi/prontuario/details.php?id=15")</f>
        <v>http://visual.ic.uff.br/dmi/prontuario/details.php?id=15</v>
      </c>
    </row>
    <row r="15" ht="18.0" customHeight="1">
      <c r="A15" s="1">
        <v>16.0</v>
      </c>
      <c r="B15" s="1">
        <v>0.0</v>
      </c>
      <c r="C15" s="5"/>
      <c r="D15" s="1"/>
      <c r="E15" s="1"/>
      <c r="G15" s="5" t="str">
        <f>HYPERLINK("http://visual.ic.uff.br/dmi/prontuario/details.php?id=16","http://visual.ic.uff.br/dmi/prontuario/details.php?id=16")</f>
        <v>http://visual.ic.uff.br/dmi/prontuario/details.php?id=16</v>
      </c>
    </row>
    <row r="16" ht="18.0" customHeight="1">
      <c r="A16" s="1">
        <v>17.0</v>
      </c>
      <c r="B16" s="1">
        <v>0.0</v>
      </c>
      <c r="C16" s="5"/>
      <c r="D16" s="1"/>
      <c r="E16" s="1"/>
      <c r="G16" s="5" t="str">
        <f>HYPERLINK("http://visual.ic.uff.br/dmi/prontuario/details.php?id=17","http://visual.ic.uff.br/dmi/prontuario/details.php?id=17")</f>
        <v>http://visual.ic.uff.br/dmi/prontuario/details.php?id=17</v>
      </c>
    </row>
    <row r="17" ht="18.0" customHeight="1">
      <c r="A17" s="1">
        <v>18.0</v>
      </c>
      <c r="B17" s="1">
        <v>0.0</v>
      </c>
      <c r="C17" s="5"/>
      <c r="D17" s="1"/>
      <c r="E17" s="1"/>
      <c r="G17" s="5" t="str">
        <f>HYPERLINK("http://visual.ic.uff.br/dmi/prontuario/details.php?id=18","http://visual.ic.uff.br/dmi/prontuario/details.php?id=18")</f>
        <v>http://visual.ic.uff.br/dmi/prontuario/details.php?id=18</v>
      </c>
    </row>
    <row r="18" ht="18.0" customHeight="1">
      <c r="A18" s="1">
        <v>19.0</v>
      </c>
      <c r="B18" s="1">
        <v>0.0</v>
      </c>
      <c r="C18" s="5"/>
      <c r="D18" s="1"/>
      <c r="E18" s="1"/>
      <c r="G18" s="5" t="str">
        <f>HYPERLINK("http://visual.ic.uff.br/dmi/prontuario/details.php?id=19","http://visual.ic.uff.br/dmi/prontuario/details.php?id=19")</f>
        <v>http://visual.ic.uff.br/dmi/prontuario/details.php?id=19</v>
      </c>
    </row>
    <row r="19" ht="18.0" customHeight="1">
      <c r="A19" s="1">
        <v>20.0</v>
      </c>
      <c r="B19" s="1">
        <v>0.0</v>
      </c>
      <c r="C19" s="5"/>
      <c r="D19" s="1"/>
      <c r="E19" s="1"/>
      <c r="G19" s="5" t="str">
        <f>HYPERLINK("http://visual.ic.uff.br/dmi/prontuario/details.php?id=20","http://visual.ic.uff.br/dmi/prontuario/details.php?id=20")</f>
        <v>http://visual.ic.uff.br/dmi/prontuario/details.php?id=20</v>
      </c>
    </row>
    <row r="20" ht="18.0" customHeight="1">
      <c r="A20" s="1">
        <v>21.0</v>
      </c>
      <c r="B20" s="1">
        <v>0.0</v>
      </c>
      <c r="C20" s="5"/>
      <c r="D20" s="1"/>
      <c r="E20" s="1"/>
      <c r="G20" s="5" t="str">
        <f>HYPERLINK("http://visual.ic.uff.br/dmi/prontuario/details.php?id=21","http://visual.ic.uff.br/dmi/prontuario/details.php?id=21")</f>
        <v>http://visual.ic.uff.br/dmi/prontuario/details.php?id=21</v>
      </c>
    </row>
    <row r="21" ht="18.0" customHeight="1">
      <c r="A21" s="1">
        <v>22.0</v>
      </c>
      <c r="B21" s="1">
        <v>0.0</v>
      </c>
      <c r="C21" s="5"/>
      <c r="D21" s="1"/>
      <c r="E21" s="1"/>
      <c r="G21" s="5" t="str">
        <f>HYPERLINK("http://visual.ic.uff.br/dmi/prontuario/details.php?id=22","http://visual.ic.uff.br/dmi/prontuario/details.php?id=22")</f>
        <v>http://visual.ic.uff.br/dmi/prontuario/details.php?id=22</v>
      </c>
    </row>
    <row r="22" ht="18.0" customHeight="1">
      <c r="A22" s="1">
        <v>23.0</v>
      </c>
      <c r="B22" s="1">
        <v>0.0</v>
      </c>
      <c r="C22" s="5"/>
      <c r="D22" s="1"/>
      <c r="E22" s="1"/>
      <c r="G22" s="5" t="str">
        <f>HYPERLINK("http://visual.ic.uff.br/dmi/prontuario/details.php?id=23","http://visual.ic.uff.br/dmi/prontuario/details.php?id=23")</f>
        <v>http://visual.ic.uff.br/dmi/prontuario/details.php?id=23</v>
      </c>
    </row>
    <row r="23" ht="18.0" customHeight="1">
      <c r="A23" s="1">
        <v>24.0</v>
      </c>
      <c r="B23" s="1">
        <v>0.0</v>
      </c>
      <c r="C23" s="5"/>
      <c r="D23" s="1"/>
      <c r="E23" s="1"/>
      <c r="G23" s="5" t="str">
        <f>HYPERLINK("http://visual.ic.uff.br/dmi/prontuario/details.php?id=24","http://visual.ic.uff.br/dmi/prontuario/details.php?id=24")</f>
        <v>http://visual.ic.uff.br/dmi/prontuario/details.php?id=24</v>
      </c>
    </row>
    <row r="24" ht="18.0" customHeight="1">
      <c r="A24" s="1">
        <v>26.0</v>
      </c>
      <c r="B24" s="1">
        <v>0.0</v>
      </c>
      <c r="C24" s="5"/>
      <c r="D24" s="1"/>
      <c r="E24" s="1"/>
      <c r="G24" s="5" t="str">
        <f>HYPERLINK("http://visual.ic.uff.br/dmi/prontuario/details.php?id=26","http://visual.ic.uff.br/dmi/prontuario/details.php?id=26")</f>
        <v>http://visual.ic.uff.br/dmi/prontuario/details.php?id=26</v>
      </c>
    </row>
    <row r="25" ht="18.0" customHeight="1">
      <c r="A25" s="1">
        <v>28.0</v>
      </c>
      <c r="B25" s="1">
        <v>0.0</v>
      </c>
      <c r="C25" s="5"/>
      <c r="D25" s="1"/>
      <c r="E25" s="1"/>
      <c r="G25" s="5" t="str">
        <f>HYPERLINK("http://visual.ic.uff.br/dmi/prontuario/details.php?id=28","http://visual.ic.uff.br/dmi/prontuario/details.php?id=28")</f>
        <v>http://visual.ic.uff.br/dmi/prontuario/details.php?id=28</v>
      </c>
    </row>
    <row r="26" ht="18.0" customHeight="1">
      <c r="A26" s="1">
        <v>30.0</v>
      </c>
      <c r="B26" s="1">
        <v>0.0</v>
      </c>
      <c r="C26" s="5"/>
      <c r="D26" s="1"/>
      <c r="E26" s="1"/>
      <c r="G26" s="5" t="str">
        <f>HYPERLINK("http://visual.ic.uff.br/dmi/prontuario/details.php?id=30","http://visual.ic.uff.br/dmi/prontuario/details.php?id=30")</f>
        <v>http://visual.ic.uff.br/dmi/prontuario/details.php?id=30</v>
      </c>
    </row>
    <row r="27" ht="18.0" customHeight="1">
      <c r="A27" s="1">
        <v>31.0</v>
      </c>
      <c r="B27" s="1">
        <v>0.0</v>
      </c>
      <c r="C27" s="5"/>
      <c r="D27" s="1"/>
      <c r="E27" s="1"/>
      <c r="G27" s="5" t="str">
        <f>HYPERLINK("http://visual.ic.uff.br/dmi/prontuario/details.php?id=31","http://visual.ic.uff.br/dmi/prontuario/details.php?id=31")</f>
        <v>http://visual.ic.uff.br/dmi/prontuario/details.php?id=31</v>
      </c>
    </row>
    <row r="28" ht="18.0" customHeight="1">
      <c r="A28" s="1">
        <v>32.0</v>
      </c>
      <c r="B28" s="1">
        <v>0.0</v>
      </c>
      <c r="C28" s="5"/>
      <c r="D28" s="1"/>
      <c r="E28" s="1"/>
      <c r="G28" s="5" t="str">
        <f>HYPERLINK("http://visual.ic.uff.br/dmi/prontuario/details.php?id=32","http://visual.ic.uff.br/dmi/prontuario/details.php?id=32")</f>
        <v>http://visual.ic.uff.br/dmi/prontuario/details.php?id=32</v>
      </c>
    </row>
    <row r="29" ht="18.0" customHeight="1">
      <c r="A29" s="1">
        <v>34.0</v>
      </c>
      <c r="B29" s="1">
        <v>0.0</v>
      </c>
      <c r="C29" s="5"/>
      <c r="D29" s="1"/>
      <c r="E29" s="1"/>
      <c r="G29" s="5" t="str">
        <f>HYPERLINK("http://visual.ic.uff.br/dmi/prontuario/details.php?id=34","http://visual.ic.uff.br/dmi/prontuario/details.php?id=34")</f>
        <v>http://visual.ic.uff.br/dmi/prontuario/details.php?id=34</v>
      </c>
    </row>
    <row r="30" ht="18.0" customHeight="1">
      <c r="A30" s="1">
        <v>35.0</v>
      </c>
      <c r="B30" s="1">
        <v>0.0</v>
      </c>
      <c r="C30" s="5"/>
      <c r="D30" s="1"/>
      <c r="E30" s="1"/>
      <c r="G30" s="5" t="str">
        <f>HYPERLINK("http://visual.ic.uff.br/dmi/prontuario/details.php?id=35","http://visual.ic.uff.br/dmi/prontuario/details.php?id=35")</f>
        <v>http://visual.ic.uff.br/dmi/prontuario/details.php?id=35</v>
      </c>
    </row>
    <row r="31" ht="18.0" customHeight="1">
      <c r="A31" s="1">
        <v>36.0</v>
      </c>
      <c r="B31" s="1">
        <v>0.0</v>
      </c>
      <c r="C31" s="5"/>
      <c r="D31" s="1"/>
      <c r="E31" s="1"/>
    </row>
    <row r="32" ht="18.0" customHeight="1">
      <c r="A32" s="1">
        <v>37.0</v>
      </c>
      <c r="B32" s="1">
        <v>0.0</v>
      </c>
      <c r="C32" s="5"/>
      <c r="D32" s="1"/>
      <c r="E32" s="1"/>
    </row>
    <row r="33" ht="18.0" customHeight="1">
      <c r="A33" s="1">
        <v>38.0</v>
      </c>
      <c r="B33" s="1">
        <v>0.0</v>
      </c>
      <c r="C33" s="5"/>
      <c r="D33" s="1"/>
      <c r="E33" s="1"/>
    </row>
    <row r="34" ht="18.0" customHeight="1">
      <c r="A34" s="1">
        <v>40.0</v>
      </c>
      <c r="B34" s="1">
        <v>0.0</v>
      </c>
      <c r="C34" s="5"/>
      <c r="D34" s="1"/>
      <c r="E34" s="1"/>
    </row>
    <row r="35" ht="18.0" customHeight="1">
      <c r="A35" s="1">
        <v>41.0</v>
      </c>
      <c r="B35" s="1">
        <v>0.0</v>
      </c>
      <c r="C35" s="5"/>
      <c r="D35" s="1"/>
      <c r="E35" s="1"/>
    </row>
    <row r="36" ht="18.0" customHeight="1">
      <c r="A36" s="1">
        <v>42.0</v>
      </c>
      <c r="B36" s="1">
        <v>0.0</v>
      </c>
      <c r="C36" s="5"/>
      <c r="D36" s="1"/>
      <c r="E36" s="1"/>
    </row>
    <row r="37" ht="18.0" customHeight="1">
      <c r="A37" s="1">
        <v>43.0</v>
      </c>
      <c r="B37" s="1">
        <v>0.0</v>
      </c>
      <c r="C37" s="5"/>
      <c r="D37" s="1"/>
      <c r="E37" s="1"/>
    </row>
    <row r="38" ht="18.0" customHeight="1">
      <c r="A38" s="1">
        <v>44.0</v>
      </c>
      <c r="B38" s="1">
        <v>0.0</v>
      </c>
      <c r="C38" s="5"/>
      <c r="D38" s="1"/>
      <c r="E38" s="1"/>
    </row>
    <row r="39" ht="18.0" customHeight="1">
      <c r="A39" s="1">
        <v>45.0</v>
      </c>
      <c r="B39" s="1">
        <v>0.0</v>
      </c>
      <c r="C39" s="5"/>
      <c r="D39" s="1"/>
      <c r="E39" s="1"/>
    </row>
    <row r="40" ht="18.0" customHeight="1">
      <c r="A40" s="1">
        <v>46.0</v>
      </c>
      <c r="B40" s="1">
        <v>0.0</v>
      </c>
      <c r="C40" s="5"/>
      <c r="D40" s="1"/>
      <c r="E40" s="1"/>
    </row>
    <row r="41" ht="18.0" customHeight="1">
      <c r="A41" s="1">
        <v>47.0</v>
      </c>
      <c r="B41" s="1">
        <v>0.0</v>
      </c>
      <c r="C41" s="5"/>
      <c r="D41" s="1"/>
      <c r="E41" s="1"/>
    </row>
    <row r="42" ht="18.0" customHeight="1">
      <c r="A42" s="1">
        <v>48.0</v>
      </c>
      <c r="B42" s="1">
        <v>0.0</v>
      </c>
      <c r="C42" s="5"/>
      <c r="D42" s="1"/>
      <c r="E42" s="1"/>
    </row>
    <row r="43" ht="18.0" customHeight="1">
      <c r="A43" s="1">
        <v>49.0</v>
      </c>
      <c r="B43" s="1">
        <v>0.0</v>
      </c>
      <c r="C43" s="5"/>
      <c r="D43" s="1"/>
      <c r="E43" s="1"/>
    </row>
    <row r="44" ht="18.0" customHeight="1">
      <c r="A44" s="1">
        <v>50.0</v>
      </c>
      <c r="B44" s="1">
        <v>0.0</v>
      </c>
      <c r="C44" s="5"/>
      <c r="D44" s="1"/>
      <c r="E44" s="1"/>
    </row>
    <row r="45" ht="18.0" customHeight="1">
      <c r="A45" s="1">
        <v>51.0</v>
      </c>
      <c r="B45" s="1">
        <v>0.0</v>
      </c>
      <c r="C45" s="5"/>
      <c r="D45" s="1"/>
      <c r="E45" s="1"/>
    </row>
    <row r="46" ht="18.0" customHeight="1">
      <c r="A46" s="1">
        <v>52.0</v>
      </c>
      <c r="B46" s="1">
        <v>0.0</v>
      </c>
      <c r="C46" s="5"/>
      <c r="D46" s="1"/>
      <c r="E46" s="1"/>
    </row>
    <row r="47" ht="18.0" customHeight="1">
      <c r="A47" s="1">
        <v>55.0</v>
      </c>
      <c r="B47" s="1">
        <v>0.0</v>
      </c>
      <c r="C47" s="5"/>
      <c r="D47" s="1"/>
      <c r="E47" s="1"/>
    </row>
    <row r="48" ht="18.0" customHeight="1">
      <c r="A48" s="1">
        <v>57.0</v>
      </c>
      <c r="B48" s="1">
        <v>0.0</v>
      </c>
      <c r="C48" s="5"/>
      <c r="D48" s="1"/>
      <c r="E48" s="1"/>
    </row>
    <row r="49" ht="18.0" customHeight="1">
      <c r="A49" s="1">
        <v>58.0</v>
      </c>
      <c r="B49" s="1">
        <v>0.0</v>
      </c>
      <c r="C49" s="5"/>
      <c r="D49" s="1"/>
      <c r="E49" s="1"/>
    </row>
    <row r="50" ht="18.0" customHeight="1">
      <c r="A50" s="1">
        <v>59.0</v>
      </c>
      <c r="B50" s="1">
        <v>0.0</v>
      </c>
      <c r="C50" s="5"/>
      <c r="D50" s="1"/>
      <c r="E50" s="1"/>
    </row>
    <row r="51" ht="18.0" customHeight="1">
      <c r="A51" s="1">
        <v>60.0</v>
      </c>
      <c r="B51" s="1">
        <v>0.0</v>
      </c>
      <c r="C51" s="5"/>
      <c r="D51" s="1"/>
      <c r="E51" s="1"/>
    </row>
    <row r="52" ht="18.0" customHeight="1">
      <c r="A52" s="1">
        <v>61.0</v>
      </c>
      <c r="B52" s="1">
        <v>0.0</v>
      </c>
      <c r="C52" s="5"/>
      <c r="D52" s="1"/>
      <c r="E52" s="1"/>
    </row>
    <row r="53" ht="18.0" customHeight="1">
      <c r="A53" s="1">
        <v>62.0</v>
      </c>
      <c r="B53" s="1">
        <v>0.0</v>
      </c>
      <c r="C53" s="5"/>
      <c r="D53" s="1"/>
      <c r="E53" s="1"/>
    </row>
    <row r="54" ht="18.0" customHeight="1">
      <c r="A54" s="1">
        <v>63.0</v>
      </c>
      <c r="B54" s="1">
        <v>0.0</v>
      </c>
      <c r="C54" s="5"/>
      <c r="D54" s="1"/>
      <c r="E54" s="1"/>
    </row>
    <row r="55" ht="18.0" customHeight="1">
      <c r="A55" s="1">
        <v>63.0</v>
      </c>
      <c r="B55" s="1">
        <v>0.0</v>
      </c>
      <c r="C55" s="5"/>
      <c r="D55" s="1"/>
      <c r="E55" s="1"/>
    </row>
    <row r="56" ht="18.0" customHeight="1">
      <c r="A56" s="1">
        <v>64.0</v>
      </c>
      <c r="B56" s="1">
        <v>0.0</v>
      </c>
      <c r="C56" s="5"/>
      <c r="D56" s="1"/>
      <c r="E56" s="1"/>
    </row>
    <row r="57" ht="18.0" customHeight="1">
      <c r="A57" s="1">
        <v>65.0</v>
      </c>
      <c r="B57" s="1">
        <v>0.0</v>
      </c>
      <c r="C57" s="5"/>
      <c r="D57" s="1"/>
      <c r="E57" s="1"/>
    </row>
    <row r="58" ht="18.0" customHeight="1">
      <c r="A58" s="1">
        <v>66.0</v>
      </c>
      <c r="B58" s="1">
        <v>0.0</v>
      </c>
      <c r="C58" s="5"/>
      <c r="D58" s="1"/>
      <c r="E58" s="1"/>
    </row>
    <row r="59" ht="18.0" customHeight="1">
      <c r="A59" s="1">
        <v>67.0</v>
      </c>
      <c r="B59" s="1">
        <v>0.0</v>
      </c>
      <c r="C59" s="5"/>
      <c r="D59" s="1"/>
      <c r="E59" s="1"/>
    </row>
    <row r="60" ht="18.0" customHeight="1">
      <c r="A60" s="1">
        <v>68.0</v>
      </c>
      <c r="B60" s="1">
        <v>0.0</v>
      </c>
      <c r="C60" s="5"/>
      <c r="D60" s="1"/>
      <c r="E60" s="1"/>
    </row>
    <row r="61" ht="18.0" customHeight="1">
      <c r="A61" s="1">
        <v>69.0</v>
      </c>
      <c r="B61" s="1">
        <v>0.0</v>
      </c>
      <c r="C61" s="5"/>
      <c r="D61" s="1"/>
      <c r="E61" s="1"/>
    </row>
    <row r="62" ht="18.0" customHeight="1">
      <c r="A62" s="1">
        <v>70.0</v>
      </c>
      <c r="B62" s="1">
        <v>0.0</v>
      </c>
      <c r="C62" s="5"/>
      <c r="D62" s="1"/>
      <c r="E62" s="1"/>
    </row>
    <row r="63" ht="18.0" customHeight="1">
      <c r="A63" s="1">
        <v>71.0</v>
      </c>
      <c r="B63" s="1">
        <v>0.0</v>
      </c>
      <c r="C63" s="5"/>
      <c r="D63" s="1"/>
      <c r="E63" s="1"/>
    </row>
    <row r="64" ht="18.0" customHeight="1">
      <c r="A64" s="1">
        <v>72.0</v>
      </c>
      <c r="B64" s="1">
        <v>0.0</v>
      </c>
      <c r="C64" s="5"/>
      <c r="D64" s="1"/>
      <c r="E64" s="1"/>
    </row>
    <row r="65" ht="18.0" customHeight="1">
      <c r="A65" s="1">
        <v>73.0</v>
      </c>
      <c r="B65" s="1">
        <v>0.0</v>
      </c>
      <c r="C65" s="5"/>
      <c r="D65" s="1"/>
      <c r="E65" s="1"/>
    </row>
    <row r="66" ht="18.0" customHeight="1">
      <c r="A66" s="1">
        <v>75.0</v>
      </c>
      <c r="B66" s="1">
        <v>0.0</v>
      </c>
      <c r="C66" s="5"/>
      <c r="D66" s="1"/>
      <c r="E66" s="1"/>
    </row>
    <row r="67" ht="18.0" customHeight="1">
      <c r="A67" s="1">
        <v>77.0</v>
      </c>
      <c r="B67" s="1">
        <v>0.0</v>
      </c>
      <c r="C67" s="5"/>
      <c r="D67" s="1"/>
      <c r="E67" s="1"/>
    </row>
    <row r="68" ht="18.0" customHeight="1">
      <c r="A68" s="1">
        <v>80.0</v>
      </c>
      <c r="B68" s="1">
        <v>0.0</v>
      </c>
      <c r="C68" s="5"/>
      <c r="D68" s="1"/>
      <c r="E68" s="1"/>
    </row>
    <row r="69" ht="18.0" customHeight="1">
      <c r="A69" s="1">
        <v>85.0</v>
      </c>
      <c r="B69" s="1">
        <v>0.0</v>
      </c>
      <c r="C69" s="5"/>
      <c r="D69" s="1"/>
      <c r="E69" s="1"/>
    </row>
    <row r="70" ht="18.0" customHeight="1">
      <c r="A70" s="1">
        <v>86.0</v>
      </c>
      <c r="B70" s="1">
        <v>0.0</v>
      </c>
      <c r="C70" s="5"/>
      <c r="D70" s="1"/>
      <c r="E70" s="1"/>
    </row>
    <row r="71" ht="18.0" customHeight="1">
      <c r="A71" s="1">
        <v>87.0</v>
      </c>
      <c r="B71" s="1">
        <v>0.0</v>
      </c>
      <c r="C71" s="5"/>
      <c r="D71" s="1"/>
      <c r="E71" s="1"/>
    </row>
    <row r="72" ht="18.0" customHeight="1">
      <c r="A72" s="1">
        <v>88.0</v>
      </c>
      <c r="B72" s="1">
        <v>0.0</v>
      </c>
      <c r="C72" s="5"/>
      <c r="D72" s="1"/>
      <c r="E72" s="1"/>
    </row>
    <row r="73" ht="18.0" customHeight="1">
      <c r="A73" s="1">
        <v>89.0</v>
      </c>
      <c r="B73" s="1">
        <v>0.0</v>
      </c>
      <c r="C73" s="5"/>
      <c r="D73" s="1"/>
      <c r="E73" s="1"/>
    </row>
    <row r="74" ht="18.0" customHeight="1">
      <c r="A74" s="1">
        <v>90.0</v>
      </c>
      <c r="B74" s="1">
        <v>0.0</v>
      </c>
      <c r="C74" s="5"/>
      <c r="D74" s="1"/>
      <c r="E74" s="1"/>
    </row>
    <row r="75" ht="18.0" customHeight="1">
      <c r="A75" s="1">
        <v>91.0</v>
      </c>
      <c r="B75" s="1">
        <v>0.0</v>
      </c>
      <c r="C75" s="5"/>
      <c r="D75" s="1"/>
      <c r="E75" s="1"/>
    </row>
    <row r="76" ht="18.0" customHeight="1">
      <c r="A76" s="1">
        <v>92.0</v>
      </c>
      <c r="B76" s="1">
        <v>0.0</v>
      </c>
      <c r="C76" s="5"/>
      <c r="D76" s="1"/>
      <c r="E76" s="1"/>
    </row>
    <row r="77" ht="18.0" customHeight="1">
      <c r="A77" s="1">
        <v>93.0</v>
      </c>
      <c r="B77" s="1">
        <v>0.0</v>
      </c>
      <c r="C77" s="5"/>
      <c r="D77" s="1"/>
      <c r="E77" s="1"/>
    </row>
    <row r="78" ht="18.0" customHeight="1">
      <c r="A78" s="1">
        <v>94.0</v>
      </c>
      <c r="B78" s="1">
        <v>0.0</v>
      </c>
      <c r="C78" s="5"/>
      <c r="D78" s="1"/>
      <c r="E78" s="1"/>
    </row>
    <row r="79" ht="18.0" customHeight="1">
      <c r="A79" s="1">
        <v>95.0</v>
      </c>
      <c r="B79" s="1">
        <v>0.0</v>
      </c>
      <c r="C79" s="5"/>
      <c r="D79" s="1"/>
      <c r="E79" s="1"/>
    </row>
    <row r="80" ht="18.0" customHeight="1">
      <c r="A80" s="1">
        <v>96.0</v>
      </c>
      <c r="B80" s="1">
        <v>0.0</v>
      </c>
      <c r="C80" s="5"/>
      <c r="D80" s="1"/>
      <c r="E80" s="1"/>
    </row>
    <row r="81" ht="18.0" customHeight="1">
      <c r="A81" s="1">
        <v>97.0</v>
      </c>
      <c r="B81" s="1">
        <v>0.0</v>
      </c>
      <c r="C81" s="5"/>
      <c r="D81" s="1"/>
      <c r="E81" s="1"/>
    </row>
    <row r="82" ht="18.0" customHeight="1">
      <c r="A82" s="1">
        <v>98.0</v>
      </c>
      <c r="B82" s="1">
        <v>0.0</v>
      </c>
      <c r="C82" s="5"/>
      <c r="D82" s="1"/>
      <c r="E82" s="1"/>
    </row>
    <row r="83" ht="18.0" customHeight="1">
      <c r="A83" s="1">
        <v>99.0</v>
      </c>
      <c r="B83" s="1">
        <v>0.0</v>
      </c>
      <c r="C83" s="5"/>
      <c r="D83" s="1"/>
      <c r="E83" s="1"/>
    </row>
    <row r="84" ht="18.0" customHeight="1">
      <c r="A84" s="1">
        <v>100.0</v>
      </c>
      <c r="B84" s="1">
        <v>0.0</v>
      </c>
      <c r="C84" s="5"/>
      <c r="D84" s="1"/>
      <c r="E84" s="1"/>
    </row>
    <row r="85" ht="18.0" customHeight="1">
      <c r="A85" s="1">
        <v>104.0</v>
      </c>
      <c r="B85" s="1">
        <v>0.0</v>
      </c>
      <c r="C85" s="5"/>
      <c r="D85" s="1"/>
      <c r="E85" s="1"/>
    </row>
    <row r="86" ht="18.0" customHeight="1">
      <c r="A86" s="1">
        <v>105.0</v>
      </c>
      <c r="B86" s="1">
        <v>0.0</v>
      </c>
      <c r="C86" s="5"/>
      <c r="D86" s="1"/>
      <c r="E86" s="1"/>
    </row>
    <row r="87" ht="18.0" customHeight="1">
      <c r="A87" s="1">
        <v>106.0</v>
      </c>
      <c r="B87" s="1">
        <v>0.0</v>
      </c>
      <c r="C87" s="5"/>
      <c r="D87" s="1"/>
      <c r="E87" s="1"/>
    </row>
    <row r="88" ht="18.0" customHeight="1">
      <c r="A88" s="1">
        <v>107.0</v>
      </c>
      <c r="B88" s="1">
        <v>0.0</v>
      </c>
      <c r="C88" s="5"/>
      <c r="D88" s="1"/>
      <c r="E88" s="1"/>
    </row>
    <row r="89" ht="18.0" customHeight="1">
      <c r="A89" s="1">
        <v>108.0</v>
      </c>
      <c r="B89" s="1">
        <v>0.0</v>
      </c>
      <c r="C89" s="5"/>
      <c r="D89" s="1"/>
      <c r="E89" s="1"/>
    </row>
    <row r="90" ht="18.0" customHeight="1">
      <c r="A90" s="1">
        <v>109.0</v>
      </c>
      <c r="B90" s="1">
        <v>0.0</v>
      </c>
      <c r="C90" s="5"/>
      <c r="D90" s="1"/>
      <c r="E90" s="1"/>
    </row>
    <row r="91" ht="18.0" customHeight="1">
      <c r="A91" s="1">
        <v>110.0</v>
      </c>
      <c r="B91" s="1">
        <v>0.0</v>
      </c>
      <c r="C91" s="5"/>
      <c r="D91" s="1"/>
      <c r="E91" s="1"/>
      <c r="G91" s="5" t="str">
        <f>HYPERLINK("http://visual.ic.uff.br/dmi/prontuario/details.php?id=110","http://visual.ic.uff.br/dmi/prontuario/details.php?id=110")</f>
        <v>http://visual.ic.uff.br/dmi/prontuario/details.php?id=110</v>
      </c>
    </row>
    <row r="92" ht="18.0" customHeight="1">
      <c r="A92" s="1">
        <v>111.0</v>
      </c>
      <c r="B92" s="1">
        <v>0.0</v>
      </c>
      <c r="C92" s="5"/>
      <c r="D92" s="1"/>
      <c r="E92" s="1"/>
      <c r="G92" s="5" t="str">
        <f>HYPERLINK("http://visual.ic.uff.br/dmi/prontuario/details.php?id=111","http://visual.ic.uff.br/dmi/prontuario/details.php?id=111")</f>
        <v>http://visual.ic.uff.br/dmi/prontuario/details.php?id=111</v>
      </c>
    </row>
    <row r="93" ht="18.0" customHeight="1">
      <c r="A93" s="1">
        <v>112.0</v>
      </c>
      <c r="B93" s="1">
        <v>0.0</v>
      </c>
      <c r="C93" s="5"/>
      <c r="D93" s="1"/>
      <c r="E93" s="1"/>
      <c r="G93" s="5" t="str">
        <f>HYPERLINK("http://visual.ic.uff.br/dmi/prontuario/details.php?id=112","http://visual.ic.uff.br/dmi/prontuario/details.php?id=112")</f>
        <v>http://visual.ic.uff.br/dmi/prontuario/details.php?id=112</v>
      </c>
    </row>
    <row r="94" ht="18.0" customHeight="1">
      <c r="A94" s="1">
        <v>113.0</v>
      </c>
      <c r="B94" s="1">
        <v>0.0</v>
      </c>
      <c r="C94" s="5"/>
      <c r="D94" s="1"/>
      <c r="E94" s="1"/>
      <c r="G94" s="5" t="str">
        <f>HYPERLINK("http://visual.ic.uff.br/dmi/prontuario/details.php?id=113","http://visual.ic.uff.br/dmi/prontuario/details.php?id=113")</f>
        <v>http://visual.ic.uff.br/dmi/prontuario/details.php?id=113</v>
      </c>
    </row>
    <row r="95" ht="18.0" customHeight="1">
      <c r="A95" s="1">
        <v>114.0</v>
      </c>
      <c r="B95" s="1">
        <v>0.0</v>
      </c>
      <c r="C95" s="5"/>
      <c r="D95" s="1"/>
      <c r="E95" s="1"/>
      <c r="G95" s="5" t="str">
        <f>HYPERLINK("http://visual.ic.uff.br/dmi/prontuario/details.php?id=114","http://visual.ic.uff.br/dmi/prontuario/details.php?id=114")</f>
        <v>http://visual.ic.uff.br/dmi/prontuario/details.php?id=114</v>
      </c>
    </row>
    <row r="96" ht="18.0" customHeight="1">
      <c r="A96" s="1">
        <v>115.0</v>
      </c>
      <c r="B96" s="1">
        <v>0.0</v>
      </c>
      <c r="C96" s="5"/>
      <c r="D96" s="1"/>
      <c r="E96" s="1"/>
      <c r="G96" s="5" t="str">
        <f>HYPERLINK("http://visual.ic.uff.br/dmi/prontuario/details.php?id=115","http://visual.ic.uff.br/dmi/prontuario/details.php?id=115")</f>
        <v>http://visual.ic.uff.br/dmi/prontuario/details.php?id=115</v>
      </c>
    </row>
    <row r="97" ht="18.0" customHeight="1">
      <c r="A97" s="1">
        <v>116.0</v>
      </c>
      <c r="B97" s="1">
        <v>0.0</v>
      </c>
      <c r="C97" s="5"/>
      <c r="D97" s="1"/>
      <c r="E97" s="1"/>
      <c r="G97" s="5" t="str">
        <f>HYPERLINK("http://visual.ic.uff.br/dmi/prontuario/details.php?id=116","http://visual.ic.uff.br/dmi/prontuario/details.php?id=116")</f>
        <v>http://visual.ic.uff.br/dmi/prontuario/details.php?id=116</v>
      </c>
    </row>
    <row r="98" ht="18.0" customHeight="1">
      <c r="A98" s="1">
        <v>121.0</v>
      </c>
      <c r="B98" s="1">
        <v>0.0</v>
      </c>
      <c r="C98" s="5"/>
      <c r="D98" s="1"/>
      <c r="E98" s="1"/>
      <c r="G98" s="5" t="str">
        <f>HYPERLINK("http://visual.ic.uff.br/dmi/prontuario/details.php?id=121","http://visual.ic.uff.br/dmi/prontuario/details.php?id=121")</f>
        <v>http://visual.ic.uff.br/dmi/prontuario/details.php?id=121</v>
      </c>
    </row>
    <row r="99" ht="18.0" customHeight="1">
      <c r="A99" s="1">
        <v>125.0</v>
      </c>
      <c r="B99" s="1">
        <v>0.0</v>
      </c>
      <c r="C99" s="5"/>
      <c r="D99" s="1"/>
      <c r="E99" s="1"/>
      <c r="G99" s="5" t="str">
        <f>HYPERLINK("http://visual.ic.uff.br/dmi/prontuario/details.php?id=125","http://visual.ic.uff.br/dmi/prontuario/details.php?id=125")</f>
        <v>http://visual.ic.uff.br/dmi/prontuario/details.php?id=125</v>
      </c>
    </row>
    <row r="100" ht="18.0" customHeight="1">
      <c r="A100" s="1">
        <v>126.0</v>
      </c>
      <c r="B100" s="1">
        <v>0.0</v>
      </c>
      <c r="C100" s="5"/>
      <c r="D100" s="1"/>
      <c r="E100" s="1"/>
      <c r="G100" s="5" t="str">
        <f>HYPERLINK("http://visual.ic.uff.br/dmi/prontuario/details.php?id=126","http://visual.ic.uff.br/dmi/prontuario/details.php?id=126")</f>
        <v>http://visual.ic.uff.br/dmi/prontuario/details.php?id=126</v>
      </c>
    </row>
    <row r="101" ht="18.0" customHeight="1">
      <c r="A101" s="1">
        <v>127.0</v>
      </c>
      <c r="B101" s="1">
        <v>0.0</v>
      </c>
      <c r="C101" s="5"/>
      <c r="D101" s="1"/>
      <c r="E101" s="1"/>
      <c r="G101" s="5" t="str">
        <f>HYPERLINK("http://visual.ic.uff.br/dmi/prontuario/details.php?id=127","http://visual.ic.uff.br/dmi/prontuario/details.php?id=127")</f>
        <v>http://visual.ic.uff.br/dmi/prontuario/details.php?id=127</v>
      </c>
    </row>
    <row r="102" ht="18.0" customHeight="1">
      <c r="A102" s="1">
        <v>129.0</v>
      </c>
      <c r="B102" s="1">
        <v>0.0</v>
      </c>
      <c r="C102" s="5"/>
      <c r="D102" s="1"/>
      <c r="E102" s="1"/>
      <c r="G102" s="5" t="str">
        <f>HYPERLINK("http://visual.ic.uff.br/dmi/prontuario/details.php?id=129","http://visual.ic.uff.br/dmi/prontuario/details.php?id=129")</f>
        <v>http://visual.ic.uff.br/dmi/prontuario/details.php?id=129</v>
      </c>
    </row>
    <row r="103" ht="18.0" customHeight="1">
      <c r="A103" s="1">
        <v>130.0</v>
      </c>
      <c r="B103" s="1">
        <v>0.0</v>
      </c>
      <c r="C103" s="5"/>
      <c r="D103" s="1"/>
      <c r="E103" s="1"/>
      <c r="G103" s="5" t="str">
        <f>HYPERLINK("http://visual.ic.uff.br/dmi/prontuario/details.php?id=130","http://visual.ic.uff.br/dmi/prontuario/details.php?id=130")</f>
        <v>http://visual.ic.uff.br/dmi/prontuario/details.php?id=130</v>
      </c>
    </row>
    <row r="104" ht="18.0" customHeight="1">
      <c r="A104" s="1">
        <v>131.0</v>
      </c>
      <c r="B104" s="1">
        <v>0.0</v>
      </c>
      <c r="C104" s="5"/>
      <c r="D104" s="1"/>
      <c r="E104" s="1"/>
      <c r="G104" s="5" t="str">
        <f>HYPERLINK("http://visual.ic.uff.br/dmi/prontuario/details.php?id=131","http://visual.ic.uff.br/dmi/prontuario/details.php?id=131")</f>
        <v>http://visual.ic.uff.br/dmi/prontuario/details.php?id=131</v>
      </c>
    </row>
    <row r="105" ht="18.0" customHeight="1">
      <c r="A105" s="1">
        <v>132.0</v>
      </c>
      <c r="B105" s="1">
        <v>0.0</v>
      </c>
      <c r="C105" s="5"/>
      <c r="D105" s="1"/>
      <c r="E105" s="1"/>
      <c r="G105" s="5" t="str">
        <f>HYPERLINK("http://visual.ic.uff.br/dmi/prontuario/details.php?id=132","http://visual.ic.uff.br/dmi/prontuario/details.php?id=132")</f>
        <v>http://visual.ic.uff.br/dmi/prontuario/details.php?id=132</v>
      </c>
    </row>
    <row r="106" ht="18.0" customHeight="1">
      <c r="A106" s="1">
        <v>135.0</v>
      </c>
      <c r="B106" s="1">
        <v>0.0</v>
      </c>
      <c r="C106" s="5"/>
      <c r="D106" s="1"/>
      <c r="E106" s="1"/>
      <c r="G106" s="5" t="str">
        <f>HYPERLINK("http://visual.ic.uff.br/dmi/prontuario/details.php?id=135","http://visual.ic.uff.br/dmi/prontuario/details.php?id=135")</f>
        <v>http://visual.ic.uff.br/dmi/prontuario/details.php?id=135</v>
      </c>
    </row>
    <row r="107" ht="18.0" customHeight="1">
      <c r="A107" s="1">
        <v>136.0</v>
      </c>
      <c r="B107" s="1">
        <v>0.0</v>
      </c>
      <c r="C107" s="5"/>
      <c r="D107" s="1"/>
      <c r="E107" s="1"/>
      <c r="G107" s="5" t="str">
        <f>HYPERLINK("http://visual.ic.uff.br/dmi/prontuario/details.php?id=136","http://visual.ic.uff.br/dmi/prontuario/details.php?id=136")</f>
        <v>http://visual.ic.uff.br/dmi/prontuario/details.php?id=136</v>
      </c>
    </row>
    <row r="108" ht="18.0" customHeight="1">
      <c r="A108" s="1">
        <v>137.0</v>
      </c>
      <c r="B108" s="1">
        <v>0.0</v>
      </c>
      <c r="C108" s="5"/>
      <c r="D108" s="1"/>
      <c r="E108" s="1"/>
      <c r="G108" s="5" t="str">
        <f>HYPERLINK("http://visual.ic.uff.br/dmi/prontuario/details.php?id=137","http://visual.ic.uff.br/dmi/prontuario/details.php?id=137")</f>
        <v>http://visual.ic.uff.br/dmi/prontuario/details.php?id=137</v>
      </c>
    </row>
    <row r="109" ht="18.0" customHeight="1">
      <c r="A109" s="1">
        <v>138.0</v>
      </c>
      <c r="B109" s="1">
        <v>1.0</v>
      </c>
      <c r="C109" s="5"/>
      <c r="D109" s="1"/>
      <c r="E109" s="1"/>
      <c r="G109" s="5" t="str">
        <f t="shared" ref="G109:G110" si="1">HYPERLINK("http://visual.ic.uff.br/dmi/prontuario/details.php?id=138","http://visual.ic.uff.br/dmi/prontuario/details.php?id=138")</f>
        <v>http://visual.ic.uff.br/dmi/prontuario/details.php?id=138</v>
      </c>
    </row>
    <row r="110" ht="18.0" customHeight="1">
      <c r="A110" s="1">
        <v>138.0</v>
      </c>
      <c r="B110" s="1">
        <v>1.0</v>
      </c>
      <c r="C110" s="5"/>
      <c r="D110" s="1"/>
      <c r="E110" s="1"/>
      <c r="G110" s="5" t="str">
        <f t="shared" si="1"/>
        <v>http://visual.ic.uff.br/dmi/prontuario/details.php?id=138</v>
      </c>
    </row>
    <row r="111" ht="18.0" customHeight="1">
      <c r="A111" s="1">
        <v>141.0</v>
      </c>
      <c r="B111" s="1">
        <v>0.0</v>
      </c>
      <c r="C111" s="5"/>
      <c r="D111" s="1"/>
      <c r="E111" s="1"/>
      <c r="G111" s="5" t="str">
        <f>HYPERLINK("http://visual.ic.uff.br/dmi/prontuario/details.php?id=141","http://visual.ic.uff.br/dmi/prontuario/details.php?id=141")</f>
        <v>http://visual.ic.uff.br/dmi/prontuario/details.php?id=141</v>
      </c>
    </row>
    <row r="112" ht="18.0" customHeight="1">
      <c r="A112" s="1">
        <v>143.0</v>
      </c>
      <c r="B112" s="1">
        <v>0.0</v>
      </c>
      <c r="C112" s="5"/>
      <c r="D112" s="1"/>
      <c r="E112" s="1"/>
      <c r="G112" s="5" t="str">
        <f>HYPERLINK("http://visual.ic.uff.br/dmi/prontuario/details.php?id=143","http://visual.ic.uff.br/dmi/prontuario/details.php?id=143")</f>
        <v>http://visual.ic.uff.br/dmi/prontuario/details.php?id=143</v>
      </c>
    </row>
    <row r="113" ht="18.0" customHeight="1">
      <c r="A113" s="1">
        <v>144.0</v>
      </c>
      <c r="B113" s="1">
        <v>0.0</v>
      </c>
      <c r="C113" s="5"/>
      <c r="D113" s="1"/>
      <c r="E113" s="1"/>
      <c r="G113" s="5" t="str">
        <f>HYPERLINK("http://visual.ic.uff.br/dmi/prontuario/details.php?id=144","http://visual.ic.uff.br/dmi/prontuario/details.php?id=144")</f>
        <v>http://visual.ic.uff.br/dmi/prontuario/details.php?id=144</v>
      </c>
    </row>
    <row r="114" ht="18.0" customHeight="1">
      <c r="A114" s="1">
        <v>145.0</v>
      </c>
      <c r="B114" s="1">
        <v>0.0</v>
      </c>
      <c r="C114" s="5"/>
      <c r="D114" s="1"/>
      <c r="E114" s="1"/>
      <c r="G114" s="5" t="str">
        <f>HYPERLINK("http://visual.ic.uff.br/dmi/prontuario/details.php?id=145","http://visual.ic.uff.br/dmi/prontuario/details.php?id=145")</f>
        <v>http://visual.ic.uff.br/dmi/prontuario/details.php?id=145</v>
      </c>
    </row>
    <row r="115" ht="18.0" customHeight="1">
      <c r="A115" s="1">
        <v>146.0</v>
      </c>
      <c r="B115" s="1">
        <v>0.0</v>
      </c>
      <c r="C115" s="5"/>
      <c r="D115" s="1"/>
      <c r="E115" s="1"/>
      <c r="G115" s="5" t="str">
        <f>HYPERLINK("http://visual.ic.uff.br/dmi/prontuario/details.php?id=146","http://visual.ic.uff.br/dmi/prontuario/details.php?id=146")</f>
        <v>http://visual.ic.uff.br/dmi/prontuario/details.php?id=146</v>
      </c>
    </row>
    <row r="116" ht="18.0" customHeight="1">
      <c r="A116" s="1">
        <v>147.0</v>
      </c>
      <c r="B116" s="1">
        <v>0.0</v>
      </c>
      <c r="C116" s="5"/>
      <c r="D116" s="1"/>
      <c r="E116" s="1"/>
      <c r="G116" s="5" t="str">
        <f>HYPERLINK("http://visual.ic.uff.br/dmi/prontuario/details.php?id=147","http://visual.ic.uff.br/dmi/prontuario/details.php?id=147")</f>
        <v>http://visual.ic.uff.br/dmi/prontuario/details.php?id=147</v>
      </c>
    </row>
    <row r="117" ht="18.0" customHeight="1">
      <c r="A117" s="1">
        <v>148.0</v>
      </c>
      <c r="B117" s="1">
        <v>0.0</v>
      </c>
      <c r="C117" s="5"/>
      <c r="D117" s="1"/>
      <c r="E117" s="1"/>
      <c r="G117" s="5" t="str">
        <f>HYPERLINK("http://visual.ic.uff.br/dmi/prontuario/details.php?id=148","http://visual.ic.uff.br/dmi/prontuario/details.php?id=148")</f>
        <v>http://visual.ic.uff.br/dmi/prontuario/details.php?id=148</v>
      </c>
    </row>
    <row r="118" ht="18.0" customHeight="1">
      <c r="A118" s="1">
        <v>149.0</v>
      </c>
      <c r="B118" s="1">
        <v>0.0</v>
      </c>
      <c r="C118" s="5"/>
      <c r="D118" s="1"/>
      <c r="E118" s="1"/>
      <c r="G118" s="5" t="str">
        <f>HYPERLINK("http://visual.ic.uff.br/dmi/prontuario/details.php?id=149","http://visual.ic.uff.br/dmi/prontuario/details.php?id=149")</f>
        <v>http://visual.ic.uff.br/dmi/prontuario/details.php?id=149</v>
      </c>
    </row>
    <row r="119" ht="18.0" customHeight="1">
      <c r="A119" s="1">
        <v>150.0</v>
      </c>
      <c r="B119" s="1">
        <v>0.0</v>
      </c>
      <c r="C119" s="5"/>
      <c r="D119" s="1"/>
      <c r="E119" s="1"/>
      <c r="G119" s="5" t="str">
        <f>HYPERLINK("http://visual.ic.uff.br/dmi/prontuario/details.php?id=150","http://visual.ic.uff.br/dmi/prontuario/details.php?id=150")</f>
        <v>http://visual.ic.uff.br/dmi/prontuario/details.php?id=150</v>
      </c>
    </row>
    <row r="120" ht="18.0" customHeight="1">
      <c r="A120" s="1">
        <v>151.0</v>
      </c>
      <c r="B120" s="1">
        <v>0.0</v>
      </c>
      <c r="C120" s="5"/>
      <c r="D120" s="1"/>
      <c r="E120" s="1"/>
      <c r="G120" s="5" t="str">
        <f>HYPERLINK("http://visual.ic.uff.br/dmi/prontuario/details.php?id=151","http://visual.ic.uff.br/dmi/prontuario/details.php?id=151")</f>
        <v>http://visual.ic.uff.br/dmi/prontuario/details.php?id=151</v>
      </c>
    </row>
    <row r="121" ht="18.0" customHeight="1">
      <c r="A121" s="1">
        <v>152.0</v>
      </c>
      <c r="B121" s="1">
        <v>0.0</v>
      </c>
      <c r="C121" s="5"/>
      <c r="D121" s="1"/>
      <c r="E121" s="1"/>
      <c r="G121" s="5" t="str">
        <f>HYPERLINK("http://visual.ic.uff.br/dmi/prontuario/details.php?id=152","http://visual.ic.uff.br/dmi/prontuario/details.php?id=152")</f>
        <v>http://visual.ic.uff.br/dmi/prontuario/details.php?id=152</v>
      </c>
    </row>
    <row r="122" ht="18.0" customHeight="1">
      <c r="A122" s="1">
        <v>153.0</v>
      </c>
      <c r="B122" s="1">
        <v>0.0</v>
      </c>
      <c r="C122" s="5"/>
      <c r="D122" s="1"/>
      <c r="E122" s="1"/>
      <c r="G122" s="5" t="str">
        <f>HYPERLINK("http://visual.ic.uff.br/dmi/prontuario/details.php?id=153","http://visual.ic.uff.br/dmi/prontuario/details.php?id=153")</f>
        <v>http://visual.ic.uff.br/dmi/prontuario/details.php?id=153</v>
      </c>
    </row>
    <row r="123" ht="18.0" customHeight="1">
      <c r="A123" s="1">
        <v>154.0</v>
      </c>
      <c r="B123" s="1">
        <v>0.0</v>
      </c>
      <c r="C123" s="5"/>
      <c r="D123" s="1"/>
      <c r="E123" s="1"/>
      <c r="G123" s="5" t="str">
        <f>HYPERLINK("http://visual.ic.uff.br/dmi/prontuario/details.php?id=154","http://visual.ic.uff.br/dmi/prontuario/details.php?id=154")</f>
        <v>http://visual.ic.uff.br/dmi/prontuario/details.php?id=154</v>
      </c>
    </row>
    <row r="124" ht="18.0" customHeight="1">
      <c r="A124" s="1">
        <v>156.0</v>
      </c>
      <c r="B124" s="1">
        <v>0.0</v>
      </c>
      <c r="C124" s="5"/>
      <c r="D124" s="1"/>
      <c r="E124" s="1"/>
      <c r="G124" s="5" t="str">
        <f>HYPERLINK("http://visual.ic.uff.br/dmi/prontuario/details.php?id=156","http://visual.ic.uff.br/dmi/prontuario/details.php?id=156")</f>
        <v>http://visual.ic.uff.br/dmi/prontuario/details.php?id=156</v>
      </c>
    </row>
    <row r="125" ht="18.0" customHeight="1">
      <c r="A125" s="1">
        <v>158.0</v>
      </c>
      <c r="B125" s="1">
        <v>0.0</v>
      </c>
      <c r="C125" s="5"/>
      <c r="D125" s="1"/>
      <c r="E125" s="1"/>
      <c r="G125" s="5" t="str">
        <f>HYPERLINK("http://visual.ic.uff.br/dmi/prontuario/details.php?id=158","http://visual.ic.uff.br/dmi/prontuario/details.php?id=158")</f>
        <v>http://visual.ic.uff.br/dmi/prontuario/details.php?id=158</v>
      </c>
    </row>
    <row r="126" ht="18.0" customHeight="1">
      <c r="A126" s="1">
        <v>159.0</v>
      </c>
      <c r="B126" s="1">
        <v>0.0</v>
      </c>
      <c r="C126" s="5"/>
      <c r="D126" s="1"/>
      <c r="E126" s="1"/>
      <c r="G126" s="5" t="str">
        <f>HYPERLINK("http://visual.ic.uff.br/dmi/prontuario/details.php?id=159","http://visual.ic.uff.br/dmi/prontuario/details.php?id=159")</f>
        <v>http://visual.ic.uff.br/dmi/prontuario/details.php?id=159</v>
      </c>
    </row>
    <row r="127" ht="18.0" customHeight="1">
      <c r="A127" s="1">
        <v>160.0</v>
      </c>
      <c r="B127" s="1">
        <v>0.0</v>
      </c>
      <c r="C127" s="5"/>
      <c r="D127" s="1"/>
      <c r="E127" s="1"/>
      <c r="G127" s="5" t="str">
        <f>HYPERLINK("http://visual.ic.uff.br/dmi/prontuario/details.php?id=160","http://visual.ic.uff.br/dmi/prontuario/details.php?id=160")</f>
        <v>http://visual.ic.uff.br/dmi/prontuario/details.php?id=160</v>
      </c>
    </row>
    <row r="128" ht="18.0" customHeight="1">
      <c r="A128" s="1">
        <v>161.0</v>
      </c>
      <c r="B128" s="1">
        <v>0.0</v>
      </c>
      <c r="C128" s="5"/>
      <c r="D128" s="1"/>
      <c r="E128" s="1"/>
      <c r="G128" s="5" t="str">
        <f>HYPERLINK("http://visual.ic.uff.br/dmi/prontuario/details.php?id=161","http://visual.ic.uff.br/dmi/prontuario/details.php?id=161")</f>
        <v>http://visual.ic.uff.br/dmi/prontuario/details.php?id=161</v>
      </c>
    </row>
    <row r="129" ht="18.0" customHeight="1">
      <c r="A129" s="1">
        <v>162.0</v>
      </c>
      <c r="B129" s="1">
        <v>0.0</v>
      </c>
      <c r="C129" s="5"/>
      <c r="D129" s="1"/>
      <c r="E129" s="1"/>
      <c r="G129" s="5" t="str">
        <f>HYPERLINK("http://visual.ic.uff.br/dmi/prontuario/details.php?id=162","http://visual.ic.uff.br/dmi/prontuario/details.php?id=162")</f>
        <v>http://visual.ic.uff.br/dmi/prontuario/details.php?id=162</v>
      </c>
    </row>
    <row r="130" ht="18.0" customHeight="1">
      <c r="A130" s="1">
        <v>163.0</v>
      </c>
      <c r="B130" s="1">
        <v>0.0</v>
      </c>
      <c r="C130" s="5"/>
      <c r="D130" s="1"/>
      <c r="E130" s="1"/>
      <c r="G130" s="5" t="str">
        <f>HYPERLINK("http://visual.ic.uff.br/dmi/prontuario/details.php?id=163","http://visual.ic.uff.br/dmi/prontuario/details.php?id=163")</f>
        <v>http://visual.ic.uff.br/dmi/prontuario/details.php?id=163</v>
      </c>
    </row>
    <row r="131" ht="18.0" customHeight="1">
      <c r="A131" s="1">
        <v>164.0</v>
      </c>
      <c r="B131" s="1">
        <v>0.0</v>
      </c>
      <c r="C131" s="5"/>
      <c r="D131" s="1"/>
      <c r="E131" s="1"/>
      <c r="G131" s="5" t="str">
        <f>HYPERLINK("http://visual.ic.uff.br/dmi/prontuario/details.php?id=164","http://visual.ic.uff.br/dmi/prontuario/details.php?id=164")</f>
        <v>http://visual.ic.uff.br/dmi/prontuario/details.php?id=164</v>
      </c>
    </row>
    <row r="132" ht="18.0" customHeight="1">
      <c r="A132" s="1">
        <v>165.0</v>
      </c>
      <c r="B132" s="1">
        <v>0.0</v>
      </c>
      <c r="C132" s="5"/>
      <c r="D132" s="1"/>
      <c r="E132" s="1"/>
      <c r="G132" s="5" t="str">
        <f>HYPERLINK("http://visual.ic.uff.br/dmi/prontuario/details.php?id=165","http://visual.ic.uff.br/dmi/prontuario/details.php?id=165")</f>
        <v>http://visual.ic.uff.br/dmi/prontuario/details.php?id=165</v>
      </c>
    </row>
    <row r="133" ht="18.0" customHeight="1">
      <c r="A133" s="1">
        <v>166.0</v>
      </c>
      <c r="B133" s="1">
        <v>0.0</v>
      </c>
      <c r="C133" s="5"/>
      <c r="D133" s="1"/>
      <c r="E133" s="1"/>
      <c r="G133" s="5" t="str">
        <f>HYPERLINK("http://visual.ic.uff.br/dmi/prontuario/details.php?id=166","http://visual.ic.uff.br/dmi/prontuario/details.php?id=166")</f>
        <v>http://visual.ic.uff.br/dmi/prontuario/details.php?id=166</v>
      </c>
    </row>
    <row r="134" ht="18.0" customHeight="1">
      <c r="A134" s="1">
        <v>167.0</v>
      </c>
      <c r="B134" s="1">
        <v>0.0</v>
      </c>
      <c r="C134" s="5"/>
      <c r="D134" s="1"/>
      <c r="E134" s="1"/>
      <c r="G134" s="5" t="str">
        <f>HYPERLINK("http://visual.ic.uff.br/dmi/prontuario/details.php?id=167","http://visual.ic.uff.br/dmi/prontuario/details.php?id=167")</f>
        <v>http://visual.ic.uff.br/dmi/prontuario/details.php?id=167</v>
      </c>
    </row>
    <row r="135" ht="18.0" customHeight="1">
      <c r="A135" s="1">
        <v>168.0</v>
      </c>
      <c r="B135" s="1">
        <v>0.0</v>
      </c>
      <c r="C135" s="5"/>
      <c r="D135" s="1"/>
      <c r="E135" s="1"/>
      <c r="G135" s="5" t="str">
        <f>HYPERLINK("http://visual.ic.uff.br/dmi/prontuario/details.php?id=168","http://visual.ic.uff.br/dmi/prontuario/details.php?id=168")</f>
        <v>http://visual.ic.uff.br/dmi/prontuario/details.php?id=168</v>
      </c>
    </row>
    <row r="136" ht="18.0" customHeight="1">
      <c r="A136" s="1">
        <v>169.0</v>
      </c>
      <c r="B136" s="1">
        <v>0.0</v>
      </c>
      <c r="C136" s="5"/>
      <c r="D136" s="1"/>
      <c r="E136" s="1"/>
      <c r="G136" s="5" t="str">
        <f>HYPERLINK("http://visual.ic.uff.br/dmi/prontuario/details.php?id=169","http://visual.ic.uff.br/dmi/prontuario/details.php?id=169")</f>
        <v>http://visual.ic.uff.br/dmi/prontuario/details.php?id=169</v>
      </c>
    </row>
    <row r="137" ht="18.0" customHeight="1">
      <c r="A137" s="1">
        <v>170.0</v>
      </c>
      <c r="B137" s="1">
        <v>0.0</v>
      </c>
      <c r="C137" s="5"/>
      <c r="D137" s="1"/>
      <c r="E137" s="1"/>
      <c r="G137" s="5" t="str">
        <f>HYPERLINK("http://visual.ic.uff.br/dmi/prontuario/details.php?id=170","http://visual.ic.uff.br/dmi/prontuario/details.php?id=170")</f>
        <v>http://visual.ic.uff.br/dmi/prontuario/details.php?id=170</v>
      </c>
    </row>
    <row r="138" ht="18.0" customHeight="1">
      <c r="A138" s="1">
        <v>171.0</v>
      </c>
      <c r="B138" s="1">
        <v>0.0</v>
      </c>
      <c r="C138" s="5"/>
      <c r="D138" s="1"/>
      <c r="E138" s="1"/>
      <c r="G138" s="5" t="str">
        <f>HYPERLINK("http://visual.ic.uff.br/dmi/prontuario/details.php?id=171","http://visual.ic.uff.br/dmi/prontuario/details.php?id=171")</f>
        <v>http://visual.ic.uff.br/dmi/prontuario/details.php?id=171</v>
      </c>
    </row>
    <row r="139" ht="18.0" customHeight="1">
      <c r="A139" s="1">
        <v>172.0</v>
      </c>
      <c r="B139" s="1">
        <v>0.0</v>
      </c>
      <c r="C139" s="5"/>
      <c r="D139" s="1"/>
      <c r="E139" s="1"/>
      <c r="G139" s="5" t="str">
        <f>HYPERLINK("http://visual.ic.uff.br/dmi/prontuario/details.php?id=172","http://visual.ic.uff.br/dmi/prontuario/details.php?id=172")</f>
        <v>http://visual.ic.uff.br/dmi/prontuario/details.php?id=172</v>
      </c>
    </row>
    <row r="140" ht="18.0" customHeight="1">
      <c r="A140" s="1">
        <v>173.0</v>
      </c>
      <c r="B140" s="1">
        <v>0.0</v>
      </c>
      <c r="C140" s="5"/>
      <c r="D140" s="1"/>
      <c r="E140" s="1"/>
      <c r="G140" s="5" t="str">
        <f>HYPERLINK("http://visual.ic.uff.br/dmi/prontuario/details.php?id=173","http://visual.ic.uff.br/dmi/prontuario/details.php?id=173")</f>
        <v>http://visual.ic.uff.br/dmi/prontuario/details.php?id=173</v>
      </c>
    </row>
    <row r="141" ht="18.0" customHeight="1">
      <c r="A141" s="1">
        <v>174.0</v>
      </c>
      <c r="B141" s="1">
        <v>0.0</v>
      </c>
      <c r="C141" s="5"/>
      <c r="D141" s="1"/>
      <c r="E141" s="1"/>
      <c r="G141" s="5" t="str">
        <f>HYPERLINK("http://visual.ic.uff.br/dmi/prontuario/details.php?id=174","http://visual.ic.uff.br/dmi/prontuario/details.php?id=174")</f>
        <v>http://visual.ic.uff.br/dmi/prontuario/details.php?id=174</v>
      </c>
    </row>
    <row r="142" ht="18.0" customHeight="1">
      <c r="A142" s="1">
        <v>176.0</v>
      </c>
      <c r="B142" s="1">
        <v>0.0</v>
      </c>
      <c r="C142" s="5"/>
      <c r="D142" s="1"/>
      <c r="E142" s="1"/>
      <c r="G142" s="5" t="str">
        <f>HYPERLINK("http://visual.ic.uff.br/dmi/prontuario/details.php?id=176","http://visual.ic.uff.br/dmi/prontuario/details.php?id=176")</f>
        <v>http://visual.ic.uff.br/dmi/prontuario/details.php?id=176</v>
      </c>
    </row>
    <row r="143" ht="18.0" customHeight="1">
      <c r="A143" s="1">
        <v>177.0</v>
      </c>
      <c r="B143" s="1">
        <v>0.0</v>
      </c>
      <c r="C143" s="5"/>
      <c r="D143" s="1"/>
      <c r="E143" s="1"/>
      <c r="G143" s="5" t="str">
        <f>HYPERLINK("http://visual.ic.uff.br/dmi/prontuario/details.php?id=177","http://visual.ic.uff.br/dmi/prontuario/details.php?id=177")</f>
        <v>http://visual.ic.uff.br/dmi/prontuario/details.php?id=177</v>
      </c>
    </row>
    <row r="144" ht="18.0" customHeight="1">
      <c r="A144" s="1">
        <v>179.0</v>
      </c>
      <c r="B144" s="1">
        <v>1.0</v>
      </c>
      <c r="C144" s="5"/>
      <c r="D144" s="1"/>
      <c r="E144" s="1"/>
      <c r="G144" s="5" t="str">
        <f>HYPERLINK("http://visual.ic.uff.br/dmi/prontuario/details.php?id=179","http://visual.ic.uff.br/dmi/prontuario/details.php?id=179")</f>
        <v>http://visual.ic.uff.br/dmi/prontuario/details.php?id=179</v>
      </c>
    </row>
    <row r="145" ht="18.0" customHeight="1">
      <c r="A145" s="1">
        <v>180.0</v>
      </c>
      <c r="B145" s="1">
        <v>1.0</v>
      </c>
      <c r="C145" s="5"/>
      <c r="D145" s="1"/>
      <c r="E145" s="1"/>
      <c r="G145" s="5" t="str">
        <f>HYPERLINK("http://visual.ic.uff.br/dmi/prontuario/details.php?id=180","http://visual.ic.uff.br/dmi/prontuario/details.php?id=180")</f>
        <v>http://visual.ic.uff.br/dmi/prontuario/details.php?id=180</v>
      </c>
    </row>
    <row r="146" ht="18.0" customHeight="1">
      <c r="A146" s="1">
        <v>181.0</v>
      </c>
      <c r="B146" s="1">
        <v>1.0</v>
      </c>
      <c r="C146" s="5"/>
      <c r="D146" s="1"/>
      <c r="E146" s="1"/>
      <c r="G146" s="5" t="str">
        <f>HYPERLINK("http://visual.ic.uff.br/dmi/prontuario/details.php?id=181","http://visual.ic.uff.br/dmi/prontuario/details.php?id=181")</f>
        <v>http://visual.ic.uff.br/dmi/prontuario/details.php?id=181</v>
      </c>
    </row>
    <row r="147" ht="18.0" customHeight="1">
      <c r="A147" s="1">
        <v>182.0</v>
      </c>
      <c r="B147" s="1">
        <v>0.0</v>
      </c>
      <c r="C147" s="5"/>
      <c r="D147" s="1"/>
      <c r="E147" s="1"/>
      <c r="G147" s="5" t="str">
        <f>HYPERLINK("http://visual.ic.uff.br/dmi/prontuario/details.php?id=182","http://visual.ic.uff.br/dmi/prontuario/details.php?id=182")</f>
        <v>http://visual.ic.uff.br/dmi/prontuario/details.php?id=182</v>
      </c>
    </row>
    <row r="148" ht="18.0" customHeight="1">
      <c r="A148" s="1">
        <v>183.0</v>
      </c>
      <c r="B148" s="1">
        <v>0.0</v>
      </c>
      <c r="C148" s="5"/>
      <c r="D148" s="1"/>
      <c r="E148" s="1"/>
      <c r="G148" s="5" t="str">
        <f>HYPERLINK("http://visual.ic.uff.br/dmi/prontuario/details.php?id=183","http://visual.ic.uff.br/dmi/prontuario/details.php?id=183")</f>
        <v>http://visual.ic.uff.br/dmi/prontuario/details.php?id=183</v>
      </c>
    </row>
    <row r="149" ht="18.0" customHeight="1">
      <c r="A149" s="1">
        <v>184.0</v>
      </c>
      <c r="B149" s="1">
        <v>0.0</v>
      </c>
      <c r="C149" s="5"/>
      <c r="D149" s="1"/>
      <c r="E149" s="1"/>
      <c r="G149" s="5" t="str">
        <f>HYPERLINK("http://visual.ic.uff.br/dmi/prontuario/details.php?id=184","http://visual.ic.uff.br/dmi/prontuario/details.php?id=184")</f>
        <v>http://visual.ic.uff.br/dmi/prontuario/details.php?id=184</v>
      </c>
    </row>
    <row r="150" ht="18.0" customHeight="1">
      <c r="A150" s="1">
        <v>185.0</v>
      </c>
      <c r="B150" s="1">
        <v>0.0</v>
      </c>
      <c r="C150" s="5"/>
      <c r="D150" s="1"/>
      <c r="E150" s="1"/>
      <c r="G150" s="5" t="str">
        <f>HYPERLINK("http://visual.ic.uff.br/dmi/prontuario/details.php?id=185","http://visual.ic.uff.br/dmi/prontuario/details.php?id=185")</f>
        <v>http://visual.ic.uff.br/dmi/prontuario/details.php?id=185</v>
      </c>
    </row>
    <row r="151" ht="18.0" customHeight="1">
      <c r="A151" s="1">
        <v>188.0</v>
      </c>
      <c r="B151" s="1">
        <v>0.0</v>
      </c>
      <c r="C151" s="5"/>
      <c r="D151" s="1"/>
      <c r="E151" s="1"/>
      <c r="G151" s="5" t="str">
        <f>HYPERLINK("http://visual.ic.uff.br/dmi/prontuario/details.php?id=188","http://visual.ic.uff.br/dmi/prontuario/details.php?id=188")</f>
        <v>http://visual.ic.uff.br/dmi/prontuario/details.php?id=188</v>
      </c>
    </row>
    <row r="152" ht="18.0" customHeight="1">
      <c r="A152" s="1">
        <v>189.0</v>
      </c>
      <c r="B152" s="1">
        <v>0.0</v>
      </c>
      <c r="C152" s="5"/>
      <c r="D152" s="1"/>
      <c r="E152" s="1"/>
      <c r="G152" s="5" t="str">
        <f>HYPERLINK("http://visual.ic.uff.br/dmi/prontuario/details.php?id=189","http://visual.ic.uff.br/dmi/prontuario/details.php?id=189")</f>
        <v>http://visual.ic.uff.br/dmi/prontuario/details.php?id=189</v>
      </c>
    </row>
    <row r="153" ht="18.0" customHeight="1">
      <c r="A153" s="1">
        <v>190.0</v>
      </c>
      <c r="B153" s="1">
        <v>0.0</v>
      </c>
      <c r="C153" s="5"/>
      <c r="D153" s="1"/>
      <c r="E153" s="1"/>
      <c r="G153" s="5" t="str">
        <f>HYPERLINK("http://visual.ic.uff.br/dmi/prontuario/details.php?id=190","http://visual.ic.uff.br/dmi/prontuario/details.php?id=190")</f>
        <v>http://visual.ic.uff.br/dmi/prontuario/details.php?id=190</v>
      </c>
    </row>
    <row r="154" ht="18.0" customHeight="1">
      <c r="A154" s="1">
        <v>191.0</v>
      </c>
      <c r="B154" s="1">
        <v>0.0</v>
      </c>
      <c r="C154" s="5"/>
      <c r="D154" s="1"/>
      <c r="E154" s="1"/>
      <c r="G154" s="5" t="str">
        <f>HYPERLINK("http://visual.ic.uff.br/dmi/prontuario/details.php?id=191","http://visual.ic.uff.br/dmi/prontuario/details.php?id=191")</f>
        <v>http://visual.ic.uff.br/dmi/prontuario/details.php?id=191</v>
      </c>
    </row>
    <row r="155" ht="18.0" customHeight="1">
      <c r="A155" s="1">
        <v>192.0</v>
      </c>
      <c r="B155" s="1">
        <v>1.0</v>
      </c>
      <c r="C155" s="5"/>
      <c r="D155" s="1"/>
      <c r="E155" s="1"/>
      <c r="G155" s="5" t="str">
        <f>HYPERLINK("http://visual.ic.uff.br/dmi/prontuario/details.php?id=192","http://visual.ic.uff.br/dmi/prontuario/details.php?id=192")</f>
        <v>http://visual.ic.uff.br/dmi/prontuario/details.php?id=192</v>
      </c>
    </row>
    <row r="156" ht="18.0" customHeight="1">
      <c r="A156" s="1">
        <v>193.0</v>
      </c>
      <c r="B156" s="1">
        <v>0.0</v>
      </c>
      <c r="C156" s="5"/>
      <c r="D156" s="1"/>
      <c r="E156" s="1"/>
      <c r="G156" s="5" t="str">
        <f>HYPERLINK("http://visual.ic.uff.br/dmi/prontuario/details.php?id=193","http://visual.ic.uff.br/dmi/prontuario/details.php?id=193")</f>
        <v>http://visual.ic.uff.br/dmi/prontuario/details.php?id=193</v>
      </c>
    </row>
    <row r="157" ht="18.0" customHeight="1">
      <c r="A157" s="1">
        <v>194.0</v>
      </c>
      <c r="B157" s="1">
        <v>0.0</v>
      </c>
      <c r="C157" s="5"/>
      <c r="D157" s="1"/>
      <c r="E157" s="1"/>
      <c r="G157" s="5" t="str">
        <f>HYPERLINK("http://visual.ic.uff.br/dmi/prontuario/details.php?id=194","http://visual.ic.uff.br/dmi/prontuario/details.php?id=194")</f>
        <v>http://visual.ic.uff.br/dmi/prontuario/details.php?id=194</v>
      </c>
    </row>
    <row r="158" ht="18.0" customHeight="1">
      <c r="A158" s="1">
        <v>195.0</v>
      </c>
      <c r="B158" s="1">
        <v>0.0</v>
      </c>
      <c r="C158" s="5"/>
      <c r="D158" s="1"/>
      <c r="E158" s="1"/>
      <c r="G158" s="5" t="str">
        <f>HYPERLINK("http://visual.ic.uff.br/dmi/prontuario/details.php?id=195","http://visual.ic.uff.br/dmi/prontuario/details.php?id=195")</f>
        <v>http://visual.ic.uff.br/dmi/prontuario/details.php?id=195</v>
      </c>
    </row>
    <row r="159" ht="18.0" customHeight="1">
      <c r="A159" s="1">
        <v>196.0</v>
      </c>
      <c r="B159" s="1">
        <v>0.0</v>
      </c>
      <c r="C159" s="5"/>
      <c r="D159" s="1"/>
      <c r="E159" s="1"/>
      <c r="G159" s="5" t="str">
        <f>HYPERLINK("http://visual.ic.uff.br/dmi/prontuario/details.php?id=196","http://visual.ic.uff.br/dmi/prontuario/details.php?id=196")</f>
        <v>http://visual.ic.uff.br/dmi/prontuario/details.php?id=196</v>
      </c>
    </row>
    <row r="160" ht="18.0" customHeight="1">
      <c r="A160" s="1">
        <v>197.0</v>
      </c>
      <c r="B160" s="1">
        <v>0.0</v>
      </c>
      <c r="C160" s="5"/>
      <c r="D160" s="1"/>
      <c r="E160" s="1"/>
      <c r="G160" s="5" t="str">
        <f>HYPERLINK("http://visual.ic.uff.br/dmi/prontuario/details.php?id=197","http://visual.ic.uff.br/dmi/prontuario/details.php?id=197")</f>
        <v>http://visual.ic.uff.br/dmi/prontuario/details.php?id=197</v>
      </c>
    </row>
    <row r="161" ht="18.0" customHeight="1">
      <c r="A161" s="1">
        <v>198.0</v>
      </c>
      <c r="B161" s="1">
        <v>0.0</v>
      </c>
      <c r="C161" s="5"/>
      <c r="D161" s="1"/>
      <c r="E161" s="1"/>
      <c r="G161" s="5" t="str">
        <f t="shared" ref="G161:G162" si="2">HYPERLINK("http://visual.ic.uff.br/dmi/prontuario/details.php?id=198","http://visual.ic.uff.br/dmi/prontuario/details.php?id=198")</f>
        <v>http://visual.ic.uff.br/dmi/prontuario/details.php?id=198</v>
      </c>
    </row>
    <row r="162" ht="18.0" customHeight="1">
      <c r="A162" s="1">
        <v>198.0</v>
      </c>
      <c r="B162" s="1">
        <v>1.0</v>
      </c>
      <c r="C162" s="5"/>
      <c r="D162" s="1"/>
      <c r="E162" s="1"/>
      <c r="G162" s="5" t="str">
        <f t="shared" si="2"/>
        <v>http://visual.ic.uff.br/dmi/prontuario/details.php?id=198</v>
      </c>
    </row>
    <row r="163" ht="18.0" customHeight="1">
      <c r="A163" s="1">
        <v>199.0</v>
      </c>
      <c r="B163" s="1">
        <v>0.0</v>
      </c>
      <c r="C163" s="5"/>
      <c r="D163" s="1"/>
      <c r="E163" s="1"/>
      <c r="G163" s="5" t="str">
        <f>HYPERLINK("http://visual.ic.uff.br/dmi/prontuario/details.php?id=199","http://visual.ic.uff.br/dmi/prontuario/details.php?id=199")</f>
        <v>http://visual.ic.uff.br/dmi/prontuario/details.php?id=199</v>
      </c>
    </row>
    <row r="164" ht="18.0" customHeight="1">
      <c r="A164" s="1">
        <v>200.0</v>
      </c>
      <c r="B164" s="1">
        <v>0.0</v>
      </c>
      <c r="C164" s="5"/>
      <c r="D164" s="1"/>
      <c r="E164" s="1"/>
      <c r="G164" s="5" t="str">
        <f>HYPERLINK("http://visual.ic.uff.br/dmi/prontuario/details.php?id=200","http://visual.ic.uff.br/dmi/prontuario/details.php?id=200")</f>
        <v>http://visual.ic.uff.br/dmi/prontuario/details.php?id=200</v>
      </c>
    </row>
    <row r="165" ht="18.0" customHeight="1">
      <c r="A165" s="1">
        <v>201.0</v>
      </c>
      <c r="B165" s="1">
        <v>0.0</v>
      </c>
      <c r="C165" s="5"/>
      <c r="D165" s="1"/>
      <c r="E165" s="1"/>
      <c r="G165" s="5" t="str">
        <f>HYPERLINK("http://visual.ic.uff.br/dmi/prontuario/details.php?id=201","http://visual.ic.uff.br/dmi/prontuario/details.php?id=201")</f>
        <v>http://visual.ic.uff.br/dmi/prontuario/details.php?id=201</v>
      </c>
    </row>
    <row r="166" ht="18.0" customHeight="1">
      <c r="A166" s="1">
        <v>202.0</v>
      </c>
      <c r="B166" s="1">
        <v>1.0</v>
      </c>
      <c r="C166" s="5"/>
      <c r="D166" s="1"/>
      <c r="E166" s="1"/>
      <c r="G166" s="5" t="str">
        <f>HYPERLINK("http://visual.ic.uff.br/dmi/prontuario/details.php?id=202","http://visual.ic.uff.br/dmi/prontuario/details.php?id=202")</f>
        <v>http://visual.ic.uff.br/dmi/prontuario/details.php?id=202</v>
      </c>
    </row>
    <row r="167" ht="18.0" customHeight="1">
      <c r="A167" s="1">
        <v>203.0</v>
      </c>
      <c r="B167" s="1">
        <v>1.0</v>
      </c>
      <c r="C167" s="5"/>
      <c r="D167" s="1"/>
      <c r="E167" s="1"/>
      <c r="G167" s="5" t="str">
        <f>HYPERLINK("http://visual.ic.uff.br/dmi/prontuario/details.php?id=203","http://visual.ic.uff.br/dmi/prontuario/details.php?id=203")</f>
        <v>http://visual.ic.uff.br/dmi/prontuario/details.php?id=203</v>
      </c>
    </row>
    <row r="168" ht="18.0" customHeight="1">
      <c r="A168" s="1">
        <v>204.0</v>
      </c>
      <c r="B168" s="1">
        <v>1.0</v>
      </c>
      <c r="C168" s="5"/>
      <c r="D168" s="1"/>
      <c r="E168" s="1"/>
      <c r="G168" s="5" t="str">
        <f>HYPERLINK("http://visual.ic.uff.br/dmi/prontuario/details.php?id=204","http://visual.ic.uff.br/dmi/prontuario/details.php?id=204")</f>
        <v>http://visual.ic.uff.br/dmi/prontuario/details.php?id=204</v>
      </c>
    </row>
    <row r="169" ht="18.0" customHeight="1">
      <c r="A169" s="1">
        <v>206.0</v>
      </c>
      <c r="B169" s="1">
        <v>0.0</v>
      </c>
      <c r="C169" s="5"/>
      <c r="D169" s="1"/>
      <c r="E169" s="1"/>
      <c r="G169" s="5" t="str">
        <f>HYPERLINK("http://visual.ic.uff.br/dmi/prontuario/details.php?id=206","http://visual.ic.uff.br/dmi/prontuario/details.php?id=206")</f>
        <v>http://visual.ic.uff.br/dmi/prontuario/details.php?id=206</v>
      </c>
    </row>
    <row r="170" ht="18.0" customHeight="1">
      <c r="A170" s="1">
        <v>208.0</v>
      </c>
      <c r="B170" s="1">
        <v>0.0</v>
      </c>
      <c r="C170" s="5"/>
      <c r="D170" s="1"/>
      <c r="E170" s="1"/>
      <c r="G170" s="5" t="str">
        <f>HYPERLINK("http://visual.ic.uff.br/dmi/prontuario/details.php?id=208","http://visual.ic.uff.br/dmi/prontuario/details.php?id=208")</f>
        <v>http://visual.ic.uff.br/dmi/prontuario/details.php?id=208</v>
      </c>
    </row>
    <row r="171" ht="18.0" customHeight="1">
      <c r="A171" s="1">
        <v>209.0</v>
      </c>
      <c r="B171" s="1">
        <v>1.0</v>
      </c>
      <c r="C171" s="5"/>
      <c r="D171" s="1"/>
      <c r="E171" s="1"/>
      <c r="G171" s="5" t="str">
        <f>HYPERLINK("http://visual.ic.uff.br/dmi/prontuario/details.php?id=209","http://visual.ic.uff.br/dmi/prontuario/details.php?id=209")</f>
        <v>http://visual.ic.uff.br/dmi/prontuario/details.php?id=209</v>
      </c>
    </row>
    <row r="172" ht="18.0" customHeight="1">
      <c r="A172" s="1">
        <v>210.0</v>
      </c>
      <c r="B172" s="1">
        <v>1.0</v>
      </c>
      <c r="C172" s="5"/>
      <c r="D172" s="1"/>
      <c r="E172" s="1"/>
      <c r="G172" s="5" t="str">
        <f>HYPERLINK("http://visual.ic.uff.br/dmi/prontuario/details.php?id=210","http://visual.ic.uff.br/dmi/prontuario/details.php?id=210")</f>
        <v>http://visual.ic.uff.br/dmi/prontuario/details.php?id=210</v>
      </c>
    </row>
    <row r="173" ht="18.0" customHeight="1">
      <c r="A173" s="1">
        <v>211.0</v>
      </c>
      <c r="B173" s="1">
        <v>0.0</v>
      </c>
      <c r="C173" s="5"/>
      <c r="D173" s="1"/>
      <c r="E173" s="1"/>
      <c r="G173" s="5" t="str">
        <f>HYPERLINK("http://visual.ic.uff.br/dmi/prontuario/details.php?id=211","http://visual.ic.uff.br/dmi/prontuario/details.php?id=211")</f>
        <v>http://visual.ic.uff.br/dmi/prontuario/details.php?id=211</v>
      </c>
    </row>
    <row r="174" ht="18.0" customHeight="1">
      <c r="A174" s="1">
        <v>212.0</v>
      </c>
      <c r="B174" s="1">
        <v>0.0</v>
      </c>
      <c r="C174" s="5"/>
      <c r="D174" s="1"/>
      <c r="E174" s="1"/>
      <c r="G174" s="5" t="str">
        <f>HYPERLINK("http://visual.ic.uff.br/dmi/prontuario/details.php?id=212","http://visual.ic.uff.br/dmi/prontuario/details.php?id=212")</f>
        <v>http://visual.ic.uff.br/dmi/prontuario/details.php?id=212</v>
      </c>
    </row>
    <row r="175" ht="18.0" customHeight="1">
      <c r="A175" s="1">
        <v>213.0</v>
      </c>
      <c r="B175" s="1">
        <v>1.0</v>
      </c>
      <c r="C175" s="5"/>
      <c r="D175" s="1"/>
      <c r="E175" s="1"/>
      <c r="G175" s="5" t="str">
        <f>HYPERLINK("http://visual.ic.uff.br/dmi/prontuario/details.php?id=213","http://visual.ic.uff.br/dmi/prontuario/details.php?id=213")</f>
        <v>http://visual.ic.uff.br/dmi/prontuario/details.php?id=213</v>
      </c>
    </row>
    <row r="176" ht="18.0" customHeight="1">
      <c r="A176" s="1">
        <v>216.0</v>
      </c>
      <c r="B176" s="1">
        <v>0.0</v>
      </c>
      <c r="C176" s="5"/>
      <c r="D176" s="1"/>
      <c r="E176" s="1"/>
      <c r="G176" s="5" t="str">
        <f>HYPERLINK("http://visual.ic.uff.br/dmi/prontuario/details.php?id=216","http://visual.ic.uff.br/dmi/prontuario/details.php?id=216")</f>
        <v>http://visual.ic.uff.br/dmi/prontuario/details.php?id=216</v>
      </c>
    </row>
    <row r="177" ht="18.0" customHeight="1">
      <c r="A177" s="1">
        <v>217.0</v>
      </c>
      <c r="B177" s="1">
        <v>0.0</v>
      </c>
      <c r="C177" s="5"/>
      <c r="D177" s="1"/>
      <c r="E177" s="1"/>
      <c r="G177" s="5" t="str">
        <f>HYPERLINK("http://visual.ic.uff.br/dmi/prontuario/details.php?id=217","http://visual.ic.uff.br/dmi/prontuario/details.php?id=217")</f>
        <v>http://visual.ic.uff.br/dmi/prontuario/details.php?id=217</v>
      </c>
    </row>
    <row r="178" ht="18.0" customHeight="1">
      <c r="A178" s="1">
        <v>218.0</v>
      </c>
      <c r="B178" s="1">
        <v>0.0</v>
      </c>
      <c r="C178" s="5"/>
      <c r="D178" s="1"/>
      <c r="E178" s="1"/>
      <c r="F178" s="3"/>
      <c r="G178" s="5" t="str">
        <f>HYPERLINK("http://visual.ic.uff.br/dmi/prontuario/details.php?id=218","http://visual.ic.uff.br/dmi/prontuario/details.php?id=218")</f>
        <v>http://visual.ic.uff.br/dmi/prontuario/details.php?id=218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1">
        <v>219.0</v>
      </c>
      <c r="B179" s="1">
        <v>0.0</v>
      </c>
      <c r="C179" s="5"/>
      <c r="D179" s="1"/>
      <c r="E179" s="1"/>
      <c r="G179" s="5" t="str">
        <f>HYPERLINK("http://visual.ic.uff.br/dmi/prontuario/details.php?id=219","http://visual.ic.uff.br/dmi/prontuario/details.php?id=219")</f>
        <v>http://visual.ic.uff.br/dmi/prontuario/details.php?id=219</v>
      </c>
    </row>
    <row r="180" ht="18.0" customHeight="1">
      <c r="A180" s="1">
        <v>220.0</v>
      </c>
      <c r="B180" s="1">
        <v>0.0</v>
      </c>
      <c r="C180" s="5"/>
      <c r="D180" s="1"/>
      <c r="E180" s="1"/>
      <c r="G180" s="5" t="str">
        <f>HYPERLINK("http://visual.ic.uff.br/dmi/prontuario/details.php?id=220","http://visual.ic.uff.br/dmi/prontuario/details.php?id=220")</f>
        <v>http://visual.ic.uff.br/dmi/prontuario/details.php?id=220</v>
      </c>
    </row>
    <row r="181" ht="18.0" customHeight="1">
      <c r="A181" s="1">
        <v>221.0</v>
      </c>
      <c r="B181" s="1">
        <v>0.0</v>
      </c>
      <c r="C181" s="5"/>
      <c r="D181" s="1"/>
      <c r="E181" s="1"/>
      <c r="G181" s="5" t="str">
        <f>HYPERLINK("http://visual.ic.uff.br/dmi/prontuario/details.php?id=221","http://visual.ic.uff.br/dmi/prontuario/details.php?id=221")</f>
        <v>http://visual.ic.uff.br/dmi/prontuario/details.php?id=221</v>
      </c>
    </row>
    <row r="182" ht="18.0" customHeight="1">
      <c r="A182" s="1">
        <v>222.0</v>
      </c>
      <c r="B182" s="1">
        <v>0.0</v>
      </c>
      <c r="C182" s="5"/>
      <c r="D182" s="1"/>
      <c r="E182" s="1"/>
      <c r="G182" s="5" t="str">
        <f>HYPERLINK("http://visual.ic.uff.br/dmi/prontuario/details.php?id=222","http://visual.ic.uff.br/dmi/prontuario/details.php?id=222")</f>
        <v>http://visual.ic.uff.br/dmi/prontuario/details.php?id=222</v>
      </c>
    </row>
    <row r="183" ht="18.0" customHeight="1">
      <c r="A183" s="1">
        <v>224.0</v>
      </c>
      <c r="B183" s="1">
        <v>0.0</v>
      </c>
      <c r="C183" s="5"/>
      <c r="D183" s="1"/>
      <c r="E183" s="1"/>
      <c r="G183" s="5" t="str">
        <f>HYPERLINK("http://visual.ic.uff.br/dmi/prontuario/details.php?id=224","http://visual.ic.uff.br/dmi/prontuario/details.php?id=224")</f>
        <v>http://visual.ic.uff.br/dmi/prontuario/details.php?id=224</v>
      </c>
    </row>
    <row r="184" ht="18.0" customHeight="1">
      <c r="A184" s="1">
        <v>225.0</v>
      </c>
      <c r="B184" s="1">
        <v>0.0</v>
      </c>
      <c r="C184" s="5"/>
      <c r="D184" s="1"/>
      <c r="E184" s="1"/>
      <c r="G184" s="5" t="str">
        <f>HYPERLINK("http://visual.ic.uff.br/dmi/prontuario/details.php?id=225","http://visual.ic.uff.br/dmi/prontuario/details.php?id=225")</f>
        <v>http://visual.ic.uff.br/dmi/prontuario/details.php?id=225</v>
      </c>
    </row>
    <row r="185" ht="18.0" customHeight="1">
      <c r="A185" s="1">
        <v>226.0</v>
      </c>
      <c r="B185" s="1">
        <v>0.0</v>
      </c>
      <c r="C185" s="5"/>
      <c r="D185" s="1"/>
      <c r="E185" s="1"/>
      <c r="G185" s="5" t="str">
        <f>HYPERLINK("http://visual.ic.uff.br/dmi/prontuario/details.php?id=226","http://visual.ic.uff.br/dmi/prontuario/details.php?id=226")</f>
        <v>http://visual.ic.uff.br/dmi/prontuario/details.php?id=226</v>
      </c>
    </row>
    <row r="186" ht="18.0" customHeight="1">
      <c r="A186" s="1">
        <v>233.0</v>
      </c>
      <c r="B186" s="1">
        <v>0.0</v>
      </c>
      <c r="C186" s="5"/>
      <c r="D186" s="1"/>
      <c r="E186" s="1"/>
      <c r="F186" s="3"/>
      <c r="G186" s="5" t="str">
        <f>HYPERLINK("http://visual.ic.uff.br/dmi/prontuario/details.php?id=233","http://visual.ic.uff.br/dmi/prontuario/details.php?id=233")</f>
        <v>http://visual.ic.uff.br/dmi/prontuario/details.php?id=233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1">
        <v>234.0</v>
      </c>
      <c r="B187" s="1">
        <v>0.0</v>
      </c>
      <c r="C187" s="5"/>
      <c r="D187" s="1"/>
      <c r="E187" s="1"/>
      <c r="F187" s="3"/>
      <c r="G187" s="5" t="str">
        <f>HYPERLINK("http://visual.ic.uff.br/dmi/prontuario/details.php?id=234","http://visual.ic.uff.br/dmi/prontuario/details.php?id=234")</f>
        <v>http://visual.ic.uff.br/dmi/prontuario/details.php?id=234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1">
        <v>235.0</v>
      </c>
      <c r="B188" s="1">
        <v>0.0</v>
      </c>
      <c r="C188" s="5"/>
      <c r="D188" s="1"/>
      <c r="E188" s="1"/>
      <c r="G188" s="5" t="str">
        <f>HYPERLINK("http://visual.ic.uff.br/dmi/prontuario/details.php?id=235","http://visual.ic.uff.br/dmi/prontuario/details.php?id=235")</f>
        <v>http://visual.ic.uff.br/dmi/prontuario/details.php?id=235</v>
      </c>
    </row>
    <row r="189" ht="18.0" customHeight="1">
      <c r="A189" s="1">
        <v>236.0</v>
      </c>
      <c r="B189" s="1">
        <v>0.0</v>
      </c>
      <c r="C189" s="5"/>
      <c r="D189" s="1"/>
      <c r="E189" s="1"/>
      <c r="G189" s="5" t="str">
        <f>HYPERLINK("http://visual.ic.uff.br/dmi/prontuario/details.php?id=236","http://visual.ic.uff.br/dmi/prontuario/details.php?id=236")</f>
        <v>http://visual.ic.uff.br/dmi/prontuario/details.php?id=236</v>
      </c>
    </row>
    <row r="190" ht="18.0" customHeight="1">
      <c r="A190" s="1">
        <v>237.0</v>
      </c>
      <c r="B190" s="1">
        <v>0.0</v>
      </c>
      <c r="C190" s="5"/>
      <c r="D190" s="1"/>
      <c r="E190" s="1"/>
      <c r="G190" s="5" t="str">
        <f>HYPERLINK("http://visual.ic.uff.br/dmi/prontuario/details.php?id=237","http://visual.ic.uff.br/dmi/prontuario/details.php?id=237")</f>
        <v>http://visual.ic.uff.br/dmi/prontuario/details.php?id=237</v>
      </c>
    </row>
    <row r="191" ht="18.0" customHeight="1">
      <c r="A191" s="1">
        <v>238.0</v>
      </c>
      <c r="B191" s="1">
        <v>0.0</v>
      </c>
      <c r="C191" s="5"/>
      <c r="D191" s="1"/>
      <c r="E191" s="1"/>
      <c r="G191" s="5" t="str">
        <f>HYPERLINK("http://visual.ic.uff.br/dmi/prontuario/details.php?id=238","http://visual.ic.uff.br/dmi/prontuario/details.php?id=238")</f>
        <v>http://visual.ic.uff.br/dmi/prontuario/details.php?id=238</v>
      </c>
    </row>
    <row r="192" ht="18.0" customHeight="1">
      <c r="A192" s="1">
        <v>239.0</v>
      </c>
      <c r="B192" s="1">
        <v>0.0</v>
      </c>
      <c r="C192" s="5"/>
      <c r="D192" s="1"/>
      <c r="E192" s="1"/>
      <c r="G192" s="5" t="str">
        <f>HYPERLINK("http://visual.ic.uff.br/dmi/prontuario/details.php?id=239","http://visual.ic.uff.br/dmi/prontuario/details.php?id=239")</f>
        <v>http://visual.ic.uff.br/dmi/prontuario/details.php?id=239</v>
      </c>
    </row>
    <row r="193" ht="18.0" customHeight="1">
      <c r="A193" s="1">
        <v>240.0</v>
      </c>
      <c r="B193" s="1">
        <v>1.0</v>
      </c>
      <c r="C193" s="5"/>
      <c r="D193" s="1"/>
      <c r="E193" s="1"/>
      <c r="G193" s="5" t="str">
        <f>HYPERLINK("http://visual.ic.uff.br/dmi/prontuario/details.php?id=240","http://visual.ic.uff.br/dmi/prontuario/details.php?id=240")</f>
        <v>http://visual.ic.uff.br/dmi/prontuario/details.php?id=240</v>
      </c>
    </row>
    <row r="194" ht="18.0" customHeight="1">
      <c r="A194" s="1">
        <v>241.0</v>
      </c>
      <c r="B194" s="1">
        <v>1.0</v>
      </c>
      <c r="C194" s="5"/>
      <c r="D194" s="1"/>
      <c r="E194" s="1"/>
      <c r="G194" s="5" t="str">
        <f>HYPERLINK("http://visual.ic.uff.br/dmi/prontuario/details.php?id=241","http://visual.ic.uff.br/dmi/prontuario/details.php?id=241")</f>
        <v>http://visual.ic.uff.br/dmi/prontuario/details.php?id=241</v>
      </c>
    </row>
    <row r="195" ht="18.0" customHeight="1">
      <c r="A195" s="1">
        <v>242.0</v>
      </c>
      <c r="B195" s="1">
        <v>1.0</v>
      </c>
      <c r="C195" s="5"/>
      <c r="D195" s="1"/>
      <c r="E195" s="1"/>
      <c r="G195" s="5" t="str">
        <f>HYPERLINK("http://visual.ic.uff.br/dmi/prontuario/details.php?id=242","http://visual.ic.uff.br/dmi/prontuario/details.php?id=242")</f>
        <v>http://visual.ic.uff.br/dmi/prontuario/details.php?id=242</v>
      </c>
    </row>
    <row r="196" ht="18.0" customHeight="1">
      <c r="A196" s="1">
        <v>243.0</v>
      </c>
      <c r="B196" s="1">
        <v>0.0</v>
      </c>
      <c r="C196" s="5"/>
      <c r="D196" s="1"/>
      <c r="E196" s="1"/>
      <c r="G196" s="5" t="str">
        <f>HYPERLINK("http://visual.ic.uff.br/dmi/prontuario/details.php?id=243","http://visual.ic.uff.br/dmi/prontuario/details.php?id=243")</f>
        <v>http://visual.ic.uff.br/dmi/prontuario/details.php?id=243</v>
      </c>
    </row>
    <row r="197" ht="18.0" customHeight="1">
      <c r="A197" s="1">
        <v>244.0</v>
      </c>
      <c r="B197" s="1">
        <v>0.0</v>
      </c>
      <c r="C197" s="5"/>
      <c r="D197" s="1"/>
      <c r="E197" s="1"/>
      <c r="G197" s="5" t="str">
        <f>HYPERLINK("http://visual.ic.uff.br/dmi/prontuario/details.php?id=244","http://visual.ic.uff.br/dmi/prontuario/details.php?id=244")</f>
        <v>http://visual.ic.uff.br/dmi/prontuario/details.php?id=244</v>
      </c>
    </row>
    <row r="198" ht="18.0" customHeight="1">
      <c r="A198" s="1">
        <v>245.0</v>
      </c>
      <c r="B198" s="1">
        <v>1.0</v>
      </c>
      <c r="C198" s="5"/>
      <c r="D198" s="1"/>
      <c r="E198" s="1"/>
      <c r="G198" s="5" t="str">
        <f>HYPERLINK("http://visual.ic.uff.br/dmi/prontuario/details.php?id=245","http://visual.ic.uff.br/dmi/prontuario/details.php?id=245")</f>
        <v>http://visual.ic.uff.br/dmi/prontuario/details.php?id=245</v>
      </c>
    </row>
    <row r="199" ht="18.0" customHeight="1">
      <c r="A199" s="1">
        <v>246.0</v>
      </c>
      <c r="B199" s="1">
        <v>1.0</v>
      </c>
      <c r="C199" s="5"/>
      <c r="D199" s="1"/>
      <c r="E199" s="1"/>
      <c r="G199" s="5" t="str">
        <f>HYPERLINK("http://visual.ic.uff.br/dmi/prontuario/details.php?id=246","http://visual.ic.uff.br/dmi/prontuario/details.php?id=246")</f>
        <v>http://visual.ic.uff.br/dmi/prontuario/details.php?id=246</v>
      </c>
    </row>
    <row r="200" ht="18.0" customHeight="1">
      <c r="A200" s="1">
        <v>247.0</v>
      </c>
      <c r="B200" s="1">
        <v>1.0</v>
      </c>
      <c r="C200" s="5"/>
      <c r="D200" s="1"/>
      <c r="E200" s="1"/>
      <c r="G200" s="5" t="str">
        <f>HYPERLINK("http://visual.ic.uff.br/dmi/prontuario/details.php?id=247","http://visual.ic.uff.br/dmi/prontuario/details.php?id=247")</f>
        <v>http://visual.ic.uff.br/dmi/prontuario/details.php?id=247</v>
      </c>
    </row>
    <row r="201" ht="18.0" customHeight="1">
      <c r="A201" s="1">
        <v>248.0</v>
      </c>
      <c r="B201" s="1">
        <v>0.0</v>
      </c>
      <c r="C201" s="5"/>
      <c r="D201" s="1"/>
      <c r="E201" s="1"/>
      <c r="G201" s="5" t="str">
        <f>HYPERLINK("http://visual.ic.uff.br/dmi/prontuario/details.php?id=248","http://visual.ic.uff.br/dmi/prontuario/details.php?id=248")</f>
        <v>http://visual.ic.uff.br/dmi/prontuario/details.php?id=248</v>
      </c>
    </row>
    <row r="202" ht="18.0" customHeight="1">
      <c r="A202" s="1">
        <v>249.0</v>
      </c>
      <c r="B202" s="1">
        <v>1.0</v>
      </c>
      <c r="C202" s="5"/>
      <c r="D202" s="1"/>
      <c r="E202" s="1"/>
      <c r="G202" s="5" t="str">
        <f>HYPERLINK("http://visual.ic.uff.br/dmi/prontuario/details.php?id=249","http://visual.ic.uff.br/dmi/prontuario/details.php?id=249")</f>
        <v>http://visual.ic.uff.br/dmi/prontuario/details.php?id=249</v>
      </c>
    </row>
    <row r="203" ht="18.0" customHeight="1">
      <c r="A203" s="1">
        <v>250.0</v>
      </c>
      <c r="B203" s="1">
        <v>1.0</v>
      </c>
      <c r="C203" s="5"/>
      <c r="D203" s="1"/>
      <c r="E203" s="1"/>
      <c r="G203" s="5" t="str">
        <f>HYPERLINK("http://visual.ic.uff.br/dmi/prontuario/details.php?id=250","http://visual.ic.uff.br/dmi/prontuario/details.php?id=250")</f>
        <v>http://visual.ic.uff.br/dmi/prontuario/details.php?id=250</v>
      </c>
    </row>
    <row r="204" ht="18.0" customHeight="1">
      <c r="A204" s="1">
        <v>251.0</v>
      </c>
      <c r="B204" s="1">
        <v>1.0</v>
      </c>
      <c r="C204" s="5"/>
      <c r="D204" s="1"/>
      <c r="E204" s="1"/>
      <c r="G204" s="5" t="str">
        <f>HYPERLINK("http://visual.ic.uff.br/dmi/prontuario/details.php?id=251","http://visual.ic.uff.br/dmi/prontuario/details.php?id=251")</f>
        <v>http://visual.ic.uff.br/dmi/prontuario/details.php?id=251</v>
      </c>
    </row>
    <row r="205" ht="18.0" customHeight="1">
      <c r="A205" s="1">
        <v>252.0</v>
      </c>
      <c r="B205" s="1">
        <v>1.0</v>
      </c>
      <c r="C205" s="5"/>
      <c r="D205" s="1"/>
      <c r="E205" s="1"/>
      <c r="G205" s="5" t="str">
        <f>HYPERLINK("http://visual.ic.uff.br/dmi/prontuario/details.php?id=252","http://visual.ic.uff.br/dmi/prontuario/details.php?id=252")</f>
        <v>http://visual.ic.uff.br/dmi/prontuario/details.php?id=252</v>
      </c>
    </row>
    <row r="206" ht="18.0" customHeight="1">
      <c r="A206" s="1">
        <v>253.0</v>
      </c>
      <c r="B206" s="1">
        <v>0.0</v>
      </c>
      <c r="C206" s="5"/>
      <c r="D206" s="1"/>
      <c r="E206" s="1"/>
      <c r="G206" s="5" t="str">
        <f>HYPERLINK("http://visual.ic.uff.br/dmi/prontuario/details.php?id=253","http://visual.ic.uff.br/dmi/prontuario/details.php?id=253")</f>
        <v>http://visual.ic.uff.br/dmi/prontuario/details.php?id=253</v>
      </c>
    </row>
    <row r="207" ht="18.0" customHeight="1">
      <c r="A207" s="1">
        <v>254.0</v>
      </c>
      <c r="B207" s="1">
        <v>0.0</v>
      </c>
      <c r="C207" s="5"/>
      <c r="D207" s="1"/>
      <c r="E207" s="1"/>
      <c r="G207" s="5" t="str">
        <f>HYPERLINK("http://visual.ic.uff.br/dmi/prontuario/details.php?id=254","http://visual.ic.uff.br/dmi/prontuario/details.php?id=254")</f>
        <v>http://visual.ic.uff.br/dmi/prontuario/details.php?id=254</v>
      </c>
    </row>
    <row r="208" ht="18.0" customHeight="1">
      <c r="A208" s="1">
        <v>255.0</v>
      </c>
      <c r="B208" s="1">
        <v>1.0</v>
      </c>
      <c r="C208" s="5"/>
      <c r="D208" s="1"/>
      <c r="E208" s="1"/>
      <c r="G208" s="5" t="str">
        <f>HYPERLINK("http://visual.ic.uff.br/dmi/prontuario/details.php?id=255","http://visual.ic.uff.br/dmi/prontuario/details.php?id=255")</f>
        <v>http://visual.ic.uff.br/dmi/prontuario/details.php?id=255</v>
      </c>
    </row>
    <row r="209" ht="18.0" customHeight="1">
      <c r="A209" s="1">
        <v>256.0</v>
      </c>
      <c r="B209" s="1">
        <v>1.0</v>
      </c>
      <c r="C209" s="5"/>
      <c r="D209" s="1"/>
      <c r="E209" s="1"/>
      <c r="G209" s="5" t="str">
        <f>HYPERLINK("http://visual.ic.uff.br/dmi/prontuario/details.php?id=256","http://visual.ic.uff.br/dmi/prontuario/details.php?id=256")</f>
        <v>http://visual.ic.uff.br/dmi/prontuario/details.php?id=256</v>
      </c>
    </row>
    <row r="210" ht="18.0" customHeight="1">
      <c r="A210" s="1">
        <v>257.0</v>
      </c>
      <c r="B210" s="1">
        <v>1.0</v>
      </c>
      <c r="C210" s="5"/>
      <c r="D210" s="1"/>
      <c r="E210" s="1"/>
      <c r="G210" s="5" t="str">
        <f>HYPERLINK("http://visual.ic.uff.br/dmi/prontuario/details.php?id=257","http://visual.ic.uff.br/dmi/prontuario/details.php?id=257")</f>
        <v>http://visual.ic.uff.br/dmi/prontuario/details.php?id=257</v>
      </c>
    </row>
    <row r="211" ht="18.0" customHeight="1">
      <c r="A211" s="1">
        <v>258.0</v>
      </c>
      <c r="B211" s="1">
        <v>1.0</v>
      </c>
      <c r="C211" s="5"/>
      <c r="D211" s="1"/>
      <c r="E211" s="1"/>
      <c r="G211" s="5" t="str">
        <f>HYPERLINK("http://visual.ic.uff.br/dmi/prontuario/details.php?id=258","http://visual.ic.uff.br/dmi/prontuario/details.php?id=258")</f>
        <v>http://visual.ic.uff.br/dmi/prontuario/details.php?id=258</v>
      </c>
    </row>
    <row r="212" ht="18.0" customHeight="1">
      <c r="A212" s="1">
        <v>259.0</v>
      </c>
      <c r="B212" s="1">
        <v>1.0</v>
      </c>
      <c r="C212" s="5"/>
      <c r="D212" s="1"/>
      <c r="E212" s="1"/>
      <c r="G212" s="5" t="str">
        <f>HYPERLINK("http://visual.ic.uff.br/dmi/prontuario/details.php?id=259","http://visual.ic.uff.br/dmi/prontuario/details.php?id=259")</f>
        <v>http://visual.ic.uff.br/dmi/prontuario/details.php?id=259</v>
      </c>
    </row>
    <row r="213" ht="18.0" customHeight="1">
      <c r="A213" s="1">
        <v>260.0</v>
      </c>
      <c r="B213" s="1">
        <v>1.0</v>
      </c>
      <c r="C213" s="5"/>
      <c r="D213" s="1"/>
      <c r="E213" s="1"/>
      <c r="G213" s="5" t="str">
        <f>HYPERLINK("http://visual.ic.uff.br/dmi/prontuario/details.php?id=260","http://visual.ic.uff.br/dmi/prontuario/details.php?id=260")</f>
        <v>http://visual.ic.uff.br/dmi/prontuario/details.php?id=260</v>
      </c>
    </row>
    <row r="214" ht="18.0" customHeight="1">
      <c r="A214" s="1">
        <v>261.0</v>
      </c>
      <c r="B214" s="1">
        <v>1.0</v>
      </c>
      <c r="C214" s="5"/>
      <c r="D214" s="1"/>
      <c r="E214" s="1"/>
      <c r="G214" s="5" t="str">
        <f>HYPERLINK("http://visual.ic.uff.br/dmi/prontuario/details.php?id=261","http://visual.ic.uff.br/dmi/prontuario/details.php?id=261")</f>
        <v>http://visual.ic.uff.br/dmi/prontuario/details.php?id=261</v>
      </c>
    </row>
    <row r="215" ht="18.0" customHeight="1">
      <c r="A215" s="1">
        <v>263.0</v>
      </c>
      <c r="B215" s="1">
        <v>1.0</v>
      </c>
      <c r="C215" s="5"/>
      <c r="D215" s="1"/>
      <c r="E215" s="1"/>
      <c r="G215" s="5" t="str">
        <f>HYPERLINK("http://visual.ic.uff.br/dmi/prontuario/details.php?id=263","http://visual.ic.uff.br/dmi/prontuario/details.php?id=263")</f>
        <v>http://visual.ic.uff.br/dmi/prontuario/details.php?id=263</v>
      </c>
    </row>
    <row r="216" ht="18.0" customHeight="1">
      <c r="A216" s="1">
        <v>264.0</v>
      </c>
      <c r="B216" s="1">
        <v>1.0</v>
      </c>
      <c r="C216" s="5"/>
      <c r="D216" s="1"/>
      <c r="E216" s="1"/>
      <c r="G216" s="5" t="str">
        <f>HYPERLINK("http://visual.ic.uff.br/dmi/prontuario/details.php?id=264","http://visual.ic.uff.br/dmi/prontuario/details.php?id=264")</f>
        <v>http://visual.ic.uff.br/dmi/prontuario/details.php?id=264</v>
      </c>
    </row>
    <row r="217" ht="18.0" customHeight="1">
      <c r="A217" s="1">
        <v>266.0</v>
      </c>
      <c r="B217" s="1">
        <v>1.0</v>
      </c>
      <c r="C217" s="5"/>
      <c r="D217" s="1"/>
      <c r="E217" s="1"/>
      <c r="G217" s="5" t="str">
        <f>HYPERLINK("http://visual.ic.uff.br/dmi/prontuario/details.php?id=266","http://visual.ic.uff.br/dmi/prontuario/details.php?id=266")</f>
        <v>http://visual.ic.uff.br/dmi/prontuario/details.php?id=266</v>
      </c>
    </row>
    <row r="218" ht="18.0" customHeight="1">
      <c r="A218" s="1">
        <v>267.0</v>
      </c>
      <c r="B218" s="1">
        <v>1.0</v>
      </c>
      <c r="C218" s="5"/>
      <c r="D218" s="1"/>
      <c r="E218" s="1"/>
      <c r="G218" s="5" t="str">
        <f>HYPERLINK("http://visual.ic.uff.br/dmi/prontuario/details.php?id=267","http://visual.ic.uff.br/dmi/prontuario/details.php?id=267")</f>
        <v>http://visual.ic.uff.br/dmi/prontuario/details.php?id=267</v>
      </c>
    </row>
    <row r="219" ht="18.0" customHeight="1">
      <c r="A219" s="1">
        <v>268.0</v>
      </c>
      <c r="B219" s="1">
        <v>1.0</v>
      </c>
      <c r="C219" s="5"/>
      <c r="D219" s="1"/>
      <c r="E219" s="1"/>
      <c r="G219" s="5" t="str">
        <f>HYPERLINK("http://visual.ic.uff.br/dmi/prontuario/details.php?id=268","http://visual.ic.uff.br/dmi/prontuario/details.php?id=268")</f>
        <v>http://visual.ic.uff.br/dmi/prontuario/details.php?id=268</v>
      </c>
    </row>
    <row r="220" ht="18.0" customHeight="1">
      <c r="A220" s="1">
        <v>269.0</v>
      </c>
      <c r="B220" s="1">
        <v>1.0</v>
      </c>
      <c r="C220" s="5"/>
      <c r="D220" s="1"/>
      <c r="E220" s="1"/>
      <c r="G220" s="5" t="str">
        <f>HYPERLINK("http://visual.ic.uff.br/dmi/prontuario/details.php?id=269","http://visual.ic.uff.br/dmi/prontuario/details.php?id=269")</f>
        <v>http://visual.ic.uff.br/dmi/prontuario/details.php?id=269</v>
      </c>
    </row>
    <row r="221" ht="18.0" customHeight="1">
      <c r="A221" s="1">
        <v>270.0</v>
      </c>
      <c r="B221" s="1">
        <v>1.0</v>
      </c>
      <c r="C221" s="5"/>
      <c r="D221" s="1"/>
      <c r="E221" s="1"/>
      <c r="G221" s="5" t="str">
        <f>HYPERLINK("http://visual.ic.uff.br/dmi/prontuario/details.php?id=270","http://visual.ic.uff.br/dmi/prontuario/details.php?id=270")</f>
        <v>http://visual.ic.uff.br/dmi/prontuario/details.php?id=270</v>
      </c>
    </row>
    <row r="222" ht="18.0" customHeight="1">
      <c r="A222" s="1">
        <v>271.0</v>
      </c>
      <c r="B222" s="1">
        <v>1.0</v>
      </c>
      <c r="C222" s="5"/>
      <c r="D222" s="1"/>
      <c r="E222" s="1"/>
      <c r="G222" s="5" t="str">
        <f>HYPERLINK("http://visual.ic.uff.br/dmi/prontuario/details.php?id=271","http://visual.ic.uff.br/dmi/prontuario/details.php?id=271")</f>
        <v>http://visual.ic.uff.br/dmi/prontuario/details.php?id=271</v>
      </c>
    </row>
    <row r="223" ht="18.0" customHeight="1">
      <c r="A223" s="1">
        <v>272.0</v>
      </c>
      <c r="B223" s="1">
        <v>0.0</v>
      </c>
      <c r="C223" s="5"/>
      <c r="D223" s="1"/>
      <c r="E223" s="1"/>
      <c r="G223" s="5" t="str">
        <f>HYPERLINK("http://visual.ic.uff.br/dmi/prontuario/details.php?id=272","http://visual.ic.uff.br/dmi/prontuario/details.php?id=272")</f>
        <v>http://visual.ic.uff.br/dmi/prontuario/details.php?id=272</v>
      </c>
    </row>
    <row r="224" ht="18.0" customHeight="1">
      <c r="A224" s="1">
        <v>273.0</v>
      </c>
      <c r="B224" s="1">
        <v>1.0</v>
      </c>
      <c r="C224" s="5"/>
      <c r="D224" s="1"/>
      <c r="E224" s="1"/>
      <c r="G224" s="5" t="str">
        <f>HYPERLINK("http://visual.ic.uff.br/dmi/prontuario/details.php?id=273","http://visual.ic.uff.br/dmi/prontuario/details.php?id=273")</f>
        <v>http://visual.ic.uff.br/dmi/prontuario/details.php?id=273</v>
      </c>
    </row>
    <row r="225" ht="18.0" customHeight="1">
      <c r="A225" s="1">
        <v>274.0</v>
      </c>
      <c r="B225" s="1">
        <v>1.0</v>
      </c>
      <c r="C225" s="5"/>
      <c r="D225" s="1"/>
      <c r="E225" s="1"/>
      <c r="G225" s="5" t="str">
        <f>HYPERLINK("http://visual.ic.uff.br/dmi/prontuario/details.php?id=274","http://visual.ic.uff.br/dmi/prontuario/details.php?id=274")</f>
        <v>http://visual.ic.uff.br/dmi/prontuario/details.php?id=274</v>
      </c>
    </row>
    <row r="226" ht="18.0" customHeight="1">
      <c r="A226" s="1">
        <v>275.0</v>
      </c>
      <c r="B226" s="1">
        <v>2.0</v>
      </c>
      <c r="C226" s="5"/>
      <c r="D226" s="1"/>
      <c r="E226" s="1"/>
      <c r="G226" s="5" t="str">
        <f>HYPERLINK("http://visual.ic.uff.br/dmi/prontuario/details.php?id=275","http://visual.ic.uff.br/dmi/prontuario/details.php?id=275")</f>
        <v>http://visual.ic.uff.br/dmi/prontuario/details.php?id=275</v>
      </c>
    </row>
    <row r="227" ht="18.0" customHeight="1">
      <c r="A227" s="1">
        <v>276.0</v>
      </c>
      <c r="B227" s="1">
        <v>0.0</v>
      </c>
      <c r="C227" s="5"/>
      <c r="D227" s="1"/>
      <c r="E227" s="1"/>
      <c r="G227" s="5" t="str">
        <f>HYPERLINK("http://visual.ic.uff.br/dmi/prontuario/details.php?id=276","http://visual.ic.uff.br/dmi/prontuario/details.php?id=276")</f>
        <v>http://visual.ic.uff.br/dmi/prontuario/details.php?id=276</v>
      </c>
    </row>
    <row r="228" ht="18.0" customHeight="1">
      <c r="A228" s="1">
        <v>277.0</v>
      </c>
      <c r="B228" s="1">
        <v>1.0</v>
      </c>
      <c r="C228" s="5"/>
      <c r="D228" s="1"/>
      <c r="E228" s="1"/>
      <c r="G228" s="5" t="str">
        <f>HYPERLINK("http://visual.ic.uff.br/dmi/prontuario/details.php?id=277","http://visual.ic.uff.br/dmi/prontuario/details.php?id=277")</f>
        <v>http://visual.ic.uff.br/dmi/prontuario/details.php?id=277</v>
      </c>
    </row>
    <row r="229" ht="18.0" customHeight="1">
      <c r="A229" s="1">
        <v>278.0</v>
      </c>
      <c r="B229" s="1">
        <v>1.0</v>
      </c>
      <c r="C229" s="5"/>
      <c r="D229" s="1"/>
      <c r="E229" s="1"/>
      <c r="G229" s="5" t="str">
        <f>HYPERLINK("http://visual.ic.uff.br/dmi/prontuario/details.php?id=278","http://visual.ic.uff.br/dmi/prontuario/details.php?id=278")</f>
        <v>http://visual.ic.uff.br/dmi/prontuario/details.php?id=278</v>
      </c>
    </row>
    <row r="230" ht="18.0" customHeight="1">
      <c r="A230" s="1">
        <v>279.0</v>
      </c>
      <c r="B230" s="1">
        <v>2.0</v>
      </c>
      <c r="C230" s="5"/>
      <c r="D230" s="1"/>
      <c r="E230" s="1"/>
      <c r="G230" s="5" t="str">
        <f>HYPERLINK("http://visual.ic.uff.br/dmi/prontuario/details.php?id=279","http://visual.ic.uff.br/dmi/prontuario/details.php?id=279")</f>
        <v>http://visual.ic.uff.br/dmi/prontuario/details.php?id=279</v>
      </c>
    </row>
    <row r="231" ht="18.0" customHeight="1">
      <c r="A231" s="1">
        <v>280.0</v>
      </c>
      <c r="B231" s="1">
        <v>2.0</v>
      </c>
      <c r="C231" s="5"/>
      <c r="D231" s="1"/>
      <c r="E231" s="1"/>
      <c r="G231" s="5" t="str">
        <f>HYPERLINK("http://visual.ic.uff.br/dmi/prontuario/details.php?id=280","http://visual.ic.uff.br/dmi/prontuario/details.php?id=280")</f>
        <v>http://visual.ic.uff.br/dmi/prontuario/details.php?id=280</v>
      </c>
    </row>
    <row r="232" ht="18.0" customHeight="1">
      <c r="A232" s="1">
        <v>281.0</v>
      </c>
      <c r="B232" s="1">
        <v>1.0</v>
      </c>
      <c r="C232" s="5"/>
      <c r="D232" s="1"/>
      <c r="E232" s="1"/>
      <c r="G232" s="5" t="str">
        <f>HYPERLINK("http://visual.ic.uff.br/dmi/prontuario/details.php?id=281","http://visual.ic.uff.br/dmi/prontuario/details.php?id=281")</f>
        <v>http://visual.ic.uff.br/dmi/prontuario/details.php?id=281</v>
      </c>
    </row>
    <row r="233" ht="18.0" customHeight="1">
      <c r="A233" s="1">
        <v>282.0</v>
      </c>
      <c r="B233" s="1">
        <v>1.0</v>
      </c>
      <c r="C233" s="5"/>
      <c r="D233" s="1"/>
      <c r="E233" s="1"/>
      <c r="G233" s="5" t="str">
        <f>HYPERLINK("http://visual.ic.uff.br/dmi/prontuario/details.php?id=282","http://visual.ic.uff.br/dmi/prontuario/details.php?id=282")</f>
        <v>http://visual.ic.uff.br/dmi/prontuario/details.php?id=282</v>
      </c>
    </row>
    <row r="234" ht="18.0" customHeight="1">
      <c r="A234" s="1">
        <v>283.0</v>
      </c>
      <c r="B234" s="1">
        <v>1.0</v>
      </c>
      <c r="C234" s="5"/>
      <c r="D234" s="1"/>
      <c r="E234" s="1"/>
      <c r="G234" s="5" t="str">
        <f>HYPERLINK("http://visual.ic.uff.br/dmi/prontuario/details.php?id=283","http://visual.ic.uff.br/dmi/prontuario/details.php?id=283")</f>
        <v>http://visual.ic.uff.br/dmi/prontuario/details.php?id=283</v>
      </c>
    </row>
    <row r="235" ht="18.0" customHeight="1">
      <c r="A235" s="1">
        <v>284.0</v>
      </c>
      <c r="B235" s="1">
        <v>2.0</v>
      </c>
      <c r="C235" s="5"/>
      <c r="D235" s="1"/>
      <c r="E235" s="1"/>
      <c r="G235" s="5" t="str">
        <f>HYPERLINK("http://visual.ic.uff.br/dmi/prontuario/details.php?id=284","http://visual.ic.uff.br/dmi/prontuario/details.php?id=284")</f>
        <v>http://visual.ic.uff.br/dmi/prontuario/details.php?id=284</v>
      </c>
    </row>
    <row r="236" ht="18.0" customHeight="1">
      <c r="A236" s="1">
        <v>285.0</v>
      </c>
      <c r="B236" s="1">
        <v>1.0</v>
      </c>
      <c r="C236" s="5"/>
      <c r="D236" s="1"/>
      <c r="E236" s="1"/>
      <c r="G236" s="5" t="str">
        <f>HYPERLINK("http://visual.ic.uff.br/dmi/prontuario/details.php?id=285","http://visual.ic.uff.br/dmi/prontuario/details.php?id=285")</f>
        <v>http://visual.ic.uff.br/dmi/prontuario/details.php?id=285</v>
      </c>
    </row>
    <row r="237" ht="18.0" customHeight="1">
      <c r="A237" s="1">
        <v>286.0</v>
      </c>
      <c r="B237" s="1">
        <v>1.0</v>
      </c>
      <c r="C237" s="5"/>
      <c r="D237" s="1"/>
      <c r="E237" s="1"/>
      <c r="G237" s="5" t="str">
        <f>HYPERLINK("http://visual.ic.uff.br/dmi/prontuario/details.php?id=286","http://visual.ic.uff.br/dmi/prontuario/details.php?id=286")</f>
        <v>http://visual.ic.uff.br/dmi/prontuario/details.php?id=286</v>
      </c>
    </row>
    <row r="238" ht="18.0" customHeight="1">
      <c r="A238" s="1">
        <v>287.0</v>
      </c>
      <c r="B238" s="1">
        <v>1.0</v>
      </c>
      <c r="C238" s="5"/>
      <c r="D238" s="1"/>
      <c r="E238" s="1"/>
      <c r="G238" s="5" t="str">
        <f>HYPERLINK("http://visual.ic.uff.br/dmi/prontuario/details.php?id=287","http://visual.ic.uff.br/dmi/prontuario/details.php?id=287")</f>
        <v>http://visual.ic.uff.br/dmi/prontuario/details.php?id=287</v>
      </c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18.11"/>
    <col customWidth="1" min="6" max="6" width="10.78"/>
    <col customWidth="1" min="7" max="26" width="10.56"/>
  </cols>
  <sheetData>
    <row r="1" ht="15.75" customHeight="1">
      <c r="A1" s="2" t="s">
        <v>0</v>
      </c>
      <c r="B1" s="2" t="s">
        <v>1</v>
      </c>
      <c r="C1" s="2" t="s">
        <v>2</v>
      </c>
      <c r="E1" s="2"/>
      <c r="F1" s="4"/>
    </row>
    <row r="2" ht="18.0" customHeight="1">
      <c r="A2" s="1">
        <v>1.0</v>
      </c>
      <c r="B2" s="1">
        <v>0.0</v>
      </c>
      <c r="C2" s="2">
        <v>1.0</v>
      </c>
      <c r="E2" s="6" t="s">
        <v>3</v>
      </c>
      <c r="F2" s="7">
        <f>COUNTA(A2:A235)</f>
        <v>234</v>
      </c>
    </row>
    <row r="3" ht="18.0" customHeight="1">
      <c r="A3" s="1">
        <v>2.0</v>
      </c>
      <c r="B3" s="1">
        <v>0.0</v>
      </c>
      <c r="C3" s="2">
        <v>1.0</v>
      </c>
      <c r="E3" s="8" t="s">
        <v>4</v>
      </c>
      <c r="F3" s="9">
        <f>SUM((C2:C235))</f>
        <v>186</v>
      </c>
    </row>
    <row r="4" ht="18.0" customHeight="1">
      <c r="A4" s="1">
        <v>3.0</v>
      </c>
      <c r="B4" s="1">
        <v>0.0</v>
      </c>
      <c r="C4" s="2">
        <v>1.0</v>
      </c>
      <c r="E4" s="10" t="s">
        <v>5</v>
      </c>
      <c r="F4" s="11">
        <f>SUM((B2:B235))</f>
        <v>48</v>
      </c>
    </row>
    <row r="5" ht="18.0" customHeight="1">
      <c r="A5" s="1">
        <v>4.0</v>
      </c>
      <c r="B5" s="1">
        <v>0.0</v>
      </c>
      <c r="C5" s="2">
        <v>1.0</v>
      </c>
      <c r="E5" s="2"/>
      <c r="F5" s="4"/>
    </row>
    <row r="6" ht="18.0" customHeight="1">
      <c r="A6" s="1">
        <v>5.0</v>
      </c>
      <c r="B6" s="1">
        <v>0.0</v>
      </c>
      <c r="C6" s="2">
        <v>1.0</v>
      </c>
      <c r="E6" s="2"/>
      <c r="F6" s="4"/>
    </row>
    <row r="7" ht="18.0" customHeight="1">
      <c r="A7" s="1">
        <v>6.0</v>
      </c>
      <c r="B7" s="1">
        <v>0.0</v>
      </c>
      <c r="C7" s="2">
        <v>1.0</v>
      </c>
      <c r="E7" s="2"/>
      <c r="F7" s="4"/>
    </row>
    <row r="8" ht="18.0" customHeight="1">
      <c r="A8" s="1">
        <v>7.0</v>
      </c>
      <c r="B8" s="1">
        <v>0.0</v>
      </c>
      <c r="C8" s="2">
        <v>1.0</v>
      </c>
      <c r="E8" s="2"/>
      <c r="F8" s="4"/>
    </row>
    <row r="9" ht="18.0" customHeight="1">
      <c r="A9" s="1">
        <v>8.0</v>
      </c>
      <c r="B9" s="1">
        <v>0.0</v>
      </c>
      <c r="C9" s="2">
        <v>1.0</v>
      </c>
      <c r="E9" s="2"/>
      <c r="F9" s="4"/>
    </row>
    <row r="10" ht="18.0" customHeight="1">
      <c r="A10" s="1">
        <v>9.0</v>
      </c>
      <c r="B10" s="1">
        <v>0.0</v>
      </c>
      <c r="C10" s="2">
        <v>1.0</v>
      </c>
      <c r="E10" s="2"/>
      <c r="F10" s="4"/>
    </row>
    <row r="11" ht="18.0" customHeight="1">
      <c r="A11" s="1">
        <v>10.0</v>
      </c>
      <c r="B11" s="1">
        <v>0.0</v>
      </c>
      <c r="C11" s="2">
        <v>1.0</v>
      </c>
      <c r="E11" s="2"/>
      <c r="F11" s="4"/>
    </row>
    <row r="12" ht="18.0" customHeight="1">
      <c r="A12" s="1">
        <v>11.0</v>
      </c>
      <c r="B12" s="1">
        <v>0.0</v>
      </c>
      <c r="C12" s="2">
        <v>1.0</v>
      </c>
      <c r="E12" s="2"/>
      <c r="F12" s="4"/>
    </row>
    <row r="13" ht="18.0" customHeight="1">
      <c r="A13" s="1">
        <v>12.0</v>
      </c>
      <c r="B13" s="1">
        <v>0.0</v>
      </c>
      <c r="C13" s="2">
        <v>1.0</v>
      </c>
      <c r="E13" s="2"/>
      <c r="F13" s="4"/>
    </row>
    <row r="14" ht="18.0" customHeight="1">
      <c r="A14" s="1">
        <v>13.0</v>
      </c>
      <c r="B14" s="1">
        <v>0.0</v>
      </c>
      <c r="C14" s="2">
        <v>1.0</v>
      </c>
      <c r="E14" s="2"/>
      <c r="F14" s="4"/>
    </row>
    <row r="15" ht="18.0" customHeight="1">
      <c r="A15" s="1">
        <v>15.0</v>
      </c>
      <c r="B15" s="1">
        <v>0.0</v>
      </c>
      <c r="C15" s="2">
        <v>1.0</v>
      </c>
      <c r="E15" s="2"/>
      <c r="F15" s="4"/>
    </row>
    <row r="16" ht="18.0" customHeight="1">
      <c r="A16" s="1">
        <v>16.0</v>
      </c>
      <c r="B16" s="1">
        <v>0.0</v>
      </c>
      <c r="C16" s="2">
        <v>1.0</v>
      </c>
      <c r="E16" s="2"/>
      <c r="F16" s="4"/>
    </row>
    <row r="17" ht="18.0" customHeight="1">
      <c r="A17" s="1">
        <v>17.0</v>
      </c>
      <c r="B17" s="1">
        <v>0.0</v>
      </c>
      <c r="C17" s="2">
        <v>1.0</v>
      </c>
      <c r="E17" s="2"/>
      <c r="F17" s="4"/>
    </row>
    <row r="18" ht="18.0" customHeight="1">
      <c r="A18" s="1">
        <v>18.0</v>
      </c>
      <c r="B18" s="1">
        <v>0.0</v>
      </c>
      <c r="C18" s="2">
        <v>1.0</v>
      </c>
      <c r="E18" s="2"/>
      <c r="F18" s="4"/>
    </row>
    <row r="19" ht="18.0" customHeight="1">
      <c r="A19" s="1">
        <v>19.0</v>
      </c>
      <c r="B19" s="1">
        <v>0.0</v>
      </c>
      <c r="C19" s="2">
        <v>1.0</v>
      </c>
      <c r="E19" s="2"/>
      <c r="F19" s="4"/>
    </row>
    <row r="20" ht="18.0" customHeight="1">
      <c r="A20" s="1">
        <v>20.0</v>
      </c>
      <c r="B20" s="1">
        <v>0.0</v>
      </c>
      <c r="C20" s="2">
        <v>1.0</v>
      </c>
      <c r="E20" s="2"/>
      <c r="F20" s="4"/>
    </row>
    <row r="21" ht="18.0" customHeight="1">
      <c r="A21" s="1">
        <v>21.0</v>
      </c>
      <c r="B21" s="1">
        <v>0.0</v>
      </c>
      <c r="C21" s="2">
        <v>1.0</v>
      </c>
      <c r="E21" s="2"/>
      <c r="F21" s="4"/>
    </row>
    <row r="22" ht="18.0" customHeight="1">
      <c r="A22" s="1">
        <v>22.0</v>
      </c>
      <c r="B22" s="1">
        <v>0.0</v>
      </c>
      <c r="C22" s="2">
        <v>1.0</v>
      </c>
      <c r="E22" s="2"/>
      <c r="F22" s="4"/>
    </row>
    <row r="23" ht="18.0" customHeight="1">
      <c r="A23" s="1">
        <v>23.0</v>
      </c>
      <c r="B23" s="1">
        <v>0.0</v>
      </c>
      <c r="C23" s="2">
        <v>1.0</v>
      </c>
      <c r="E23" s="2"/>
      <c r="F23" s="4"/>
    </row>
    <row r="24" ht="18.0" customHeight="1">
      <c r="A24" s="1">
        <v>24.0</v>
      </c>
      <c r="B24" s="1">
        <v>0.0</v>
      </c>
      <c r="C24" s="2">
        <v>1.0</v>
      </c>
      <c r="E24" s="2"/>
      <c r="F24" s="4"/>
    </row>
    <row r="25" ht="18.0" customHeight="1">
      <c r="A25" s="1">
        <v>26.0</v>
      </c>
      <c r="B25" s="1">
        <v>0.0</v>
      </c>
      <c r="C25" s="2">
        <v>1.0</v>
      </c>
      <c r="E25" s="2"/>
      <c r="F25" s="4"/>
    </row>
    <row r="26" ht="18.0" customHeight="1">
      <c r="A26" s="1">
        <v>28.0</v>
      </c>
      <c r="B26" s="1">
        <v>0.0</v>
      </c>
      <c r="C26" s="2">
        <v>1.0</v>
      </c>
      <c r="E26" s="2"/>
      <c r="F26" s="4"/>
    </row>
    <row r="27" ht="18.0" customHeight="1">
      <c r="A27" s="1">
        <v>30.0</v>
      </c>
      <c r="B27" s="1">
        <v>0.0</v>
      </c>
      <c r="C27" s="2">
        <v>1.0</v>
      </c>
      <c r="E27" s="2"/>
      <c r="F27" s="4"/>
    </row>
    <row r="28" ht="18.0" customHeight="1">
      <c r="A28" s="1">
        <v>31.0</v>
      </c>
      <c r="B28" s="1">
        <v>0.0</v>
      </c>
      <c r="C28" s="2">
        <v>1.0</v>
      </c>
      <c r="E28" s="2"/>
      <c r="F28" s="4"/>
    </row>
    <row r="29" ht="18.0" customHeight="1">
      <c r="A29" s="1">
        <v>32.0</v>
      </c>
      <c r="B29" s="1">
        <v>0.0</v>
      </c>
      <c r="C29" s="2">
        <v>1.0</v>
      </c>
      <c r="E29" s="2"/>
      <c r="F29" s="4"/>
    </row>
    <row r="30" ht="18.0" customHeight="1">
      <c r="A30" s="1">
        <v>34.0</v>
      </c>
      <c r="B30" s="1">
        <v>0.0</v>
      </c>
      <c r="C30" s="2">
        <v>1.0</v>
      </c>
      <c r="E30" s="2"/>
      <c r="F30" s="4"/>
    </row>
    <row r="31" ht="18.0" customHeight="1">
      <c r="A31" s="1">
        <v>35.0</v>
      </c>
      <c r="B31" s="1">
        <v>0.0</v>
      </c>
      <c r="C31" s="2">
        <v>1.0</v>
      </c>
      <c r="E31" s="2"/>
      <c r="F31" s="4"/>
    </row>
    <row r="32" ht="18.0" customHeight="1">
      <c r="A32" s="1">
        <v>36.0</v>
      </c>
      <c r="B32" s="1">
        <v>0.0</v>
      </c>
      <c r="C32" s="2">
        <v>1.0</v>
      </c>
      <c r="E32" s="2"/>
      <c r="F32" s="4"/>
    </row>
    <row r="33" ht="18.0" customHeight="1">
      <c r="A33" s="1">
        <v>37.0</v>
      </c>
      <c r="B33" s="1">
        <v>0.0</v>
      </c>
      <c r="C33" s="2">
        <v>1.0</v>
      </c>
      <c r="E33" s="2"/>
      <c r="F33" s="4"/>
    </row>
    <row r="34" ht="18.0" customHeight="1">
      <c r="A34" s="1">
        <v>38.0</v>
      </c>
      <c r="B34" s="1">
        <v>0.0</v>
      </c>
      <c r="C34" s="2">
        <v>1.0</v>
      </c>
      <c r="E34" s="2"/>
      <c r="F34" s="4"/>
    </row>
    <row r="35" ht="18.0" customHeight="1">
      <c r="A35" s="1">
        <v>40.0</v>
      </c>
      <c r="B35" s="1">
        <v>0.0</v>
      </c>
      <c r="C35" s="2">
        <v>1.0</v>
      </c>
      <c r="E35" s="2"/>
      <c r="F35" s="4"/>
    </row>
    <row r="36" ht="18.0" customHeight="1">
      <c r="A36" s="1">
        <v>41.0</v>
      </c>
      <c r="B36" s="1">
        <v>0.0</v>
      </c>
      <c r="C36" s="2">
        <v>1.0</v>
      </c>
      <c r="E36" s="2"/>
      <c r="F36" s="4"/>
    </row>
    <row r="37" ht="18.0" customHeight="1">
      <c r="A37" s="1">
        <v>42.0</v>
      </c>
      <c r="B37" s="1">
        <v>0.0</v>
      </c>
      <c r="C37" s="2">
        <v>1.0</v>
      </c>
      <c r="E37" s="2"/>
      <c r="F37" s="4"/>
    </row>
    <row r="38" ht="18.0" customHeight="1">
      <c r="A38" s="1">
        <v>43.0</v>
      </c>
      <c r="B38" s="1">
        <v>0.0</v>
      </c>
      <c r="C38" s="2">
        <v>1.0</v>
      </c>
      <c r="E38" s="2"/>
      <c r="F38" s="4"/>
    </row>
    <row r="39" ht="18.0" customHeight="1">
      <c r="A39" s="1">
        <v>44.0</v>
      </c>
      <c r="B39" s="1">
        <v>0.0</v>
      </c>
      <c r="C39" s="2">
        <v>1.0</v>
      </c>
      <c r="E39" s="2"/>
      <c r="F39" s="4"/>
    </row>
    <row r="40" ht="18.0" customHeight="1">
      <c r="A40" s="1">
        <v>45.0</v>
      </c>
      <c r="B40" s="1">
        <v>0.0</v>
      </c>
      <c r="C40" s="2">
        <v>1.0</v>
      </c>
      <c r="E40" s="2"/>
      <c r="F40" s="4"/>
    </row>
    <row r="41" ht="18.0" customHeight="1">
      <c r="A41" s="1">
        <v>46.0</v>
      </c>
      <c r="B41" s="1">
        <v>0.0</v>
      </c>
      <c r="C41" s="2">
        <v>1.0</v>
      </c>
      <c r="E41" s="2"/>
      <c r="F41" s="4"/>
    </row>
    <row r="42" ht="18.0" customHeight="1">
      <c r="A42" s="1">
        <v>47.0</v>
      </c>
      <c r="B42" s="1">
        <v>0.0</v>
      </c>
      <c r="C42" s="2">
        <v>1.0</v>
      </c>
      <c r="E42" s="2"/>
      <c r="F42" s="4"/>
    </row>
    <row r="43" ht="18.0" customHeight="1">
      <c r="A43" s="1">
        <v>48.0</v>
      </c>
      <c r="B43" s="1">
        <v>0.0</v>
      </c>
      <c r="C43" s="2">
        <v>1.0</v>
      </c>
      <c r="E43" s="2"/>
      <c r="F43" s="4"/>
    </row>
    <row r="44" ht="18.0" customHeight="1">
      <c r="A44" s="1">
        <v>49.0</v>
      </c>
      <c r="B44" s="1">
        <v>0.0</v>
      </c>
      <c r="C44" s="2">
        <v>1.0</v>
      </c>
      <c r="E44" s="2"/>
      <c r="F44" s="4"/>
    </row>
    <row r="45" ht="18.0" customHeight="1">
      <c r="A45" s="1">
        <v>50.0</v>
      </c>
      <c r="B45" s="1">
        <v>0.0</v>
      </c>
      <c r="C45" s="2">
        <v>1.0</v>
      </c>
      <c r="E45" s="2"/>
      <c r="F45" s="4"/>
    </row>
    <row r="46" ht="18.0" customHeight="1">
      <c r="A46" s="1">
        <v>51.0</v>
      </c>
      <c r="B46" s="1">
        <v>0.0</v>
      </c>
      <c r="C46" s="2">
        <v>1.0</v>
      </c>
      <c r="E46" s="2"/>
      <c r="F46" s="4"/>
    </row>
    <row r="47" ht="18.0" customHeight="1">
      <c r="A47" s="1">
        <v>52.0</v>
      </c>
      <c r="B47" s="1">
        <v>0.0</v>
      </c>
      <c r="C47" s="2">
        <v>1.0</v>
      </c>
      <c r="E47" s="2"/>
      <c r="F47" s="4"/>
    </row>
    <row r="48" ht="18.0" customHeight="1">
      <c r="A48" s="1">
        <v>55.0</v>
      </c>
      <c r="B48" s="1">
        <v>0.0</v>
      </c>
      <c r="C48" s="2">
        <v>1.0</v>
      </c>
      <c r="E48" s="2"/>
      <c r="F48" s="4"/>
    </row>
    <row r="49" ht="18.0" customHeight="1">
      <c r="A49" s="1">
        <v>57.0</v>
      </c>
      <c r="B49" s="1">
        <v>0.0</v>
      </c>
      <c r="C49" s="2">
        <v>1.0</v>
      </c>
      <c r="E49" s="2"/>
      <c r="F49" s="4"/>
    </row>
    <row r="50" ht="18.0" customHeight="1">
      <c r="A50" s="1">
        <v>58.0</v>
      </c>
      <c r="B50" s="1">
        <v>0.0</v>
      </c>
      <c r="C50" s="2">
        <v>1.0</v>
      </c>
      <c r="E50" s="2"/>
      <c r="F50" s="4"/>
    </row>
    <row r="51" ht="18.0" customHeight="1">
      <c r="A51" s="1">
        <v>59.0</v>
      </c>
      <c r="B51" s="1">
        <v>0.0</v>
      </c>
      <c r="C51" s="2">
        <v>1.0</v>
      </c>
      <c r="E51" s="2"/>
      <c r="F51" s="4"/>
    </row>
    <row r="52" ht="18.0" customHeight="1">
      <c r="A52" s="1">
        <v>60.0</v>
      </c>
      <c r="B52" s="1">
        <v>0.0</v>
      </c>
      <c r="C52" s="2">
        <v>1.0</v>
      </c>
      <c r="E52" s="2"/>
      <c r="F52" s="4"/>
    </row>
    <row r="53" ht="18.0" customHeight="1">
      <c r="A53" s="1">
        <v>61.0</v>
      </c>
      <c r="B53" s="1">
        <v>0.0</v>
      </c>
      <c r="C53" s="2">
        <v>1.0</v>
      </c>
      <c r="E53" s="2"/>
      <c r="F53" s="4"/>
    </row>
    <row r="54" ht="18.0" customHeight="1">
      <c r="A54" s="1">
        <v>62.0</v>
      </c>
      <c r="B54" s="1">
        <v>0.0</v>
      </c>
      <c r="C54" s="2">
        <v>1.0</v>
      </c>
      <c r="E54" s="2"/>
      <c r="F54" s="4"/>
    </row>
    <row r="55" ht="18.0" customHeight="1">
      <c r="A55" s="1">
        <v>63.0</v>
      </c>
      <c r="B55" s="1">
        <v>0.0</v>
      </c>
      <c r="C55" s="2">
        <v>1.0</v>
      </c>
      <c r="E55" s="2"/>
      <c r="F55" s="4"/>
    </row>
    <row r="56" ht="18.0" customHeight="1">
      <c r="A56" s="1">
        <v>63.0</v>
      </c>
      <c r="B56" s="1">
        <v>0.0</v>
      </c>
      <c r="C56" s="2">
        <v>1.0</v>
      </c>
      <c r="E56" s="2"/>
      <c r="F56" s="4"/>
    </row>
    <row r="57" ht="18.0" customHeight="1">
      <c r="A57" s="1">
        <v>64.0</v>
      </c>
      <c r="B57" s="1">
        <v>0.0</v>
      </c>
      <c r="C57" s="2">
        <v>1.0</v>
      </c>
      <c r="E57" s="2"/>
      <c r="F57" s="4"/>
    </row>
    <row r="58" ht="18.0" customHeight="1">
      <c r="A58" s="1">
        <v>65.0</v>
      </c>
      <c r="B58" s="1">
        <v>0.0</v>
      </c>
      <c r="C58" s="2">
        <v>1.0</v>
      </c>
      <c r="E58" s="2"/>
      <c r="F58" s="4"/>
    </row>
    <row r="59" ht="18.0" customHeight="1">
      <c r="A59" s="1">
        <v>66.0</v>
      </c>
      <c r="B59" s="1">
        <v>0.0</v>
      </c>
      <c r="C59" s="2">
        <v>1.0</v>
      </c>
      <c r="E59" s="2"/>
      <c r="F59" s="4"/>
    </row>
    <row r="60" ht="18.0" customHeight="1">
      <c r="A60" s="1">
        <v>67.0</v>
      </c>
      <c r="B60" s="1">
        <v>0.0</v>
      </c>
      <c r="C60" s="2">
        <v>1.0</v>
      </c>
      <c r="E60" s="2"/>
      <c r="F60" s="4"/>
    </row>
    <row r="61" ht="18.0" customHeight="1">
      <c r="A61" s="1">
        <v>68.0</v>
      </c>
      <c r="B61" s="1">
        <v>0.0</v>
      </c>
      <c r="C61" s="2">
        <v>1.0</v>
      </c>
      <c r="E61" s="2"/>
      <c r="F61" s="4"/>
    </row>
    <row r="62" ht="18.0" customHeight="1">
      <c r="A62" s="1">
        <v>69.0</v>
      </c>
      <c r="B62" s="1">
        <v>0.0</v>
      </c>
      <c r="C62" s="2">
        <v>1.0</v>
      </c>
      <c r="E62" s="2"/>
      <c r="F62" s="4"/>
    </row>
    <row r="63" ht="18.0" customHeight="1">
      <c r="A63" s="1">
        <v>70.0</v>
      </c>
      <c r="B63" s="1">
        <v>0.0</v>
      </c>
      <c r="C63" s="2">
        <v>1.0</v>
      </c>
      <c r="E63" s="2"/>
      <c r="F63" s="4"/>
    </row>
    <row r="64" ht="18.0" customHeight="1">
      <c r="A64" s="1">
        <v>71.0</v>
      </c>
      <c r="B64" s="1">
        <v>0.0</v>
      </c>
      <c r="C64" s="2">
        <v>1.0</v>
      </c>
      <c r="E64" s="2"/>
      <c r="F64" s="4"/>
    </row>
    <row r="65" ht="18.0" customHeight="1">
      <c r="A65" s="1">
        <v>72.0</v>
      </c>
      <c r="B65" s="1">
        <v>0.0</v>
      </c>
      <c r="C65" s="2">
        <v>1.0</v>
      </c>
      <c r="E65" s="2"/>
      <c r="F65" s="4"/>
    </row>
    <row r="66" ht="18.0" customHeight="1">
      <c r="A66" s="1">
        <v>73.0</v>
      </c>
      <c r="B66" s="1">
        <v>0.0</v>
      </c>
      <c r="C66" s="2">
        <v>1.0</v>
      </c>
      <c r="E66" s="2"/>
      <c r="F66" s="4"/>
    </row>
    <row r="67" ht="18.0" customHeight="1">
      <c r="A67" s="1">
        <v>75.0</v>
      </c>
      <c r="B67" s="1">
        <v>0.0</v>
      </c>
      <c r="C67" s="2">
        <v>1.0</v>
      </c>
      <c r="E67" s="2"/>
      <c r="F67" s="4"/>
    </row>
    <row r="68" ht="18.0" customHeight="1">
      <c r="A68" s="1">
        <v>77.0</v>
      </c>
      <c r="B68" s="1">
        <v>0.0</v>
      </c>
      <c r="C68" s="2">
        <v>1.0</v>
      </c>
      <c r="E68" s="2"/>
      <c r="F68" s="4"/>
    </row>
    <row r="69" ht="18.0" customHeight="1">
      <c r="A69" s="1">
        <v>80.0</v>
      </c>
      <c r="B69" s="1">
        <v>0.0</v>
      </c>
      <c r="C69" s="2">
        <v>1.0</v>
      </c>
      <c r="E69" s="2"/>
      <c r="F69" s="4"/>
    </row>
    <row r="70" ht="18.0" customHeight="1">
      <c r="A70" s="1">
        <v>85.0</v>
      </c>
      <c r="B70" s="1">
        <v>0.0</v>
      </c>
      <c r="C70" s="2">
        <v>1.0</v>
      </c>
      <c r="E70" s="2"/>
      <c r="F70" s="4"/>
    </row>
    <row r="71" ht="18.0" customHeight="1">
      <c r="A71" s="1">
        <v>86.0</v>
      </c>
      <c r="B71" s="1">
        <v>0.0</v>
      </c>
      <c r="C71" s="2">
        <v>1.0</v>
      </c>
      <c r="E71" s="2"/>
      <c r="F71" s="4"/>
    </row>
    <row r="72" ht="18.0" customHeight="1">
      <c r="A72" s="1">
        <v>87.0</v>
      </c>
      <c r="B72" s="1">
        <v>0.0</v>
      </c>
      <c r="C72" s="2">
        <v>1.0</v>
      </c>
      <c r="E72" s="2"/>
      <c r="F72" s="4"/>
    </row>
    <row r="73" ht="18.0" customHeight="1">
      <c r="A73" s="1">
        <v>88.0</v>
      </c>
      <c r="B73" s="1">
        <v>0.0</v>
      </c>
      <c r="C73" s="2">
        <v>1.0</v>
      </c>
      <c r="E73" s="2"/>
      <c r="F73" s="4"/>
    </row>
    <row r="74" ht="18.0" customHeight="1">
      <c r="A74" s="1">
        <v>89.0</v>
      </c>
      <c r="B74" s="1">
        <v>0.0</v>
      </c>
      <c r="C74" s="2">
        <v>1.0</v>
      </c>
      <c r="E74" s="2"/>
      <c r="F74" s="4"/>
    </row>
    <row r="75" ht="18.0" customHeight="1">
      <c r="A75" s="1">
        <v>90.0</v>
      </c>
      <c r="B75" s="1">
        <v>0.0</v>
      </c>
      <c r="C75" s="2">
        <v>1.0</v>
      </c>
      <c r="E75" s="2"/>
      <c r="F75" s="4"/>
    </row>
    <row r="76" ht="18.0" customHeight="1">
      <c r="A76" s="1">
        <v>91.0</v>
      </c>
      <c r="B76" s="1">
        <v>0.0</v>
      </c>
      <c r="C76" s="2">
        <v>1.0</v>
      </c>
      <c r="E76" s="2"/>
      <c r="F76" s="4"/>
    </row>
    <row r="77" ht="18.0" customHeight="1">
      <c r="A77" s="1">
        <v>92.0</v>
      </c>
      <c r="B77" s="1">
        <v>0.0</v>
      </c>
      <c r="C77" s="2">
        <v>1.0</v>
      </c>
      <c r="E77" s="2"/>
      <c r="F77" s="4"/>
    </row>
    <row r="78" ht="18.0" customHeight="1">
      <c r="A78" s="1">
        <v>93.0</v>
      </c>
      <c r="B78" s="1">
        <v>0.0</v>
      </c>
      <c r="C78" s="2">
        <v>1.0</v>
      </c>
      <c r="E78" s="2"/>
      <c r="F78" s="4"/>
    </row>
    <row r="79" ht="18.0" customHeight="1">
      <c r="A79" s="1">
        <v>94.0</v>
      </c>
      <c r="B79" s="1">
        <v>0.0</v>
      </c>
      <c r="C79" s="2">
        <v>1.0</v>
      </c>
      <c r="E79" s="2"/>
      <c r="F79" s="4"/>
    </row>
    <row r="80" ht="18.0" customHeight="1">
      <c r="A80" s="1">
        <v>95.0</v>
      </c>
      <c r="B80" s="1">
        <v>0.0</v>
      </c>
      <c r="C80" s="2">
        <v>1.0</v>
      </c>
      <c r="E80" s="2"/>
      <c r="F80" s="4"/>
    </row>
    <row r="81" ht="18.0" customHeight="1">
      <c r="A81" s="1">
        <v>96.0</v>
      </c>
      <c r="B81" s="1">
        <v>0.0</v>
      </c>
      <c r="C81" s="2">
        <v>1.0</v>
      </c>
      <c r="E81" s="2"/>
      <c r="F81" s="4"/>
    </row>
    <row r="82" ht="18.0" customHeight="1">
      <c r="A82" s="1">
        <v>97.0</v>
      </c>
      <c r="B82" s="1">
        <v>0.0</v>
      </c>
      <c r="C82" s="2">
        <v>1.0</v>
      </c>
      <c r="E82" s="2"/>
      <c r="F82" s="4"/>
    </row>
    <row r="83" ht="18.0" customHeight="1">
      <c r="A83" s="1">
        <v>98.0</v>
      </c>
      <c r="B83" s="1">
        <v>0.0</v>
      </c>
      <c r="C83" s="2">
        <v>1.0</v>
      </c>
      <c r="E83" s="2"/>
      <c r="F83" s="4"/>
    </row>
    <row r="84" ht="18.0" customHeight="1">
      <c r="A84" s="1">
        <v>99.0</v>
      </c>
      <c r="B84" s="1">
        <v>0.0</v>
      </c>
      <c r="C84" s="2">
        <v>1.0</v>
      </c>
      <c r="E84" s="2"/>
      <c r="F84" s="4"/>
    </row>
    <row r="85" ht="18.0" customHeight="1">
      <c r="A85" s="1">
        <v>100.0</v>
      </c>
      <c r="B85" s="1">
        <v>0.0</v>
      </c>
      <c r="C85" s="2">
        <v>1.0</v>
      </c>
      <c r="E85" s="2"/>
      <c r="F85" s="4"/>
    </row>
    <row r="86" ht="18.0" customHeight="1">
      <c r="A86" s="1">
        <v>104.0</v>
      </c>
      <c r="B86" s="1">
        <v>0.0</v>
      </c>
      <c r="C86" s="2">
        <v>1.0</v>
      </c>
      <c r="E86" s="2"/>
      <c r="F86" s="4"/>
    </row>
    <row r="87" ht="18.0" customHeight="1">
      <c r="A87" s="1">
        <v>105.0</v>
      </c>
      <c r="B87" s="1">
        <v>0.0</v>
      </c>
      <c r="C87" s="2">
        <v>1.0</v>
      </c>
      <c r="E87" s="2"/>
      <c r="F87" s="4"/>
    </row>
    <row r="88" ht="18.0" customHeight="1">
      <c r="A88" s="1">
        <v>106.0</v>
      </c>
      <c r="B88" s="1">
        <v>0.0</v>
      </c>
      <c r="C88" s="2">
        <v>1.0</v>
      </c>
      <c r="E88" s="2"/>
      <c r="F88" s="4"/>
    </row>
    <row r="89" ht="18.0" customHeight="1">
      <c r="A89" s="1">
        <v>107.0</v>
      </c>
      <c r="B89" s="1">
        <v>0.0</v>
      </c>
      <c r="C89" s="2">
        <v>1.0</v>
      </c>
      <c r="E89" s="2"/>
      <c r="F89" s="4"/>
    </row>
    <row r="90" ht="18.0" customHeight="1">
      <c r="A90" s="1">
        <v>108.0</v>
      </c>
      <c r="B90" s="1">
        <v>0.0</v>
      </c>
      <c r="C90" s="2">
        <v>1.0</v>
      </c>
      <c r="E90" s="2"/>
      <c r="F90" s="4"/>
    </row>
    <row r="91" ht="18.0" customHeight="1">
      <c r="A91" s="1">
        <v>109.0</v>
      </c>
      <c r="B91" s="1">
        <v>0.0</v>
      </c>
      <c r="C91" s="2">
        <v>1.0</v>
      </c>
      <c r="E91" s="2"/>
      <c r="F91" s="4"/>
    </row>
    <row r="92" ht="18.0" customHeight="1">
      <c r="A92" s="1">
        <v>110.0</v>
      </c>
      <c r="B92" s="1">
        <v>0.0</v>
      </c>
      <c r="C92" s="2">
        <v>1.0</v>
      </c>
      <c r="E92" s="2"/>
      <c r="F92" s="4"/>
    </row>
    <row r="93" ht="18.0" customHeight="1">
      <c r="A93" s="1">
        <v>111.0</v>
      </c>
      <c r="B93" s="1">
        <v>0.0</v>
      </c>
      <c r="C93" s="2">
        <v>1.0</v>
      </c>
      <c r="E93" s="2"/>
      <c r="F93" s="4"/>
    </row>
    <row r="94" ht="18.0" customHeight="1">
      <c r="A94" s="1">
        <v>112.0</v>
      </c>
      <c r="B94" s="1">
        <v>0.0</v>
      </c>
      <c r="C94" s="2">
        <v>1.0</v>
      </c>
      <c r="E94" s="2"/>
      <c r="F94" s="4"/>
    </row>
    <row r="95" ht="18.0" customHeight="1">
      <c r="A95" s="1">
        <v>113.0</v>
      </c>
      <c r="B95" s="1">
        <v>0.0</v>
      </c>
      <c r="C95" s="2">
        <v>1.0</v>
      </c>
      <c r="E95" s="2"/>
      <c r="F95" s="4"/>
    </row>
    <row r="96" ht="18.0" customHeight="1">
      <c r="A96" s="1">
        <v>114.0</v>
      </c>
      <c r="B96" s="1">
        <v>0.0</v>
      </c>
      <c r="C96" s="2">
        <v>1.0</v>
      </c>
      <c r="E96" s="2"/>
      <c r="F96" s="4"/>
    </row>
    <row r="97" ht="18.0" customHeight="1">
      <c r="A97" s="1">
        <v>115.0</v>
      </c>
      <c r="B97" s="1">
        <v>0.0</v>
      </c>
      <c r="C97" s="2">
        <v>1.0</v>
      </c>
      <c r="E97" s="2"/>
      <c r="F97" s="4"/>
    </row>
    <row r="98" ht="18.0" customHeight="1">
      <c r="A98" s="1">
        <v>116.0</v>
      </c>
      <c r="B98" s="1">
        <v>0.0</v>
      </c>
      <c r="C98" s="2">
        <v>1.0</v>
      </c>
      <c r="E98" s="2"/>
      <c r="F98" s="4"/>
    </row>
    <row r="99" ht="18.0" customHeight="1">
      <c r="A99" s="1">
        <v>121.0</v>
      </c>
      <c r="B99" s="1">
        <v>0.0</v>
      </c>
      <c r="C99" s="2">
        <v>1.0</v>
      </c>
      <c r="E99" s="2"/>
      <c r="F99" s="4"/>
    </row>
    <row r="100" ht="18.0" customHeight="1">
      <c r="A100" s="1">
        <v>125.0</v>
      </c>
      <c r="B100" s="1">
        <v>0.0</v>
      </c>
      <c r="C100" s="2">
        <v>1.0</v>
      </c>
      <c r="E100" s="2"/>
      <c r="F100" s="4"/>
    </row>
    <row r="101" ht="18.0" customHeight="1">
      <c r="A101" s="1">
        <v>126.0</v>
      </c>
      <c r="B101" s="1">
        <v>0.0</v>
      </c>
      <c r="C101" s="2">
        <v>1.0</v>
      </c>
      <c r="E101" s="2"/>
      <c r="F101" s="4"/>
    </row>
    <row r="102" ht="18.0" customHeight="1">
      <c r="A102" s="1">
        <v>127.0</v>
      </c>
      <c r="B102" s="1">
        <v>0.0</v>
      </c>
      <c r="C102" s="2">
        <v>1.0</v>
      </c>
      <c r="E102" s="2"/>
      <c r="F102" s="4"/>
    </row>
    <row r="103" ht="18.0" customHeight="1">
      <c r="A103" s="1">
        <v>129.0</v>
      </c>
      <c r="B103" s="1">
        <v>0.0</v>
      </c>
      <c r="C103" s="2">
        <v>1.0</v>
      </c>
      <c r="E103" s="2"/>
      <c r="F103" s="4"/>
    </row>
    <row r="104" ht="18.0" customHeight="1">
      <c r="A104" s="1">
        <v>130.0</v>
      </c>
      <c r="B104" s="1">
        <v>0.0</v>
      </c>
      <c r="C104" s="2">
        <v>1.0</v>
      </c>
      <c r="E104" s="2"/>
      <c r="F104" s="4"/>
    </row>
    <row r="105" ht="18.0" customHeight="1">
      <c r="A105" s="1">
        <v>131.0</v>
      </c>
      <c r="B105" s="1">
        <v>0.0</v>
      </c>
      <c r="C105" s="2">
        <v>1.0</v>
      </c>
      <c r="E105" s="2"/>
      <c r="F105" s="4"/>
    </row>
    <row r="106" ht="18.0" customHeight="1">
      <c r="A106" s="1">
        <v>132.0</v>
      </c>
      <c r="B106" s="1">
        <v>0.0</v>
      </c>
      <c r="C106" s="2">
        <v>1.0</v>
      </c>
      <c r="E106" s="2"/>
      <c r="F106" s="4"/>
    </row>
    <row r="107" ht="18.0" customHeight="1">
      <c r="A107" s="1">
        <v>135.0</v>
      </c>
      <c r="B107" s="1">
        <v>0.0</v>
      </c>
      <c r="C107" s="2">
        <v>1.0</v>
      </c>
      <c r="E107" s="2"/>
      <c r="F107" s="4"/>
    </row>
    <row r="108" ht="18.0" customHeight="1">
      <c r="A108" s="1">
        <v>136.0</v>
      </c>
      <c r="B108" s="1">
        <v>0.0</v>
      </c>
      <c r="C108" s="2">
        <v>1.0</v>
      </c>
      <c r="E108" s="2"/>
      <c r="F108" s="4"/>
    </row>
    <row r="109" ht="18.0" customHeight="1">
      <c r="A109" s="1">
        <v>137.0</v>
      </c>
      <c r="B109" s="1">
        <v>0.0</v>
      </c>
      <c r="C109" s="2">
        <v>1.0</v>
      </c>
      <c r="E109" s="2"/>
      <c r="F109" s="4"/>
    </row>
    <row r="110" ht="18.0" customHeight="1">
      <c r="A110" s="1">
        <v>138.0</v>
      </c>
      <c r="B110" s="1">
        <v>1.0</v>
      </c>
      <c r="C110" s="2">
        <v>0.0</v>
      </c>
      <c r="E110" s="2"/>
      <c r="F110" s="4"/>
    </row>
    <row r="111" ht="18.0" customHeight="1">
      <c r="A111" s="1">
        <v>138.0</v>
      </c>
      <c r="B111" s="1">
        <v>1.0</v>
      </c>
      <c r="C111" s="2">
        <v>0.0</v>
      </c>
      <c r="E111" s="2"/>
      <c r="F111" s="4"/>
    </row>
    <row r="112" ht="18.0" customHeight="1">
      <c r="A112" s="1">
        <v>141.0</v>
      </c>
      <c r="B112" s="1">
        <v>0.0</v>
      </c>
      <c r="C112" s="2">
        <v>1.0</v>
      </c>
      <c r="E112" s="2"/>
      <c r="F112" s="4"/>
    </row>
    <row r="113" ht="18.0" customHeight="1">
      <c r="A113" s="1">
        <v>143.0</v>
      </c>
      <c r="B113" s="1">
        <v>0.0</v>
      </c>
      <c r="C113" s="2">
        <v>1.0</v>
      </c>
      <c r="E113" s="2"/>
      <c r="F113" s="4"/>
    </row>
    <row r="114" ht="18.0" customHeight="1">
      <c r="A114" s="1">
        <v>144.0</v>
      </c>
      <c r="B114" s="1">
        <v>0.0</v>
      </c>
      <c r="C114" s="2">
        <v>1.0</v>
      </c>
      <c r="E114" s="2"/>
      <c r="F114" s="4"/>
    </row>
    <row r="115" ht="18.0" customHeight="1">
      <c r="A115" s="1">
        <v>145.0</v>
      </c>
      <c r="B115" s="1">
        <v>0.0</v>
      </c>
      <c r="C115" s="2">
        <v>1.0</v>
      </c>
      <c r="E115" s="2"/>
      <c r="F115" s="4"/>
    </row>
    <row r="116" ht="18.0" customHeight="1">
      <c r="A116" s="1">
        <v>146.0</v>
      </c>
      <c r="B116" s="1">
        <v>0.0</v>
      </c>
      <c r="C116" s="2">
        <v>1.0</v>
      </c>
      <c r="E116" s="2"/>
      <c r="F116" s="4"/>
    </row>
    <row r="117" ht="18.0" customHeight="1">
      <c r="A117" s="1">
        <v>147.0</v>
      </c>
      <c r="B117" s="1">
        <v>0.0</v>
      </c>
      <c r="C117" s="2">
        <v>1.0</v>
      </c>
      <c r="E117" s="2"/>
      <c r="F117" s="4"/>
    </row>
    <row r="118" ht="18.0" customHeight="1">
      <c r="A118" s="1">
        <v>148.0</v>
      </c>
      <c r="B118" s="1">
        <v>0.0</v>
      </c>
      <c r="C118" s="2">
        <v>1.0</v>
      </c>
      <c r="E118" s="2"/>
      <c r="F118" s="4"/>
    </row>
    <row r="119" ht="18.0" customHeight="1">
      <c r="A119" s="1">
        <v>149.0</v>
      </c>
      <c r="B119" s="1">
        <v>0.0</v>
      </c>
      <c r="C119" s="2">
        <v>1.0</v>
      </c>
      <c r="E119" s="2"/>
      <c r="F119" s="4"/>
    </row>
    <row r="120" ht="18.0" customHeight="1">
      <c r="A120" s="1">
        <v>150.0</v>
      </c>
      <c r="B120" s="1">
        <v>0.0</v>
      </c>
      <c r="C120" s="2">
        <v>1.0</v>
      </c>
      <c r="E120" s="2"/>
      <c r="F120" s="4"/>
    </row>
    <row r="121" ht="18.0" customHeight="1">
      <c r="A121" s="1">
        <v>151.0</v>
      </c>
      <c r="B121" s="1">
        <v>0.0</v>
      </c>
      <c r="C121" s="2">
        <v>1.0</v>
      </c>
      <c r="E121" s="2"/>
      <c r="F121" s="4"/>
    </row>
    <row r="122" ht="18.0" customHeight="1">
      <c r="A122" s="1">
        <v>152.0</v>
      </c>
      <c r="B122" s="1">
        <v>0.0</v>
      </c>
      <c r="C122" s="2">
        <v>1.0</v>
      </c>
      <c r="E122" s="2"/>
      <c r="F122" s="4"/>
    </row>
    <row r="123" ht="18.0" customHeight="1">
      <c r="A123" s="1">
        <v>153.0</v>
      </c>
      <c r="B123" s="1">
        <v>0.0</v>
      </c>
      <c r="C123" s="2">
        <v>1.0</v>
      </c>
      <c r="E123" s="2"/>
      <c r="F123" s="4"/>
    </row>
    <row r="124" ht="18.0" customHeight="1">
      <c r="A124" s="1">
        <v>154.0</v>
      </c>
      <c r="B124" s="1">
        <v>0.0</v>
      </c>
      <c r="C124" s="2">
        <v>1.0</v>
      </c>
      <c r="E124" s="2"/>
      <c r="F124" s="4"/>
    </row>
    <row r="125" ht="18.0" customHeight="1">
      <c r="A125" s="1">
        <v>156.0</v>
      </c>
      <c r="B125" s="1">
        <v>0.0</v>
      </c>
      <c r="C125" s="2">
        <v>1.0</v>
      </c>
      <c r="E125" s="2"/>
      <c r="F125" s="4"/>
    </row>
    <row r="126" ht="18.0" customHeight="1">
      <c r="A126" s="1">
        <v>158.0</v>
      </c>
      <c r="B126" s="1">
        <v>0.0</v>
      </c>
      <c r="C126" s="2">
        <v>1.0</v>
      </c>
      <c r="E126" s="2"/>
      <c r="F126" s="4"/>
    </row>
    <row r="127" ht="18.0" customHeight="1">
      <c r="A127" s="1">
        <v>159.0</v>
      </c>
      <c r="B127" s="1">
        <v>0.0</v>
      </c>
      <c r="C127" s="2">
        <v>1.0</v>
      </c>
      <c r="E127" s="2"/>
      <c r="F127" s="4"/>
    </row>
    <row r="128" ht="18.0" customHeight="1">
      <c r="A128" s="1">
        <v>160.0</v>
      </c>
      <c r="B128" s="1">
        <v>0.0</v>
      </c>
      <c r="C128" s="2">
        <v>1.0</v>
      </c>
      <c r="E128" s="2"/>
      <c r="F128" s="4"/>
    </row>
    <row r="129" ht="18.0" customHeight="1">
      <c r="A129" s="1">
        <v>161.0</v>
      </c>
      <c r="B129" s="1">
        <v>0.0</v>
      </c>
      <c r="C129" s="2">
        <v>1.0</v>
      </c>
      <c r="E129" s="2"/>
      <c r="F129" s="4"/>
    </row>
    <row r="130" ht="18.0" customHeight="1">
      <c r="A130" s="1">
        <v>162.0</v>
      </c>
      <c r="B130" s="1">
        <v>0.0</v>
      </c>
      <c r="C130" s="2">
        <v>1.0</v>
      </c>
      <c r="E130" s="2"/>
      <c r="F130" s="4"/>
    </row>
    <row r="131" ht="18.0" customHeight="1">
      <c r="A131" s="1">
        <v>163.0</v>
      </c>
      <c r="B131" s="1">
        <v>0.0</v>
      </c>
      <c r="C131" s="2">
        <v>1.0</v>
      </c>
      <c r="E131" s="2"/>
      <c r="F131" s="4"/>
    </row>
    <row r="132" ht="18.0" customHeight="1">
      <c r="A132" s="1">
        <v>164.0</v>
      </c>
      <c r="B132" s="1">
        <v>0.0</v>
      </c>
      <c r="C132" s="2">
        <v>1.0</v>
      </c>
      <c r="E132" s="2"/>
      <c r="F132" s="4"/>
    </row>
    <row r="133" ht="18.0" customHeight="1">
      <c r="A133" s="1">
        <v>165.0</v>
      </c>
      <c r="B133" s="1">
        <v>0.0</v>
      </c>
      <c r="C133" s="2">
        <v>1.0</v>
      </c>
      <c r="E133" s="2"/>
      <c r="F133" s="4"/>
    </row>
    <row r="134" ht="18.0" customHeight="1">
      <c r="A134" s="1">
        <v>166.0</v>
      </c>
      <c r="B134" s="1">
        <v>0.0</v>
      </c>
      <c r="C134" s="2">
        <v>1.0</v>
      </c>
      <c r="E134" s="2"/>
      <c r="F134" s="4"/>
    </row>
    <row r="135" ht="18.0" customHeight="1">
      <c r="A135" s="1">
        <v>167.0</v>
      </c>
      <c r="B135" s="1">
        <v>0.0</v>
      </c>
      <c r="C135" s="2">
        <v>1.0</v>
      </c>
      <c r="E135" s="2"/>
      <c r="F135" s="4"/>
    </row>
    <row r="136" ht="18.0" customHeight="1">
      <c r="A136" s="1">
        <v>168.0</v>
      </c>
      <c r="B136" s="1">
        <v>0.0</v>
      </c>
      <c r="C136" s="2">
        <v>1.0</v>
      </c>
      <c r="E136" s="2"/>
      <c r="F136" s="4"/>
    </row>
    <row r="137" ht="18.0" customHeight="1">
      <c r="A137" s="1">
        <v>169.0</v>
      </c>
      <c r="B137" s="1">
        <v>0.0</v>
      </c>
      <c r="C137" s="2">
        <v>1.0</v>
      </c>
      <c r="E137" s="2"/>
      <c r="F137" s="4"/>
    </row>
    <row r="138" ht="18.0" customHeight="1">
      <c r="A138" s="1">
        <v>170.0</v>
      </c>
      <c r="B138" s="1">
        <v>0.0</v>
      </c>
      <c r="C138" s="2">
        <v>1.0</v>
      </c>
      <c r="E138" s="2"/>
      <c r="F138" s="4"/>
    </row>
    <row r="139" ht="18.0" customHeight="1">
      <c r="A139" s="1">
        <v>171.0</v>
      </c>
      <c r="B139" s="1">
        <v>0.0</v>
      </c>
      <c r="C139" s="2">
        <v>1.0</v>
      </c>
      <c r="E139" s="2"/>
      <c r="F139" s="4"/>
    </row>
    <row r="140" ht="18.0" customHeight="1">
      <c r="A140" s="1">
        <v>172.0</v>
      </c>
      <c r="B140" s="1">
        <v>0.0</v>
      </c>
      <c r="C140" s="2">
        <v>1.0</v>
      </c>
      <c r="E140" s="2"/>
      <c r="F140" s="4"/>
    </row>
    <row r="141" ht="18.0" customHeight="1">
      <c r="A141" s="1">
        <v>173.0</v>
      </c>
      <c r="B141" s="1">
        <v>0.0</v>
      </c>
      <c r="C141" s="2">
        <v>1.0</v>
      </c>
      <c r="E141" s="2"/>
      <c r="F141" s="4"/>
    </row>
    <row r="142" ht="18.0" customHeight="1">
      <c r="A142" s="1">
        <v>174.0</v>
      </c>
      <c r="B142" s="1">
        <v>0.0</v>
      </c>
      <c r="C142" s="2">
        <v>1.0</v>
      </c>
      <c r="E142" s="2"/>
      <c r="F142" s="4"/>
    </row>
    <row r="143" ht="18.0" customHeight="1">
      <c r="A143" s="1">
        <v>176.0</v>
      </c>
      <c r="B143" s="1">
        <v>0.0</v>
      </c>
      <c r="C143" s="2">
        <v>1.0</v>
      </c>
      <c r="E143" s="2"/>
      <c r="F143" s="4"/>
    </row>
    <row r="144" ht="18.0" customHeight="1">
      <c r="A144" s="1">
        <v>177.0</v>
      </c>
      <c r="B144" s="1">
        <v>0.0</v>
      </c>
      <c r="C144" s="2">
        <v>1.0</v>
      </c>
      <c r="E144" s="2"/>
      <c r="F144" s="4"/>
    </row>
    <row r="145" ht="18.0" customHeight="1">
      <c r="A145" s="1">
        <v>179.0</v>
      </c>
      <c r="B145" s="1">
        <v>1.0</v>
      </c>
      <c r="C145" s="2">
        <v>0.0</v>
      </c>
      <c r="E145" s="2"/>
      <c r="F145" s="4"/>
    </row>
    <row r="146" ht="18.0" customHeight="1">
      <c r="A146" s="1">
        <v>180.0</v>
      </c>
      <c r="B146" s="1">
        <v>1.0</v>
      </c>
      <c r="C146" s="2">
        <v>0.0</v>
      </c>
      <c r="E146" s="2"/>
      <c r="F146" s="4"/>
    </row>
    <row r="147" ht="18.0" customHeight="1">
      <c r="A147" s="1">
        <v>181.0</v>
      </c>
      <c r="B147" s="1">
        <v>1.0</v>
      </c>
      <c r="C147" s="2">
        <v>0.0</v>
      </c>
      <c r="E147" s="2"/>
      <c r="F147" s="4"/>
    </row>
    <row r="148" ht="18.0" customHeight="1">
      <c r="A148" s="1">
        <v>182.0</v>
      </c>
      <c r="B148" s="1">
        <v>0.0</v>
      </c>
      <c r="C148" s="2">
        <v>1.0</v>
      </c>
      <c r="E148" s="2"/>
      <c r="F148" s="4"/>
    </row>
    <row r="149" ht="18.0" customHeight="1">
      <c r="A149" s="1">
        <v>183.0</v>
      </c>
      <c r="B149" s="1">
        <v>0.0</v>
      </c>
      <c r="C149" s="2">
        <v>1.0</v>
      </c>
      <c r="E149" s="2"/>
      <c r="F149" s="4"/>
    </row>
    <row r="150" ht="18.0" customHeight="1">
      <c r="A150" s="1">
        <v>184.0</v>
      </c>
      <c r="B150" s="1">
        <v>0.0</v>
      </c>
      <c r="C150" s="2">
        <v>1.0</v>
      </c>
      <c r="E150" s="2"/>
      <c r="F150" s="4"/>
    </row>
    <row r="151" ht="18.0" customHeight="1">
      <c r="A151" s="1">
        <v>185.0</v>
      </c>
      <c r="B151" s="1">
        <v>0.0</v>
      </c>
      <c r="C151" s="2">
        <v>1.0</v>
      </c>
      <c r="E151" s="2"/>
      <c r="F151" s="4"/>
    </row>
    <row r="152" ht="18.0" customHeight="1">
      <c r="A152" s="1">
        <v>188.0</v>
      </c>
      <c r="B152" s="1">
        <v>0.0</v>
      </c>
      <c r="C152" s="2">
        <v>1.0</v>
      </c>
      <c r="E152" s="2"/>
      <c r="F152" s="4"/>
    </row>
    <row r="153" ht="18.0" customHeight="1">
      <c r="A153" s="1">
        <v>189.0</v>
      </c>
      <c r="B153" s="1">
        <v>0.0</v>
      </c>
      <c r="C153" s="2">
        <v>1.0</v>
      </c>
      <c r="E153" s="2"/>
      <c r="F153" s="4"/>
    </row>
    <row r="154" ht="18.0" customHeight="1">
      <c r="A154" s="1">
        <v>190.0</v>
      </c>
      <c r="B154" s="1">
        <v>0.0</v>
      </c>
      <c r="C154" s="2">
        <v>1.0</v>
      </c>
      <c r="E154" s="2"/>
      <c r="F154" s="4"/>
    </row>
    <row r="155" ht="18.0" customHeight="1">
      <c r="A155" s="1">
        <v>191.0</v>
      </c>
      <c r="B155" s="1">
        <v>0.0</v>
      </c>
      <c r="C155" s="2">
        <v>1.0</v>
      </c>
      <c r="E155" s="2"/>
      <c r="F155" s="4"/>
    </row>
    <row r="156" ht="18.0" customHeight="1">
      <c r="A156" s="1">
        <v>192.0</v>
      </c>
      <c r="B156" s="1">
        <v>1.0</v>
      </c>
      <c r="C156" s="2">
        <v>0.0</v>
      </c>
      <c r="E156" s="2"/>
      <c r="F156" s="4"/>
    </row>
    <row r="157" ht="18.0" customHeight="1">
      <c r="A157" s="1">
        <v>193.0</v>
      </c>
      <c r="B157" s="1">
        <v>0.0</v>
      </c>
      <c r="C157" s="2">
        <v>1.0</v>
      </c>
      <c r="E157" s="2"/>
      <c r="F157" s="4"/>
    </row>
    <row r="158" ht="18.0" customHeight="1">
      <c r="A158" s="1">
        <v>194.0</v>
      </c>
      <c r="B158" s="1">
        <v>0.0</v>
      </c>
      <c r="C158" s="2">
        <v>1.0</v>
      </c>
      <c r="E158" s="2"/>
      <c r="F158" s="4"/>
    </row>
    <row r="159" ht="18.0" customHeight="1">
      <c r="A159" s="1">
        <v>195.0</v>
      </c>
      <c r="B159" s="1">
        <v>0.0</v>
      </c>
      <c r="C159" s="2">
        <v>1.0</v>
      </c>
      <c r="E159" s="2"/>
      <c r="F159" s="4"/>
    </row>
    <row r="160" ht="18.0" customHeight="1">
      <c r="A160" s="1">
        <v>196.0</v>
      </c>
      <c r="B160" s="1">
        <v>0.0</v>
      </c>
      <c r="C160" s="2">
        <v>1.0</v>
      </c>
      <c r="E160" s="2"/>
      <c r="F160" s="4"/>
    </row>
    <row r="161" ht="18.0" customHeight="1">
      <c r="A161" s="1">
        <v>197.0</v>
      </c>
      <c r="B161" s="1">
        <v>0.0</v>
      </c>
      <c r="C161" s="2">
        <v>1.0</v>
      </c>
      <c r="E161" s="2"/>
      <c r="F161" s="4"/>
    </row>
    <row r="162" ht="18.0" customHeight="1">
      <c r="A162" s="1">
        <v>198.0</v>
      </c>
      <c r="B162" s="1">
        <v>0.0</v>
      </c>
      <c r="C162" s="2">
        <v>1.0</v>
      </c>
      <c r="E162" s="2"/>
      <c r="F162" s="4"/>
    </row>
    <row r="163" ht="18.0" customHeight="1">
      <c r="A163" s="1">
        <v>198.0</v>
      </c>
      <c r="B163" s="1">
        <v>1.0</v>
      </c>
      <c r="C163" s="2">
        <v>0.0</v>
      </c>
      <c r="E163" s="2"/>
      <c r="F163" s="4"/>
    </row>
    <row r="164" ht="18.0" customHeight="1">
      <c r="A164" s="1">
        <v>199.0</v>
      </c>
      <c r="B164" s="1">
        <v>0.0</v>
      </c>
      <c r="C164" s="2">
        <v>1.0</v>
      </c>
      <c r="E164" s="2"/>
      <c r="F164" s="4"/>
    </row>
    <row r="165" ht="18.0" customHeight="1">
      <c r="A165" s="1">
        <v>200.0</v>
      </c>
      <c r="B165" s="1">
        <v>0.0</v>
      </c>
      <c r="C165" s="2">
        <v>1.0</v>
      </c>
      <c r="E165" s="2"/>
      <c r="F165" s="4"/>
    </row>
    <row r="166" ht="18.0" customHeight="1">
      <c r="A166" s="1">
        <v>201.0</v>
      </c>
      <c r="B166" s="1">
        <v>0.0</v>
      </c>
      <c r="C166" s="2">
        <v>1.0</v>
      </c>
      <c r="E166" s="2"/>
      <c r="F166" s="4"/>
    </row>
    <row r="167" ht="18.0" customHeight="1">
      <c r="A167" s="1">
        <v>202.0</v>
      </c>
      <c r="B167" s="1">
        <v>1.0</v>
      </c>
      <c r="C167" s="2">
        <v>0.0</v>
      </c>
      <c r="E167" s="2"/>
      <c r="F167" s="4"/>
    </row>
    <row r="168" ht="18.0" customHeight="1">
      <c r="A168" s="1">
        <v>203.0</v>
      </c>
      <c r="B168" s="1">
        <v>1.0</v>
      </c>
      <c r="C168" s="2">
        <v>0.0</v>
      </c>
      <c r="E168" s="2"/>
      <c r="F168" s="4"/>
    </row>
    <row r="169" ht="18.0" customHeight="1">
      <c r="A169" s="1">
        <v>204.0</v>
      </c>
      <c r="B169" s="1">
        <v>1.0</v>
      </c>
      <c r="C169" s="2">
        <v>0.0</v>
      </c>
      <c r="E169" s="2"/>
      <c r="F169" s="4"/>
    </row>
    <row r="170" ht="18.0" customHeight="1">
      <c r="A170" s="1">
        <v>206.0</v>
      </c>
      <c r="B170" s="1">
        <v>0.0</v>
      </c>
      <c r="C170" s="2">
        <v>1.0</v>
      </c>
      <c r="E170" s="2"/>
      <c r="F170" s="4"/>
    </row>
    <row r="171" ht="18.0" customHeight="1">
      <c r="A171" s="1">
        <v>208.0</v>
      </c>
      <c r="B171" s="1">
        <v>0.0</v>
      </c>
      <c r="C171" s="2">
        <v>1.0</v>
      </c>
      <c r="E171" s="2"/>
      <c r="F171" s="4"/>
    </row>
    <row r="172" ht="18.0" customHeight="1">
      <c r="A172" s="1">
        <v>209.0</v>
      </c>
      <c r="B172" s="1">
        <v>1.0</v>
      </c>
      <c r="C172" s="2">
        <v>0.0</v>
      </c>
      <c r="E172" s="2"/>
      <c r="F172" s="4"/>
    </row>
    <row r="173" ht="18.0" customHeight="1">
      <c r="A173" s="1">
        <v>210.0</v>
      </c>
      <c r="B173" s="1">
        <v>1.0</v>
      </c>
      <c r="C173" s="2">
        <v>0.0</v>
      </c>
      <c r="E173" s="2"/>
      <c r="F173" s="4"/>
    </row>
    <row r="174" ht="18.0" customHeight="1">
      <c r="A174" s="1">
        <v>211.0</v>
      </c>
      <c r="B174" s="1">
        <v>0.0</v>
      </c>
      <c r="C174" s="2">
        <v>1.0</v>
      </c>
      <c r="E174" s="2"/>
      <c r="F174" s="4"/>
    </row>
    <row r="175" ht="18.0" customHeight="1">
      <c r="A175" s="1">
        <v>212.0</v>
      </c>
      <c r="B175" s="1">
        <v>0.0</v>
      </c>
      <c r="C175" s="2">
        <v>1.0</v>
      </c>
      <c r="E175" s="2"/>
      <c r="F175" s="4"/>
    </row>
    <row r="176" ht="18.0" customHeight="1">
      <c r="A176" s="1">
        <v>213.0</v>
      </c>
      <c r="B176" s="1">
        <v>1.0</v>
      </c>
      <c r="C176" s="2">
        <v>0.0</v>
      </c>
      <c r="E176" s="2"/>
      <c r="F176" s="4"/>
    </row>
    <row r="177" ht="18.0" customHeight="1">
      <c r="A177" s="1">
        <v>216.0</v>
      </c>
      <c r="B177" s="1">
        <v>0.0</v>
      </c>
      <c r="C177" s="2">
        <v>1.0</v>
      </c>
      <c r="E177" s="2"/>
      <c r="F177" s="4"/>
    </row>
    <row r="178" ht="18.0" customHeight="1">
      <c r="A178" s="1">
        <v>217.0</v>
      </c>
      <c r="B178" s="1">
        <v>0.0</v>
      </c>
      <c r="C178" s="2">
        <v>1.0</v>
      </c>
      <c r="E178" s="2"/>
      <c r="F178" s="4"/>
    </row>
    <row r="179" ht="18.0" customHeight="1">
      <c r="A179" s="1">
        <v>218.0</v>
      </c>
      <c r="B179" s="1">
        <v>0.0</v>
      </c>
      <c r="C179" s="2">
        <v>1.0</v>
      </c>
      <c r="E179" s="2"/>
      <c r="F179" s="4"/>
    </row>
    <row r="180" ht="18.0" customHeight="1">
      <c r="A180" s="1">
        <v>219.0</v>
      </c>
      <c r="B180" s="1">
        <v>0.0</v>
      </c>
      <c r="C180" s="2">
        <v>1.0</v>
      </c>
      <c r="E180" s="2"/>
      <c r="F180" s="4"/>
    </row>
    <row r="181" ht="18.0" customHeight="1">
      <c r="A181" s="1">
        <v>220.0</v>
      </c>
      <c r="B181" s="1">
        <v>0.0</v>
      </c>
      <c r="C181" s="2">
        <v>1.0</v>
      </c>
      <c r="E181" s="2"/>
      <c r="F181" s="4"/>
    </row>
    <row r="182" ht="18.0" customHeight="1">
      <c r="A182" s="1">
        <v>221.0</v>
      </c>
      <c r="B182" s="1">
        <v>0.0</v>
      </c>
      <c r="C182" s="2">
        <v>1.0</v>
      </c>
      <c r="E182" s="2"/>
      <c r="F182" s="4"/>
    </row>
    <row r="183" ht="18.0" customHeight="1">
      <c r="A183" s="1">
        <v>222.0</v>
      </c>
      <c r="B183" s="1">
        <v>0.0</v>
      </c>
      <c r="C183" s="2">
        <v>1.0</v>
      </c>
      <c r="E183" s="2"/>
      <c r="F183" s="4"/>
    </row>
    <row r="184" ht="18.0" customHeight="1">
      <c r="A184" s="1">
        <v>224.0</v>
      </c>
      <c r="B184" s="1">
        <v>0.0</v>
      </c>
      <c r="C184" s="2">
        <v>1.0</v>
      </c>
      <c r="E184" s="2"/>
      <c r="F184" s="4"/>
    </row>
    <row r="185" ht="18.0" customHeight="1">
      <c r="A185" s="1">
        <v>225.0</v>
      </c>
      <c r="B185" s="1">
        <v>0.0</v>
      </c>
      <c r="C185" s="2">
        <v>1.0</v>
      </c>
      <c r="E185" s="2"/>
      <c r="F185" s="4"/>
    </row>
    <row r="186" ht="18.0" customHeight="1">
      <c r="A186" s="1">
        <v>226.0</v>
      </c>
      <c r="B186" s="1">
        <v>0.0</v>
      </c>
      <c r="C186" s="2">
        <v>1.0</v>
      </c>
      <c r="E186" s="2"/>
      <c r="F186" s="4"/>
    </row>
    <row r="187" ht="18.0" customHeight="1">
      <c r="A187" s="1">
        <v>233.0</v>
      </c>
      <c r="B187" s="1">
        <v>0.0</v>
      </c>
      <c r="C187" s="2">
        <v>1.0</v>
      </c>
      <c r="E187" s="2"/>
      <c r="F187" s="4"/>
    </row>
    <row r="188" ht="18.0" customHeight="1">
      <c r="A188" s="1">
        <v>234.0</v>
      </c>
      <c r="B188" s="1">
        <v>0.0</v>
      </c>
      <c r="C188" s="2">
        <v>1.0</v>
      </c>
      <c r="E188" s="2"/>
      <c r="F188" s="4"/>
    </row>
    <row r="189" ht="18.0" customHeight="1">
      <c r="A189" s="1">
        <v>235.0</v>
      </c>
      <c r="B189" s="1">
        <v>0.0</v>
      </c>
      <c r="C189" s="2">
        <v>1.0</v>
      </c>
      <c r="E189" s="2"/>
      <c r="F189" s="4"/>
    </row>
    <row r="190" ht="18.0" customHeight="1">
      <c r="A190" s="1">
        <v>236.0</v>
      </c>
      <c r="B190" s="1">
        <v>0.0</v>
      </c>
      <c r="C190" s="2">
        <v>1.0</v>
      </c>
      <c r="E190" s="2"/>
      <c r="F190" s="4"/>
    </row>
    <row r="191" ht="18.0" customHeight="1">
      <c r="A191" s="1">
        <v>237.0</v>
      </c>
      <c r="B191" s="1">
        <v>0.0</v>
      </c>
      <c r="C191" s="2">
        <v>1.0</v>
      </c>
      <c r="E191" s="2"/>
      <c r="F191" s="4"/>
    </row>
    <row r="192" ht="18.0" customHeight="1">
      <c r="A192" s="1">
        <v>238.0</v>
      </c>
      <c r="B192" s="1">
        <v>0.0</v>
      </c>
      <c r="C192" s="2">
        <v>1.0</v>
      </c>
      <c r="E192" s="2"/>
      <c r="F192" s="4"/>
    </row>
    <row r="193" ht="18.0" customHeight="1">
      <c r="A193" s="1">
        <v>239.0</v>
      </c>
      <c r="B193" s="1">
        <v>0.0</v>
      </c>
      <c r="C193" s="2">
        <v>1.0</v>
      </c>
      <c r="E193" s="2"/>
      <c r="F193" s="4"/>
    </row>
    <row r="194" ht="18.0" customHeight="1">
      <c r="A194" s="1">
        <v>240.0</v>
      </c>
      <c r="B194" s="1">
        <v>1.0</v>
      </c>
      <c r="C194" s="2">
        <v>0.0</v>
      </c>
      <c r="E194" s="2"/>
      <c r="F194" s="4"/>
    </row>
    <row r="195" ht="18.0" customHeight="1">
      <c r="A195" s="1">
        <v>241.0</v>
      </c>
      <c r="B195" s="1">
        <v>1.0</v>
      </c>
      <c r="C195" s="2">
        <v>0.0</v>
      </c>
      <c r="E195" s="2"/>
      <c r="F195" s="4"/>
    </row>
    <row r="196" ht="18.0" customHeight="1">
      <c r="A196" s="1">
        <v>242.0</v>
      </c>
      <c r="B196" s="1">
        <v>1.0</v>
      </c>
      <c r="C196" s="2">
        <v>0.0</v>
      </c>
      <c r="E196" s="2"/>
      <c r="F196" s="4"/>
    </row>
    <row r="197" ht="18.0" customHeight="1">
      <c r="A197" s="1">
        <v>243.0</v>
      </c>
      <c r="B197" s="1">
        <v>0.0</v>
      </c>
      <c r="C197" s="2">
        <v>1.0</v>
      </c>
      <c r="E197" s="2"/>
      <c r="F197" s="4"/>
    </row>
    <row r="198" ht="18.0" customHeight="1">
      <c r="A198" s="1">
        <v>244.0</v>
      </c>
      <c r="B198" s="1">
        <v>0.0</v>
      </c>
      <c r="C198" s="2">
        <v>1.0</v>
      </c>
      <c r="E198" s="2"/>
      <c r="F198" s="4"/>
    </row>
    <row r="199" ht="18.0" customHeight="1">
      <c r="A199" s="1">
        <v>245.0</v>
      </c>
      <c r="B199" s="1">
        <v>1.0</v>
      </c>
      <c r="C199" s="2">
        <v>0.0</v>
      </c>
      <c r="E199" s="2"/>
      <c r="F199" s="4"/>
    </row>
    <row r="200" ht="18.0" customHeight="1">
      <c r="A200" s="1">
        <v>246.0</v>
      </c>
      <c r="B200" s="1">
        <v>1.0</v>
      </c>
      <c r="C200" s="2">
        <v>0.0</v>
      </c>
      <c r="E200" s="2"/>
      <c r="F200" s="4"/>
    </row>
    <row r="201" ht="18.0" customHeight="1">
      <c r="A201" s="1">
        <v>247.0</v>
      </c>
      <c r="B201" s="1">
        <v>1.0</v>
      </c>
      <c r="C201" s="2">
        <v>0.0</v>
      </c>
      <c r="E201" s="2"/>
      <c r="F201" s="4"/>
    </row>
    <row r="202" ht="18.0" customHeight="1">
      <c r="A202" s="1">
        <v>248.0</v>
      </c>
      <c r="B202" s="1">
        <v>0.0</v>
      </c>
      <c r="C202" s="2">
        <v>1.0</v>
      </c>
      <c r="E202" s="2"/>
      <c r="F202" s="4"/>
    </row>
    <row r="203" ht="18.0" customHeight="1">
      <c r="A203" s="1">
        <v>249.0</v>
      </c>
      <c r="B203" s="1">
        <v>1.0</v>
      </c>
      <c r="C203" s="2">
        <v>0.0</v>
      </c>
      <c r="E203" s="2"/>
      <c r="F203" s="4"/>
    </row>
    <row r="204" ht="18.0" customHeight="1">
      <c r="A204" s="1">
        <v>250.0</v>
      </c>
      <c r="B204" s="1">
        <v>1.0</v>
      </c>
      <c r="C204" s="2">
        <v>0.0</v>
      </c>
      <c r="E204" s="2"/>
      <c r="F204" s="4"/>
    </row>
    <row r="205" ht="18.0" customHeight="1">
      <c r="A205" s="1">
        <v>251.0</v>
      </c>
      <c r="B205" s="1">
        <v>1.0</v>
      </c>
      <c r="C205" s="2">
        <v>0.0</v>
      </c>
      <c r="E205" s="2"/>
      <c r="F205" s="4"/>
    </row>
    <row r="206" ht="18.0" customHeight="1">
      <c r="A206" s="1">
        <v>252.0</v>
      </c>
      <c r="B206" s="1">
        <v>1.0</v>
      </c>
      <c r="C206" s="2">
        <v>0.0</v>
      </c>
      <c r="E206" s="2"/>
      <c r="F206" s="4"/>
    </row>
    <row r="207" ht="18.0" customHeight="1">
      <c r="A207" s="1">
        <v>253.0</v>
      </c>
      <c r="B207" s="1">
        <v>0.0</v>
      </c>
      <c r="C207" s="2">
        <v>1.0</v>
      </c>
      <c r="E207" s="2"/>
      <c r="F207" s="4"/>
    </row>
    <row r="208" ht="18.0" customHeight="1">
      <c r="A208" s="1">
        <v>254.0</v>
      </c>
      <c r="B208" s="1">
        <v>0.0</v>
      </c>
      <c r="C208" s="2">
        <v>1.0</v>
      </c>
      <c r="E208" s="2"/>
      <c r="F208" s="4"/>
    </row>
    <row r="209" ht="18.0" customHeight="1">
      <c r="A209" s="1">
        <v>255.0</v>
      </c>
      <c r="B209" s="1">
        <v>1.0</v>
      </c>
      <c r="C209" s="2">
        <v>0.0</v>
      </c>
      <c r="E209" s="2"/>
      <c r="F209" s="4"/>
    </row>
    <row r="210" ht="18.0" customHeight="1">
      <c r="A210" s="1">
        <v>256.0</v>
      </c>
      <c r="B210" s="1">
        <v>1.0</v>
      </c>
      <c r="C210" s="2">
        <v>0.0</v>
      </c>
      <c r="E210" s="2"/>
      <c r="F210" s="4"/>
    </row>
    <row r="211" ht="18.0" customHeight="1">
      <c r="A211" s="1">
        <v>257.0</v>
      </c>
      <c r="B211" s="1">
        <v>1.0</v>
      </c>
      <c r="C211" s="2">
        <v>0.0</v>
      </c>
      <c r="E211" s="2"/>
      <c r="F211" s="4"/>
    </row>
    <row r="212" ht="18.0" customHeight="1">
      <c r="A212" s="1">
        <v>258.0</v>
      </c>
      <c r="B212" s="1">
        <v>1.0</v>
      </c>
      <c r="C212" s="2">
        <v>0.0</v>
      </c>
      <c r="E212" s="2"/>
      <c r="F212" s="4"/>
    </row>
    <row r="213" ht="18.0" customHeight="1">
      <c r="A213" s="1">
        <v>259.0</v>
      </c>
      <c r="B213" s="1">
        <v>1.0</v>
      </c>
      <c r="C213" s="2">
        <v>0.0</v>
      </c>
      <c r="E213" s="2"/>
      <c r="F213" s="4"/>
    </row>
    <row r="214" ht="18.0" customHeight="1">
      <c r="A214" s="1">
        <v>260.0</v>
      </c>
      <c r="B214" s="1">
        <v>1.0</v>
      </c>
      <c r="C214" s="2">
        <v>0.0</v>
      </c>
      <c r="E214" s="2"/>
      <c r="F214" s="4"/>
    </row>
    <row r="215" ht="18.0" customHeight="1">
      <c r="A215" s="1">
        <v>261.0</v>
      </c>
      <c r="B215" s="1">
        <v>1.0</v>
      </c>
      <c r="C215" s="2">
        <v>0.0</v>
      </c>
      <c r="E215" s="2"/>
      <c r="F215" s="4"/>
    </row>
    <row r="216" ht="18.0" customHeight="1">
      <c r="A216" s="1">
        <v>263.0</v>
      </c>
      <c r="B216" s="1">
        <v>1.0</v>
      </c>
      <c r="C216" s="2">
        <v>0.0</v>
      </c>
      <c r="E216" s="2"/>
      <c r="F216" s="4"/>
    </row>
    <row r="217" ht="18.0" customHeight="1">
      <c r="A217" s="1">
        <v>264.0</v>
      </c>
      <c r="B217" s="1">
        <v>1.0</v>
      </c>
      <c r="C217" s="2">
        <v>0.0</v>
      </c>
      <c r="E217" s="2"/>
      <c r="F217" s="4"/>
    </row>
    <row r="218" ht="18.0" customHeight="1">
      <c r="A218" s="1">
        <v>266.0</v>
      </c>
      <c r="B218" s="1">
        <v>1.0</v>
      </c>
      <c r="C218" s="2">
        <v>0.0</v>
      </c>
      <c r="E218" s="2"/>
      <c r="F218" s="4"/>
    </row>
    <row r="219" ht="18.0" customHeight="1">
      <c r="A219" s="1">
        <v>267.0</v>
      </c>
      <c r="B219" s="1">
        <v>1.0</v>
      </c>
      <c r="C219" s="2">
        <v>0.0</v>
      </c>
      <c r="E219" s="2"/>
      <c r="F219" s="4"/>
    </row>
    <row r="220" ht="18.0" customHeight="1">
      <c r="A220" s="1">
        <v>268.0</v>
      </c>
      <c r="B220" s="1">
        <v>1.0</v>
      </c>
      <c r="C220" s="2">
        <v>0.0</v>
      </c>
      <c r="E220" s="2"/>
      <c r="F220" s="4"/>
    </row>
    <row r="221" ht="18.0" customHeight="1">
      <c r="A221" s="1">
        <v>269.0</v>
      </c>
      <c r="B221" s="1">
        <v>1.0</v>
      </c>
      <c r="C221" s="2">
        <v>0.0</v>
      </c>
      <c r="E221" s="2"/>
      <c r="F221" s="4"/>
    </row>
    <row r="222" ht="18.0" customHeight="1">
      <c r="A222" s="1">
        <v>270.0</v>
      </c>
      <c r="B222" s="1">
        <v>1.0</v>
      </c>
      <c r="C222" s="2">
        <v>0.0</v>
      </c>
      <c r="E222" s="2"/>
      <c r="F222" s="4"/>
    </row>
    <row r="223" ht="18.0" customHeight="1">
      <c r="A223" s="1">
        <v>271.0</v>
      </c>
      <c r="B223" s="1">
        <v>1.0</v>
      </c>
      <c r="C223" s="2">
        <v>0.0</v>
      </c>
      <c r="E223" s="2"/>
      <c r="F223" s="4"/>
    </row>
    <row r="224" ht="18.0" customHeight="1">
      <c r="A224" s="1">
        <v>272.0</v>
      </c>
      <c r="B224" s="1">
        <v>0.0</v>
      </c>
      <c r="C224" s="2">
        <v>1.0</v>
      </c>
      <c r="E224" s="2"/>
      <c r="F224" s="4"/>
    </row>
    <row r="225" ht="18.0" customHeight="1">
      <c r="A225" s="1">
        <v>273.0</v>
      </c>
      <c r="B225" s="1">
        <v>1.0</v>
      </c>
      <c r="C225" s="2">
        <v>0.0</v>
      </c>
      <c r="E225" s="2"/>
      <c r="F225" s="4"/>
    </row>
    <row r="226" ht="18.0" customHeight="1">
      <c r="A226" s="1">
        <v>274.0</v>
      </c>
      <c r="B226" s="1">
        <v>1.0</v>
      </c>
      <c r="C226" s="2">
        <v>0.0</v>
      </c>
      <c r="E226" s="2"/>
      <c r="F226" s="4"/>
    </row>
    <row r="227" ht="18.0" customHeight="1">
      <c r="A227" s="1">
        <v>276.0</v>
      </c>
      <c r="B227" s="1">
        <v>0.0</v>
      </c>
      <c r="C227" s="2">
        <v>1.0</v>
      </c>
      <c r="E227" s="2"/>
      <c r="F227" s="4"/>
    </row>
    <row r="228" ht="18.0" customHeight="1">
      <c r="A228" s="1">
        <v>277.0</v>
      </c>
      <c r="B228" s="1">
        <v>1.0</v>
      </c>
      <c r="C228" s="2">
        <v>0.0</v>
      </c>
      <c r="E228" s="2"/>
      <c r="F228" s="4"/>
    </row>
    <row r="229" ht="18.0" customHeight="1">
      <c r="A229" s="1">
        <v>278.0</v>
      </c>
      <c r="B229" s="1">
        <v>1.0</v>
      </c>
      <c r="C229" s="2">
        <v>0.0</v>
      </c>
      <c r="E229" s="2"/>
      <c r="F229" s="4"/>
    </row>
    <row r="230" ht="18.0" customHeight="1">
      <c r="A230" s="1">
        <v>281.0</v>
      </c>
      <c r="B230" s="1">
        <v>1.0</v>
      </c>
      <c r="C230" s="2">
        <v>0.0</v>
      </c>
      <c r="E230" s="2"/>
      <c r="F230" s="4"/>
    </row>
    <row r="231" ht="18.0" customHeight="1">
      <c r="A231" s="1">
        <v>282.0</v>
      </c>
      <c r="B231" s="1">
        <v>1.0</v>
      </c>
      <c r="C231" s="2">
        <v>0.0</v>
      </c>
      <c r="E231" s="2"/>
      <c r="F231" s="4"/>
    </row>
    <row r="232" ht="18.0" customHeight="1">
      <c r="A232" s="1">
        <v>283.0</v>
      </c>
      <c r="B232" s="1">
        <v>1.0</v>
      </c>
      <c r="C232" s="2">
        <v>0.0</v>
      </c>
      <c r="E232" s="2"/>
      <c r="F232" s="4"/>
    </row>
    <row r="233" ht="18.0" customHeight="1">
      <c r="A233" s="1">
        <v>285.0</v>
      </c>
      <c r="B233" s="1">
        <v>1.0</v>
      </c>
      <c r="C233" s="2">
        <v>0.0</v>
      </c>
      <c r="E233" s="2"/>
      <c r="F233" s="4"/>
    </row>
    <row r="234" ht="18.0" customHeight="1">
      <c r="A234" s="1">
        <v>286.0</v>
      </c>
      <c r="B234" s="1">
        <v>1.0</v>
      </c>
      <c r="C234" s="2">
        <v>0.0</v>
      </c>
      <c r="E234" s="2"/>
      <c r="F234" s="4"/>
    </row>
    <row r="235" ht="18.0" customHeight="1">
      <c r="A235" s="1">
        <v>287.0</v>
      </c>
      <c r="B235" s="1">
        <v>1.0</v>
      </c>
      <c r="C235" s="2">
        <v>0.0</v>
      </c>
      <c r="E235" s="2"/>
      <c r="F235" s="4"/>
    </row>
    <row r="236" ht="15.75" customHeight="1">
      <c r="E236" s="2"/>
      <c r="F236" s="4"/>
    </row>
    <row r="237" ht="15.75" customHeight="1">
      <c r="E237" s="2"/>
      <c r="F237" s="4"/>
    </row>
    <row r="238" ht="15.75" customHeight="1">
      <c r="E238" s="2"/>
      <c r="F238" s="4"/>
    </row>
    <row r="239" ht="15.75" customHeight="1">
      <c r="E239" s="2"/>
      <c r="F239" s="4"/>
    </row>
    <row r="240" ht="15.75" customHeight="1">
      <c r="E240" s="2"/>
      <c r="F240" s="4"/>
    </row>
    <row r="241" ht="15.75" customHeight="1">
      <c r="E241" s="2"/>
      <c r="F241" s="4"/>
    </row>
    <row r="242" ht="15.75" customHeight="1">
      <c r="E242" s="2"/>
      <c r="F242" s="4"/>
    </row>
    <row r="243" ht="15.75" customHeight="1">
      <c r="E243" s="2"/>
      <c r="F243" s="4"/>
    </row>
    <row r="244" ht="15.75" customHeight="1">
      <c r="E244" s="2"/>
      <c r="F244" s="4"/>
    </row>
    <row r="245" ht="15.75" customHeight="1">
      <c r="E245" s="2"/>
      <c r="F245" s="4"/>
    </row>
    <row r="246" ht="15.75" customHeight="1">
      <c r="E246" s="2"/>
      <c r="F246" s="4"/>
    </row>
    <row r="247" ht="15.75" customHeight="1">
      <c r="E247" s="2"/>
      <c r="F247" s="4"/>
    </row>
    <row r="248" ht="15.75" customHeight="1">
      <c r="E248" s="2"/>
      <c r="F248" s="4"/>
    </row>
    <row r="249" ht="15.75" customHeight="1">
      <c r="E249" s="2"/>
      <c r="F249" s="4"/>
    </row>
    <row r="250" ht="15.75" customHeight="1">
      <c r="E250" s="2"/>
      <c r="F250" s="4"/>
    </row>
    <row r="251" ht="15.75" customHeight="1">
      <c r="E251" s="2"/>
      <c r="F251" s="4"/>
    </row>
    <row r="252" ht="15.75" customHeight="1">
      <c r="E252" s="2"/>
      <c r="F252" s="4"/>
    </row>
    <row r="253" ht="15.75" customHeight="1">
      <c r="E253" s="2"/>
      <c r="F253" s="4"/>
    </row>
    <row r="254" ht="15.75" customHeight="1">
      <c r="E254" s="2"/>
      <c r="F254" s="4"/>
    </row>
    <row r="255" ht="15.75" customHeight="1">
      <c r="E255" s="2"/>
      <c r="F255" s="4"/>
    </row>
    <row r="256" ht="15.75" customHeight="1">
      <c r="E256" s="2"/>
      <c r="F256" s="4"/>
    </row>
    <row r="257" ht="15.75" customHeight="1">
      <c r="E257" s="2"/>
      <c r="F257" s="4"/>
    </row>
    <row r="258" ht="15.75" customHeight="1">
      <c r="E258" s="2"/>
      <c r="F258" s="4"/>
    </row>
    <row r="259" ht="15.75" customHeight="1">
      <c r="E259" s="2"/>
      <c r="F259" s="4"/>
    </row>
    <row r="260" ht="15.75" customHeight="1">
      <c r="E260" s="2"/>
      <c r="F260" s="4"/>
    </row>
    <row r="261" ht="15.75" customHeight="1">
      <c r="E261" s="2"/>
      <c r="F261" s="4"/>
    </row>
    <row r="262" ht="15.75" customHeight="1">
      <c r="E262" s="2"/>
      <c r="F262" s="4"/>
    </row>
    <row r="263" ht="15.75" customHeight="1">
      <c r="E263" s="2"/>
      <c r="F263" s="4"/>
    </row>
    <row r="264" ht="15.75" customHeight="1">
      <c r="E264" s="2"/>
      <c r="F264" s="4"/>
    </row>
    <row r="265" ht="15.75" customHeight="1">
      <c r="E265" s="2"/>
      <c r="F265" s="4"/>
    </row>
    <row r="266" ht="15.75" customHeight="1">
      <c r="E266" s="2"/>
      <c r="F266" s="4"/>
    </row>
    <row r="267" ht="15.75" customHeight="1">
      <c r="E267" s="2"/>
      <c r="F267" s="4"/>
    </row>
    <row r="268" ht="15.75" customHeight="1">
      <c r="E268" s="2"/>
      <c r="F268" s="4"/>
    </row>
    <row r="269" ht="15.75" customHeight="1">
      <c r="E269" s="2"/>
      <c r="F269" s="4"/>
    </row>
    <row r="270" ht="15.75" customHeight="1">
      <c r="E270" s="2"/>
      <c r="F270" s="4"/>
    </row>
    <row r="271" ht="15.75" customHeight="1">
      <c r="E271" s="2"/>
      <c r="F271" s="4"/>
    </row>
    <row r="272" ht="15.75" customHeight="1">
      <c r="E272" s="2"/>
      <c r="F272" s="4"/>
    </row>
    <row r="273" ht="15.75" customHeight="1">
      <c r="E273" s="2"/>
      <c r="F273" s="4"/>
    </row>
    <row r="274" ht="15.75" customHeight="1">
      <c r="E274" s="2"/>
      <c r="F274" s="4"/>
    </row>
    <row r="275" ht="15.75" customHeight="1">
      <c r="E275" s="2"/>
      <c r="F275" s="4"/>
    </row>
    <row r="276" ht="15.75" customHeight="1">
      <c r="E276" s="2"/>
      <c r="F276" s="4"/>
    </row>
    <row r="277" ht="15.75" customHeight="1">
      <c r="E277" s="2"/>
      <c r="F277" s="4"/>
    </row>
    <row r="278" ht="15.75" customHeight="1">
      <c r="E278" s="2"/>
      <c r="F278" s="4"/>
    </row>
    <row r="279" ht="15.75" customHeight="1">
      <c r="E279" s="2"/>
      <c r="F279" s="4"/>
    </row>
    <row r="280" ht="15.75" customHeight="1">
      <c r="E280" s="2"/>
      <c r="F280" s="4"/>
    </row>
    <row r="281" ht="15.75" customHeight="1">
      <c r="E281" s="2"/>
      <c r="F281" s="4"/>
    </row>
    <row r="282" ht="15.75" customHeight="1">
      <c r="E282" s="2"/>
      <c r="F282" s="4"/>
    </row>
    <row r="283" ht="15.75" customHeight="1">
      <c r="E283" s="2"/>
      <c r="F283" s="4"/>
    </row>
    <row r="284" ht="15.75" customHeight="1">
      <c r="E284" s="2"/>
      <c r="F284" s="4"/>
    </row>
    <row r="285" ht="15.75" customHeight="1">
      <c r="E285" s="2"/>
      <c r="F285" s="4"/>
    </row>
    <row r="286" ht="15.75" customHeight="1">
      <c r="E286" s="2"/>
      <c r="F286" s="4"/>
    </row>
    <row r="287" ht="15.75" customHeight="1">
      <c r="E287" s="2"/>
      <c r="F287" s="4"/>
    </row>
    <row r="288" ht="15.75" customHeight="1">
      <c r="E288" s="2"/>
      <c r="F288" s="4"/>
    </row>
    <row r="289" ht="15.75" customHeight="1">
      <c r="E289" s="2"/>
      <c r="F289" s="4"/>
    </row>
    <row r="290" ht="15.75" customHeight="1">
      <c r="E290" s="2"/>
      <c r="F290" s="4"/>
    </row>
    <row r="291" ht="15.75" customHeight="1">
      <c r="E291" s="2"/>
      <c r="F291" s="4"/>
    </row>
    <row r="292" ht="15.75" customHeight="1">
      <c r="E292" s="2"/>
      <c r="F292" s="4"/>
    </row>
    <row r="293" ht="15.75" customHeight="1">
      <c r="E293" s="2"/>
      <c r="F293" s="4"/>
    </row>
    <row r="294" ht="15.75" customHeight="1">
      <c r="E294" s="2"/>
      <c r="F294" s="4"/>
    </row>
    <row r="295" ht="15.75" customHeight="1">
      <c r="E295" s="2"/>
      <c r="F295" s="4"/>
    </row>
    <row r="296" ht="15.75" customHeight="1">
      <c r="E296" s="2"/>
      <c r="F296" s="4"/>
    </row>
    <row r="297" ht="15.75" customHeight="1">
      <c r="E297" s="2"/>
      <c r="F297" s="4"/>
    </row>
    <row r="298" ht="15.75" customHeight="1">
      <c r="E298" s="2"/>
      <c r="F298" s="4"/>
    </row>
    <row r="299" ht="15.75" customHeight="1">
      <c r="E299" s="2"/>
      <c r="F299" s="4"/>
    </row>
    <row r="300" ht="15.75" customHeight="1">
      <c r="E300" s="2"/>
      <c r="F300" s="4"/>
    </row>
    <row r="301" ht="15.75" customHeight="1">
      <c r="E301" s="2"/>
      <c r="F301" s="4"/>
    </row>
    <row r="302" ht="15.75" customHeight="1">
      <c r="E302" s="2"/>
      <c r="F302" s="4"/>
    </row>
    <row r="303" ht="15.75" customHeight="1">
      <c r="E303" s="2"/>
      <c r="F303" s="4"/>
    </row>
    <row r="304" ht="15.75" customHeight="1">
      <c r="E304" s="2"/>
      <c r="F304" s="4"/>
    </row>
    <row r="305" ht="15.75" customHeight="1">
      <c r="E305" s="2"/>
      <c r="F305" s="4"/>
    </row>
    <row r="306" ht="15.75" customHeight="1">
      <c r="E306" s="2"/>
      <c r="F306" s="4"/>
    </row>
    <row r="307" ht="15.75" customHeight="1">
      <c r="E307" s="2"/>
      <c r="F307" s="4"/>
    </row>
    <row r="308" ht="15.75" customHeight="1">
      <c r="E308" s="2"/>
      <c r="F308" s="4"/>
    </row>
    <row r="309" ht="15.75" customHeight="1">
      <c r="E309" s="2"/>
      <c r="F309" s="4"/>
    </row>
    <row r="310" ht="15.75" customHeight="1">
      <c r="E310" s="2"/>
      <c r="F310" s="4"/>
    </row>
    <row r="311" ht="15.75" customHeight="1">
      <c r="E311" s="2"/>
      <c r="F311" s="4"/>
    </row>
    <row r="312" ht="15.75" customHeight="1">
      <c r="E312" s="2"/>
      <c r="F312" s="4"/>
    </row>
    <row r="313" ht="15.75" customHeight="1">
      <c r="E313" s="2"/>
      <c r="F313" s="4"/>
    </row>
    <row r="314" ht="15.75" customHeight="1">
      <c r="E314" s="2"/>
      <c r="F314" s="4"/>
    </row>
    <row r="315" ht="15.75" customHeight="1">
      <c r="E315" s="2"/>
      <c r="F315" s="4"/>
    </row>
    <row r="316" ht="15.75" customHeight="1">
      <c r="E316" s="2"/>
      <c r="F316" s="4"/>
    </row>
    <row r="317" ht="15.75" customHeight="1">
      <c r="E317" s="2"/>
      <c r="F317" s="4"/>
    </row>
    <row r="318" ht="15.75" customHeight="1">
      <c r="E318" s="2"/>
      <c r="F318" s="4"/>
    </row>
    <row r="319" ht="15.75" customHeight="1">
      <c r="E319" s="2"/>
      <c r="F319" s="4"/>
    </row>
    <row r="320" ht="15.75" customHeight="1">
      <c r="E320" s="2"/>
      <c r="F320" s="4"/>
    </row>
    <row r="321" ht="15.75" customHeight="1">
      <c r="E321" s="2"/>
      <c r="F321" s="4"/>
    </row>
    <row r="322" ht="15.75" customHeight="1">
      <c r="E322" s="2"/>
      <c r="F322" s="4"/>
    </row>
    <row r="323" ht="15.75" customHeight="1">
      <c r="E323" s="2"/>
      <c r="F323" s="4"/>
    </row>
    <row r="324" ht="15.75" customHeight="1">
      <c r="E324" s="2"/>
      <c r="F324" s="4"/>
    </row>
    <row r="325" ht="15.75" customHeight="1">
      <c r="E325" s="2"/>
      <c r="F325" s="4"/>
    </row>
    <row r="326" ht="15.75" customHeight="1">
      <c r="E326" s="2"/>
      <c r="F326" s="4"/>
    </row>
    <row r="327" ht="15.75" customHeight="1">
      <c r="E327" s="2"/>
      <c r="F327" s="4"/>
    </row>
    <row r="328" ht="15.75" customHeight="1">
      <c r="E328" s="2"/>
      <c r="F328" s="4"/>
    </row>
    <row r="329" ht="15.75" customHeight="1">
      <c r="E329" s="2"/>
      <c r="F329" s="4"/>
    </row>
    <row r="330" ht="15.75" customHeight="1">
      <c r="E330" s="2"/>
      <c r="F330" s="4"/>
    </row>
    <row r="331" ht="15.75" customHeight="1">
      <c r="E331" s="2"/>
      <c r="F331" s="4"/>
    </row>
    <row r="332" ht="15.75" customHeight="1">
      <c r="E332" s="2"/>
      <c r="F332" s="4"/>
    </row>
    <row r="333" ht="15.75" customHeight="1">
      <c r="E333" s="2"/>
      <c r="F333" s="4"/>
    </row>
    <row r="334" ht="15.75" customHeight="1">
      <c r="E334" s="2"/>
      <c r="F334" s="4"/>
    </row>
    <row r="335" ht="15.75" customHeight="1">
      <c r="E335" s="2"/>
      <c r="F335" s="4"/>
    </row>
    <row r="336" ht="15.75" customHeight="1">
      <c r="E336" s="2"/>
      <c r="F336" s="4"/>
    </row>
    <row r="337" ht="15.75" customHeight="1">
      <c r="E337" s="2"/>
      <c r="F337" s="4"/>
    </row>
    <row r="338" ht="15.75" customHeight="1">
      <c r="E338" s="2"/>
      <c r="F338" s="4"/>
    </row>
    <row r="339" ht="15.75" customHeight="1">
      <c r="E339" s="2"/>
      <c r="F339" s="4"/>
    </row>
    <row r="340" ht="15.75" customHeight="1">
      <c r="E340" s="2"/>
      <c r="F340" s="4"/>
    </row>
    <row r="341" ht="15.75" customHeight="1">
      <c r="E341" s="2"/>
      <c r="F341" s="4"/>
    </row>
    <row r="342" ht="15.75" customHeight="1">
      <c r="E342" s="2"/>
      <c r="F342" s="4"/>
    </row>
    <row r="343" ht="15.75" customHeight="1">
      <c r="E343" s="2"/>
      <c r="F343" s="4"/>
    </row>
    <row r="344" ht="15.75" customHeight="1">
      <c r="E344" s="2"/>
      <c r="F344" s="4"/>
    </row>
    <row r="345" ht="15.75" customHeight="1">
      <c r="E345" s="2"/>
      <c r="F345" s="4"/>
    </row>
    <row r="346" ht="15.75" customHeight="1">
      <c r="E346" s="2"/>
      <c r="F346" s="4"/>
    </row>
    <row r="347" ht="15.75" customHeight="1">
      <c r="E347" s="2"/>
      <c r="F347" s="4"/>
    </row>
    <row r="348" ht="15.75" customHeight="1">
      <c r="E348" s="2"/>
      <c r="F348" s="4"/>
    </row>
    <row r="349" ht="15.75" customHeight="1">
      <c r="E349" s="2"/>
      <c r="F349" s="4"/>
    </row>
    <row r="350" ht="15.75" customHeight="1">
      <c r="E350" s="2"/>
      <c r="F350" s="4"/>
    </row>
    <row r="351" ht="15.75" customHeight="1">
      <c r="E351" s="2"/>
      <c r="F351" s="4"/>
    </row>
    <row r="352" ht="15.75" customHeight="1">
      <c r="E352" s="2"/>
      <c r="F352" s="4"/>
    </row>
    <row r="353" ht="15.75" customHeight="1">
      <c r="E353" s="2"/>
      <c r="F353" s="4"/>
    </row>
    <row r="354" ht="15.75" customHeight="1">
      <c r="E354" s="2"/>
      <c r="F354" s="4"/>
    </row>
    <row r="355" ht="15.75" customHeight="1">
      <c r="E355" s="2"/>
      <c r="F355" s="4"/>
    </row>
    <row r="356" ht="15.75" customHeight="1">
      <c r="E356" s="2"/>
      <c r="F356" s="4"/>
    </row>
    <row r="357" ht="15.75" customHeight="1">
      <c r="E357" s="2"/>
      <c r="F357" s="4"/>
    </row>
    <row r="358" ht="15.75" customHeight="1">
      <c r="E358" s="2"/>
      <c r="F358" s="4"/>
    </row>
    <row r="359" ht="15.75" customHeight="1">
      <c r="E359" s="2"/>
      <c r="F359" s="4"/>
    </row>
    <row r="360" ht="15.75" customHeight="1">
      <c r="E360" s="2"/>
      <c r="F360" s="4"/>
    </row>
    <row r="361" ht="15.75" customHeight="1">
      <c r="E361" s="2"/>
      <c r="F361" s="4"/>
    </row>
    <row r="362" ht="15.75" customHeight="1">
      <c r="E362" s="2"/>
      <c r="F362" s="4"/>
    </row>
    <row r="363" ht="15.75" customHeight="1">
      <c r="E363" s="2"/>
      <c r="F363" s="4"/>
    </row>
    <row r="364" ht="15.75" customHeight="1">
      <c r="E364" s="2"/>
      <c r="F364" s="4"/>
    </row>
    <row r="365" ht="15.75" customHeight="1">
      <c r="E365" s="2"/>
      <c r="F365" s="4"/>
    </row>
    <row r="366" ht="15.75" customHeight="1">
      <c r="E366" s="2"/>
      <c r="F366" s="4"/>
    </row>
    <row r="367" ht="15.75" customHeight="1">
      <c r="E367" s="2"/>
      <c r="F367" s="4"/>
    </row>
    <row r="368" ht="15.75" customHeight="1">
      <c r="E368" s="2"/>
      <c r="F368" s="4"/>
    </row>
    <row r="369" ht="15.75" customHeight="1">
      <c r="E369" s="2"/>
      <c r="F369" s="4"/>
    </row>
    <row r="370" ht="15.75" customHeight="1">
      <c r="E370" s="2"/>
      <c r="F370" s="4"/>
    </row>
    <row r="371" ht="15.75" customHeight="1">
      <c r="E371" s="2"/>
      <c r="F371" s="4"/>
    </row>
    <row r="372" ht="15.75" customHeight="1">
      <c r="E372" s="2"/>
      <c r="F372" s="4"/>
    </row>
    <row r="373" ht="15.75" customHeight="1">
      <c r="E373" s="2"/>
      <c r="F373" s="4"/>
    </row>
    <row r="374" ht="15.75" customHeight="1">
      <c r="E374" s="2"/>
      <c r="F374" s="4"/>
    </row>
    <row r="375" ht="15.75" customHeight="1">
      <c r="E375" s="2"/>
      <c r="F375" s="4"/>
    </row>
    <row r="376" ht="15.75" customHeight="1">
      <c r="E376" s="2"/>
      <c r="F376" s="4"/>
    </row>
    <row r="377" ht="15.75" customHeight="1">
      <c r="E377" s="2"/>
      <c r="F377" s="4"/>
    </row>
    <row r="378" ht="15.75" customHeight="1">
      <c r="E378" s="2"/>
      <c r="F378" s="4"/>
    </row>
    <row r="379" ht="15.75" customHeight="1">
      <c r="E379" s="2"/>
      <c r="F379" s="4"/>
    </row>
    <row r="380" ht="15.75" customHeight="1">
      <c r="E380" s="2"/>
      <c r="F380" s="4"/>
    </row>
    <row r="381" ht="15.75" customHeight="1">
      <c r="E381" s="2"/>
      <c r="F381" s="4"/>
    </row>
    <row r="382" ht="15.75" customHeight="1">
      <c r="E382" s="2"/>
      <c r="F382" s="4"/>
    </row>
    <row r="383" ht="15.75" customHeight="1">
      <c r="E383" s="2"/>
      <c r="F383" s="4"/>
    </row>
    <row r="384" ht="15.75" customHeight="1">
      <c r="E384" s="2"/>
      <c r="F384" s="4"/>
    </row>
    <row r="385" ht="15.75" customHeight="1">
      <c r="E385" s="2"/>
      <c r="F385" s="4"/>
    </row>
    <row r="386" ht="15.75" customHeight="1">
      <c r="E386" s="2"/>
      <c r="F386" s="4"/>
    </row>
    <row r="387" ht="15.75" customHeight="1">
      <c r="E387" s="2"/>
      <c r="F387" s="4"/>
    </row>
    <row r="388" ht="15.75" customHeight="1">
      <c r="E388" s="2"/>
      <c r="F388" s="4"/>
    </row>
    <row r="389" ht="15.75" customHeight="1">
      <c r="E389" s="2"/>
      <c r="F389" s="4"/>
    </row>
    <row r="390" ht="15.75" customHeight="1">
      <c r="E390" s="2"/>
      <c r="F390" s="4"/>
    </row>
    <row r="391" ht="15.75" customHeight="1">
      <c r="E391" s="2"/>
      <c r="F391" s="4"/>
    </row>
    <row r="392" ht="15.75" customHeight="1">
      <c r="E392" s="2"/>
      <c r="F392" s="4"/>
    </row>
    <row r="393" ht="15.75" customHeight="1">
      <c r="E393" s="2"/>
      <c r="F393" s="4"/>
    </row>
    <row r="394" ht="15.75" customHeight="1">
      <c r="E394" s="2"/>
      <c r="F394" s="4"/>
    </row>
    <row r="395" ht="15.75" customHeight="1">
      <c r="E395" s="2"/>
      <c r="F395" s="4"/>
    </row>
    <row r="396" ht="15.75" customHeight="1">
      <c r="E396" s="2"/>
      <c r="F396" s="4"/>
    </row>
    <row r="397" ht="15.75" customHeight="1">
      <c r="E397" s="2"/>
      <c r="F397" s="4"/>
    </row>
    <row r="398" ht="15.75" customHeight="1">
      <c r="E398" s="2"/>
      <c r="F398" s="4"/>
    </row>
    <row r="399" ht="15.75" customHeight="1">
      <c r="E399" s="2"/>
      <c r="F399" s="4"/>
    </row>
    <row r="400" ht="15.75" customHeight="1">
      <c r="E400" s="2"/>
      <c r="F400" s="4"/>
    </row>
    <row r="401" ht="15.75" customHeight="1">
      <c r="E401" s="2"/>
      <c r="F401" s="4"/>
    </row>
    <row r="402" ht="15.75" customHeight="1">
      <c r="E402" s="2"/>
      <c r="F402" s="4"/>
    </row>
    <row r="403" ht="15.75" customHeight="1">
      <c r="E403" s="2"/>
      <c r="F403" s="4"/>
    </row>
    <row r="404" ht="15.75" customHeight="1">
      <c r="E404" s="2"/>
      <c r="F404" s="4"/>
    </row>
    <row r="405" ht="15.75" customHeight="1">
      <c r="E405" s="2"/>
      <c r="F405" s="4"/>
    </row>
    <row r="406" ht="15.75" customHeight="1">
      <c r="E406" s="2"/>
      <c r="F406" s="4"/>
    </row>
    <row r="407" ht="15.75" customHeight="1">
      <c r="E407" s="2"/>
      <c r="F407" s="4"/>
    </row>
    <row r="408" ht="15.75" customHeight="1">
      <c r="E408" s="2"/>
      <c r="F408" s="4"/>
    </row>
    <row r="409" ht="15.75" customHeight="1">
      <c r="E409" s="2"/>
      <c r="F409" s="4"/>
    </row>
    <row r="410" ht="15.75" customHeight="1">
      <c r="E410" s="2"/>
      <c r="F410" s="4"/>
    </row>
    <row r="411" ht="15.75" customHeight="1">
      <c r="E411" s="2"/>
      <c r="F411" s="4"/>
    </row>
    <row r="412" ht="15.75" customHeight="1">
      <c r="E412" s="2"/>
      <c r="F412" s="4"/>
    </row>
    <row r="413" ht="15.75" customHeight="1">
      <c r="E413" s="2"/>
      <c r="F413" s="4"/>
    </row>
    <row r="414" ht="15.75" customHeight="1">
      <c r="E414" s="2"/>
      <c r="F414" s="4"/>
    </row>
    <row r="415" ht="15.75" customHeight="1">
      <c r="E415" s="2"/>
      <c r="F415" s="4"/>
    </row>
    <row r="416" ht="15.75" customHeight="1">
      <c r="E416" s="2"/>
      <c r="F416" s="4"/>
    </row>
    <row r="417" ht="15.75" customHeight="1">
      <c r="E417" s="2"/>
      <c r="F417" s="4"/>
    </row>
    <row r="418" ht="15.75" customHeight="1">
      <c r="E418" s="2"/>
      <c r="F418" s="4"/>
    </row>
    <row r="419" ht="15.75" customHeight="1">
      <c r="E419" s="2"/>
      <c r="F419" s="4"/>
    </row>
    <row r="420" ht="15.75" customHeight="1">
      <c r="E420" s="2"/>
      <c r="F420" s="4"/>
    </row>
    <row r="421" ht="15.75" customHeight="1">
      <c r="E421" s="2"/>
      <c r="F421" s="4"/>
    </row>
    <row r="422" ht="15.75" customHeight="1">
      <c r="E422" s="2"/>
      <c r="F422" s="4"/>
    </row>
    <row r="423" ht="15.75" customHeight="1">
      <c r="E423" s="2"/>
      <c r="F423" s="4"/>
    </row>
    <row r="424" ht="15.75" customHeight="1">
      <c r="E424" s="2"/>
      <c r="F424" s="4"/>
    </row>
    <row r="425" ht="15.75" customHeight="1">
      <c r="E425" s="2"/>
      <c r="F425" s="4"/>
    </row>
    <row r="426" ht="15.75" customHeight="1">
      <c r="E426" s="2"/>
      <c r="F426" s="4"/>
    </row>
    <row r="427" ht="15.75" customHeight="1">
      <c r="E427" s="2"/>
      <c r="F427" s="4"/>
    </row>
    <row r="428" ht="15.75" customHeight="1">
      <c r="E428" s="2"/>
      <c r="F428" s="4"/>
    </row>
    <row r="429" ht="15.75" customHeight="1">
      <c r="E429" s="2"/>
      <c r="F429" s="4"/>
    </row>
    <row r="430" ht="15.75" customHeight="1">
      <c r="E430" s="2"/>
      <c r="F430" s="4"/>
    </row>
    <row r="431" ht="15.75" customHeight="1">
      <c r="E431" s="2"/>
      <c r="F431" s="4"/>
    </row>
    <row r="432" ht="15.75" customHeight="1">
      <c r="E432" s="2"/>
      <c r="F432" s="4"/>
    </row>
    <row r="433" ht="15.75" customHeight="1">
      <c r="E433" s="2"/>
      <c r="F433" s="4"/>
    </row>
    <row r="434" ht="15.75" customHeight="1">
      <c r="E434" s="2"/>
      <c r="F434" s="4"/>
    </row>
    <row r="435" ht="15.75" customHeight="1">
      <c r="E435" s="2"/>
      <c r="F435" s="4"/>
    </row>
    <row r="436" ht="15.75" customHeight="1">
      <c r="E436" s="2"/>
      <c r="F436" s="4"/>
    </row>
    <row r="437" ht="15.75" customHeight="1">
      <c r="E437" s="2"/>
      <c r="F437" s="4"/>
    </row>
    <row r="438" ht="15.75" customHeight="1">
      <c r="E438" s="2"/>
      <c r="F438" s="4"/>
    </row>
    <row r="439" ht="15.75" customHeight="1">
      <c r="E439" s="2"/>
      <c r="F439" s="4"/>
    </row>
    <row r="440" ht="15.75" customHeight="1">
      <c r="E440" s="2"/>
      <c r="F440" s="4"/>
    </row>
    <row r="441" ht="15.75" customHeight="1">
      <c r="E441" s="2"/>
      <c r="F441" s="4"/>
    </row>
    <row r="442" ht="15.75" customHeight="1">
      <c r="E442" s="2"/>
      <c r="F442" s="4"/>
    </row>
    <row r="443" ht="15.75" customHeight="1">
      <c r="E443" s="2"/>
      <c r="F443" s="4"/>
    </row>
    <row r="444" ht="15.75" customHeight="1">
      <c r="E444" s="2"/>
      <c r="F444" s="4"/>
    </row>
    <row r="445" ht="15.75" customHeight="1">
      <c r="E445" s="2"/>
      <c r="F445" s="4"/>
    </row>
    <row r="446" ht="15.75" customHeight="1">
      <c r="E446" s="2"/>
      <c r="F446" s="4"/>
    </row>
    <row r="447" ht="15.75" customHeight="1">
      <c r="E447" s="2"/>
      <c r="F447" s="4"/>
    </row>
    <row r="448" ht="15.75" customHeight="1">
      <c r="E448" s="2"/>
      <c r="F448" s="4"/>
    </row>
    <row r="449" ht="15.75" customHeight="1">
      <c r="E449" s="2"/>
      <c r="F449" s="4"/>
    </row>
    <row r="450" ht="15.75" customHeight="1">
      <c r="E450" s="2"/>
      <c r="F450" s="4"/>
    </row>
    <row r="451" ht="15.75" customHeight="1">
      <c r="E451" s="2"/>
      <c r="F451" s="4"/>
    </row>
    <row r="452" ht="15.75" customHeight="1">
      <c r="E452" s="2"/>
      <c r="F452" s="4"/>
    </row>
    <row r="453" ht="15.75" customHeight="1">
      <c r="E453" s="2"/>
      <c r="F453" s="4"/>
    </row>
    <row r="454" ht="15.75" customHeight="1">
      <c r="E454" s="2"/>
      <c r="F454" s="4"/>
    </row>
    <row r="455" ht="15.75" customHeight="1">
      <c r="E455" s="2"/>
      <c r="F455" s="4"/>
    </row>
    <row r="456" ht="15.75" customHeight="1">
      <c r="E456" s="2"/>
      <c r="F456" s="4"/>
    </row>
    <row r="457" ht="15.75" customHeight="1">
      <c r="E457" s="2"/>
      <c r="F457" s="4"/>
    </row>
    <row r="458" ht="15.75" customHeight="1">
      <c r="E458" s="2"/>
      <c r="F458" s="4"/>
    </row>
    <row r="459" ht="15.75" customHeight="1">
      <c r="E459" s="2"/>
      <c r="F459" s="4"/>
    </row>
    <row r="460" ht="15.75" customHeight="1">
      <c r="E460" s="2"/>
      <c r="F460" s="4"/>
    </row>
    <row r="461" ht="15.75" customHeight="1">
      <c r="E461" s="2"/>
      <c r="F461" s="4"/>
    </row>
    <row r="462" ht="15.75" customHeight="1">
      <c r="E462" s="2"/>
      <c r="F462" s="4"/>
    </row>
    <row r="463" ht="15.75" customHeight="1">
      <c r="E463" s="2"/>
      <c r="F463" s="4"/>
    </row>
    <row r="464" ht="15.75" customHeight="1">
      <c r="E464" s="2"/>
      <c r="F464" s="4"/>
    </row>
    <row r="465" ht="15.75" customHeight="1">
      <c r="E465" s="2"/>
      <c r="F465" s="4"/>
    </row>
    <row r="466" ht="15.75" customHeight="1">
      <c r="E466" s="2"/>
      <c r="F466" s="4"/>
    </row>
    <row r="467" ht="15.75" customHeight="1">
      <c r="E467" s="2"/>
      <c r="F467" s="4"/>
    </row>
    <row r="468" ht="15.75" customHeight="1">
      <c r="E468" s="2"/>
      <c r="F468" s="4"/>
    </row>
    <row r="469" ht="15.75" customHeight="1">
      <c r="E469" s="2"/>
      <c r="F469" s="4"/>
    </row>
    <row r="470" ht="15.75" customHeight="1">
      <c r="E470" s="2"/>
      <c r="F470" s="4"/>
    </row>
    <row r="471" ht="15.75" customHeight="1">
      <c r="E471" s="2"/>
      <c r="F471" s="4"/>
    </row>
    <row r="472" ht="15.75" customHeight="1">
      <c r="E472" s="2"/>
      <c r="F472" s="4"/>
    </row>
    <row r="473" ht="15.75" customHeight="1">
      <c r="E473" s="2"/>
      <c r="F473" s="4"/>
    </row>
    <row r="474" ht="15.75" customHeight="1">
      <c r="E474" s="2"/>
      <c r="F474" s="4"/>
    </row>
    <row r="475" ht="15.75" customHeight="1">
      <c r="E475" s="2"/>
      <c r="F475" s="4"/>
    </row>
    <row r="476" ht="15.75" customHeight="1">
      <c r="E476" s="2"/>
      <c r="F476" s="4"/>
    </row>
    <row r="477" ht="15.75" customHeight="1">
      <c r="E477" s="2"/>
      <c r="F477" s="4"/>
    </row>
    <row r="478" ht="15.75" customHeight="1">
      <c r="E478" s="2"/>
      <c r="F478" s="4"/>
    </row>
    <row r="479" ht="15.75" customHeight="1">
      <c r="E479" s="2"/>
      <c r="F479" s="4"/>
    </row>
    <row r="480" ht="15.75" customHeight="1">
      <c r="E480" s="2"/>
      <c r="F480" s="4"/>
    </row>
    <row r="481" ht="15.75" customHeight="1">
      <c r="E481" s="2"/>
      <c r="F481" s="4"/>
    </row>
    <row r="482" ht="15.75" customHeight="1">
      <c r="E482" s="2"/>
      <c r="F482" s="4"/>
    </row>
    <row r="483" ht="15.75" customHeight="1">
      <c r="E483" s="2"/>
      <c r="F483" s="4"/>
    </row>
    <row r="484" ht="15.75" customHeight="1">
      <c r="E484" s="2"/>
      <c r="F484" s="4"/>
    </row>
    <row r="485" ht="15.75" customHeight="1">
      <c r="E485" s="2"/>
      <c r="F485" s="4"/>
    </row>
    <row r="486" ht="15.75" customHeight="1">
      <c r="E486" s="2"/>
      <c r="F486" s="4"/>
    </row>
    <row r="487" ht="15.75" customHeight="1">
      <c r="E487" s="2"/>
      <c r="F487" s="4"/>
    </row>
    <row r="488" ht="15.75" customHeight="1">
      <c r="E488" s="2"/>
      <c r="F488" s="4"/>
    </row>
    <row r="489" ht="15.75" customHeight="1">
      <c r="E489" s="2"/>
      <c r="F489" s="4"/>
    </row>
    <row r="490" ht="15.75" customHeight="1">
      <c r="E490" s="2"/>
      <c r="F490" s="4"/>
    </row>
    <row r="491" ht="15.75" customHeight="1">
      <c r="E491" s="2"/>
      <c r="F491" s="4"/>
    </row>
    <row r="492" ht="15.75" customHeight="1">
      <c r="E492" s="2"/>
      <c r="F492" s="4"/>
    </row>
    <row r="493" ht="15.75" customHeight="1">
      <c r="E493" s="2"/>
      <c r="F493" s="4"/>
    </row>
    <row r="494" ht="15.75" customHeight="1">
      <c r="E494" s="2"/>
      <c r="F494" s="4"/>
    </row>
    <row r="495" ht="15.75" customHeight="1">
      <c r="E495" s="2"/>
      <c r="F495" s="4"/>
    </row>
    <row r="496" ht="15.75" customHeight="1">
      <c r="E496" s="2"/>
      <c r="F496" s="4"/>
    </row>
    <row r="497" ht="15.75" customHeight="1">
      <c r="E497" s="2"/>
      <c r="F497" s="4"/>
    </row>
    <row r="498" ht="15.75" customHeight="1">
      <c r="E498" s="2"/>
      <c r="F498" s="4"/>
    </row>
    <row r="499" ht="15.75" customHeight="1">
      <c r="E499" s="2"/>
      <c r="F499" s="4"/>
    </row>
    <row r="500" ht="15.75" customHeight="1">
      <c r="E500" s="2"/>
      <c r="F500" s="4"/>
    </row>
    <row r="501" ht="15.75" customHeight="1">
      <c r="E501" s="2"/>
      <c r="F501" s="4"/>
    </row>
    <row r="502" ht="15.75" customHeight="1">
      <c r="E502" s="2"/>
      <c r="F502" s="4"/>
    </row>
    <row r="503" ht="15.75" customHeight="1">
      <c r="E503" s="2"/>
      <c r="F503" s="4"/>
    </row>
    <row r="504" ht="15.75" customHeight="1">
      <c r="E504" s="2"/>
      <c r="F504" s="4"/>
    </row>
    <row r="505" ht="15.75" customHeight="1">
      <c r="E505" s="2"/>
      <c r="F505" s="4"/>
    </row>
    <row r="506" ht="15.75" customHeight="1">
      <c r="E506" s="2"/>
      <c r="F506" s="4"/>
    </row>
    <row r="507" ht="15.75" customHeight="1">
      <c r="E507" s="2"/>
      <c r="F507" s="4"/>
    </row>
    <row r="508" ht="15.75" customHeight="1">
      <c r="E508" s="2"/>
      <c r="F508" s="4"/>
    </row>
    <row r="509" ht="15.75" customHeight="1">
      <c r="E509" s="2"/>
      <c r="F509" s="4"/>
    </row>
    <row r="510" ht="15.75" customHeight="1">
      <c r="E510" s="2"/>
      <c r="F510" s="4"/>
    </row>
    <row r="511" ht="15.75" customHeight="1">
      <c r="E511" s="2"/>
      <c r="F511" s="4"/>
    </row>
    <row r="512" ht="15.75" customHeight="1">
      <c r="E512" s="2"/>
      <c r="F512" s="4"/>
    </row>
    <row r="513" ht="15.75" customHeight="1">
      <c r="E513" s="2"/>
      <c r="F513" s="4"/>
    </row>
    <row r="514" ht="15.75" customHeight="1">
      <c r="E514" s="2"/>
      <c r="F514" s="4"/>
    </row>
    <row r="515" ht="15.75" customHeight="1">
      <c r="E515" s="2"/>
      <c r="F515" s="4"/>
    </row>
    <row r="516" ht="15.75" customHeight="1">
      <c r="E516" s="2"/>
      <c r="F516" s="4"/>
    </row>
    <row r="517" ht="15.75" customHeight="1">
      <c r="E517" s="2"/>
      <c r="F517" s="4"/>
    </row>
    <row r="518" ht="15.75" customHeight="1">
      <c r="E518" s="2"/>
      <c r="F518" s="4"/>
    </row>
    <row r="519" ht="15.75" customHeight="1">
      <c r="E519" s="2"/>
      <c r="F519" s="4"/>
    </row>
    <row r="520" ht="15.75" customHeight="1">
      <c r="E520" s="2"/>
      <c r="F520" s="4"/>
    </row>
    <row r="521" ht="15.75" customHeight="1">
      <c r="E521" s="2"/>
      <c r="F521" s="4"/>
    </row>
    <row r="522" ht="15.75" customHeight="1">
      <c r="E522" s="2"/>
      <c r="F522" s="4"/>
    </row>
    <row r="523" ht="15.75" customHeight="1">
      <c r="E523" s="2"/>
      <c r="F523" s="4"/>
    </row>
    <row r="524" ht="15.75" customHeight="1">
      <c r="E524" s="2"/>
      <c r="F524" s="4"/>
    </row>
    <row r="525" ht="15.75" customHeight="1">
      <c r="E525" s="2"/>
      <c r="F525" s="4"/>
    </row>
    <row r="526" ht="15.75" customHeight="1">
      <c r="E526" s="2"/>
      <c r="F526" s="4"/>
    </row>
    <row r="527" ht="15.75" customHeight="1">
      <c r="E527" s="2"/>
      <c r="F527" s="4"/>
    </row>
    <row r="528" ht="15.75" customHeight="1">
      <c r="E528" s="2"/>
      <c r="F528" s="4"/>
    </row>
    <row r="529" ht="15.75" customHeight="1">
      <c r="E529" s="2"/>
      <c r="F529" s="4"/>
    </row>
    <row r="530" ht="15.75" customHeight="1">
      <c r="E530" s="2"/>
      <c r="F530" s="4"/>
    </row>
    <row r="531" ht="15.75" customHeight="1">
      <c r="E531" s="2"/>
      <c r="F531" s="4"/>
    </row>
    <row r="532" ht="15.75" customHeight="1">
      <c r="E532" s="2"/>
      <c r="F532" s="4"/>
    </row>
    <row r="533" ht="15.75" customHeight="1">
      <c r="E533" s="2"/>
      <c r="F533" s="4"/>
    </row>
    <row r="534" ht="15.75" customHeight="1">
      <c r="E534" s="2"/>
      <c r="F534" s="4"/>
    </row>
    <row r="535" ht="15.75" customHeight="1">
      <c r="E535" s="2"/>
      <c r="F535" s="4"/>
    </row>
    <row r="536" ht="15.75" customHeight="1">
      <c r="E536" s="2"/>
      <c r="F536" s="4"/>
    </row>
    <row r="537" ht="15.75" customHeight="1">
      <c r="E537" s="2"/>
      <c r="F537" s="4"/>
    </row>
    <row r="538" ht="15.75" customHeight="1">
      <c r="E538" s="2"/>
      <c r="F538" s="4"/>
    </row>
    <row r="539" ht="15.75" customHeight="1">
      <c r="E539" s="2"/>
      <c r="F539" s="4"/>
    </row>
    <row r="540" ht="15.75" customHeight="1">
      <c r="E540" s="2"/>
      <c r="F540" s="4"/>
    </row>
    <row r="541" ht="15.75" customHeight="1">
      <c r="E541" s="2"/>
      <c r="F541" s="4"/>
    </row>
    <row r="542" ht="15.75" customHeight="1">
      <c r="E542" s="2"/>
      <c r="F542" s="4"/>
    </row>
    <row r="543" ht="15.75" customHeight="1">
      <c r="E543" s="2"/>
      <c r="F543" s="4"/>
    </row>
    <row r="544" ht="15.75" customHeight="1">
      <c r="E544" s="2"/>
      <c r="F544" s="4"/>
    </row>
    <row r="545" ht="15.75" customHeight="1">
      <c r="E545" s="2"/>
      <c r="F545" s="4"/>
    </row>
    <row r="546" ht="15.75" customHeight="1">
      <c r="E546" s="2"/>
      <c r="F546" s="4"/>
    </row>
    <row r="547" ht="15.75" customHeight="1">
      <c r="E547" s="2"/>
      <c r="F547" s="4"/>
    </row>
    <row r="548" ht="15.75" customHeight="1">
      <c r="E548" s="2"/>
      <c r="F548" s="4"/>
    </row>
    <row r="549" ht="15.75" customHeight="1">
      <c r="E549" s="2"/>
      <c r="F549" s="4"/>
    </row>
    <row r="550" ht="15.75" customHeight="1">
      <c r="E550" s="2"/>
      <c r="F550" s="4"/>
    </row>
    <row r="551" ht="15.75" customHeight="1">
      <c r="E551" s="2"/>
      <c r="F551" s="4"/>
    </row>
    <row r="552" ht="15.75" customHeight="1">
      <c r="E552" s="2"/>
      <c r="F552" s="4"/>
    </row>
    <row r="553" ht="15.75" customHeight="1">
      <c r="E553" s="2"/>
      <c r="F553" s="4"/>
    </row>
    <row r="554" ht="15.75" customHeight="1">
      <c r="E554" s="2"/>
      <c r="F554" s="4"/>
    </row>
    <row r="555" ht="15.75" customHeight="1">
      <c r="E555" s="2"/>
      <c r="F555" s="4"/>
    </row>
    <row r="556" ht="15.75" customHeight="1">
      <c r="E556" s="2"/>
      <c r="F556" s="4"/>
    </row>
    <row r="557" ht="15.75" customHeight="1">
      <c r="E557" s="2"/>
      <c r="F557" s="4"/>
    </row>
    <row r="558" ht="15.75" customHeight="1">
      <c r="E558" s="2"/>
      <c r="F558" s="4"/>
    </row>
    <row r="559" ht="15.75" customHeight="1">
      <c r="E559" s="2"/>
      <c r="F559" s="4"/>
    </row>
    <row r="560" ht="15.75" customHeight="1">
      <c r="E560" s="2"/>
      <c r="F560" s="4"/>
    </row>
    <row r="561" ht="15.75" customHeight="1">
      <c r="E561" s="2"/>
      <c r="F561" s="4"/>
    </row>
    <row r="562" ht="15.75" customHeight="1">
      <c r="E562" s="2"/>
      <c r="F562" s="4"/>
    </row>
    <row r="563" ht="15.75" customHeight="1">
      <c r="E563" s="2"/>
      <c r="F563" s="4"/>
    </row>
    <row r="564" ht="15.75" customHeight="1">
      <c r="E564" s="2"/>
      <c r="F564" s="4"/>
    </row>
    <row r="565" ht="15.75" customHeight="1">
      <c r="E565" s="2"/>
      <c r="F565" s="4"/>
    </row>
    <row r="566" ht="15.75" customHeight="1">
      <c r="E566" s="2"/>
      <c r="F566" s="4"/>
    </row>
    <row r="567" ht="15.75" customHeight="1">
      <c r="E567" s="2"/>
      <c r="F567" s="4"/>
    </row>
    <row r="568" ht="15.75" customHeight="1">
      <c r="E568" s="2"/>
      <c r="F568" s="4"/>
    </row>
    <row r="569" ht="15.75" customHeight="1">
      <c r="E569" s="2"/>
      <c r="F569" s="4"/>
    </row>
    <row r="570" ht="15.75" customHeight="1">
      <c r="E570" s="2"/>
      <c r="F570" s="4"/>
    </row>
    <row r="571" ht="15.75" customHeight="1">
      <c r="E571" s="2"/>
      <c r="F571" s="4"/>
    </row>
    <row r="572" ht="15.75" customHeight="1">
      <c r="E572" s="2"/>
      <c r="F572" s="4"/>
    </row>
    <row r="573" ht="15.75" customHeight="1">
      <c r="E573" s="2"/>
      <c r="F573" s="4"/>
    </row>
    <row r="574" ht="15.75" customHeight="1">
      <c r="E574" s="2"/>
      <c r="F574" s="4"/>
    </row>
    <row r="575" ht="15.75" customHeight="1">
      <c r="E575" s="2"/>
      <c r="F575" s="4"/>
    </row>
    <row r="576" ht="15.75" customHeight="1">
      <c r="E576" s="2"/>
      <c r="F576" s="4"/>
    </row>
    <row r="577" ht="15.75" customHeight="1">
      <c r="E577" s="2"/>
      <c r="F577" s="4"/>
    </row>
    <row r="578" ht="15.75" customHeight="1">
      <c r="E578" s="2"/>
      <c r="F578" s="4"/>
    </row>
    <row r="579" ht="15.75" customHeight="1">
      <c r="E579" s="2"/>
      <c r="F579" s="4"/>
    </row>
    <row r="580" ht="15.75" customHeight="1">
      <c r="E580" s="2"/>
      <c r="F580" s="4"/>
    </row>
    <row r="581" ht="15.75" customHeight="1">
      <c r="E581" s="2"/>
      <c r="F581" s="4"/>
    </row>
    <row r="582" ht="15.75" customHeight="1">
      <c r="E582" s="2"/>
      <c r="F582" s="4"/>
    </row>
    <row r="583" ht="15.75" customHeight="1">
      <c r="E583" s="2"/>
      <c r="F583" s="4"/>
    </row>
    <row r="584" ht="15.75" customHeight="1">
      <c r="E584" s="2"/>
      <c r="F584" s="4"/>
    </row>
    <row r="585" ht="15.75" customHeight="1">
      <c r="E585" s="2"/>
      <c r="F585" s="4"/>
    </row>
    <row r="586" ht="15.75" customHeight="1">
      <c r="E586" s="2"/>
      <c r="F586" s="4"/>
    </row>
    <row r="587" ht="15.75" customHeight="1">
      <c r="E587" s="2"/>
      <c r="F587" s="4"/>
    </row>
    <row r="588" ht="15.75" customHeight="1">
      <c r="E588" s="2"/>
      <c r="F588" s="4"/>
    </row>
    <row r="589" ht="15.75" customHeight="1">
      <c r="E589" s="2"/>
      <c r="F589" s="4"/>
    </row>
    <row r="590" ht="15.75" customHeight="1">
      <c r="E590" s="2"/>
      <c r="F590" s="4"/>
    </row>
    <row r="591" ht="15.75" customHeight="1">
      <c r="E591" s="2"/>
      <c r="F591" s="4"/>
    </row>
    <row r="592" ht="15.75" customHeight="1">
      <c r="E592" s="2"/>
      <c r="F592" s="4"/>
    </row>
    <row r="593" ht="15.75" customHeight="1">
      <c r="E593" s="2"/>
      <c r="F593" s="4"/>
    </row>
    <row r="594" ht="15.75" customHeight="1">
      <c r="E594" s="2"/>
      <c r="F594" s="4"/>
    </row>
    <row r="595" ht="15.75" customHeight="1">
      <c r="E595" s="2"/>
      <c r="F595" s="4"/>
    </row>
    <row r="596" ht="15.75" customHeight="1">
      <c r="E596" s="2"/>
      <c r="F596" s="4"/>
    </row>
    <row r="597" ht="15.75" customHeight="1">
      <c r="E597" s="2"/>
      <c r="F597" s="4"/>
    </row>
    <row r="598" ht="15.75" customHeight="1">
      <c r="E598" s="2"/>
      <c r="F598" s="4"/>
    </row>
    <row r="599" ht="15.75" customHeight="1">
      <c r="E599" s="2"/>
      <c r="F599" s="4"/>
    </row>
    <row r="600" ht="15.75" customHeight="1">
      <c r="E600" s="2"/>
      <c r="F600" s="4"/>
    </row>
    <row r="601" ht="15.75" customHeight="1">
      <c r="E601" s="2"/>
      <c r="F601" s="4"/>
    </row>
    <row r="602" ht="15.75" customHeight="1">
      <c r="E602" s="2"/>
      <c r="F602" s="4"/>
    </row>
    <row r="603" ht="15.75" customHeight="1">
      <c r="E603" s="2"/>
      <c r="F603" s="4"/>
    </row>
    <row r="604" ht="15.75" customHeight="1">
      <c r="E604" s="2"/>
      <c r="F604" s="4"/>
    </row>
    <row r="605" ht="15.75" customHeight="1">
      <c r="E605" s="2"/>
      <c r="F605" s="4"/>
    </row>
    <row r="606" ht="15.75" customHeight="1">
      <c r="E606" s="2"/>
      <c r="F606" s="4"/>
    </row>
    <row r="607" ht="15.75" customHeight="1">
      <c r="E607" s="2"/>
      <c r="F607" s="4"/>
    </row>
    <row r="608" ht="15.75" customHeight="1">
      <c r="E608" s="2"/>
      <c r="F608" s="4"/>
    </row>
    <row r="609" ht="15.75" customHeight="1">
      <c r="E609" s="2"/>
      <c r="F609" s="4"/>
    </row>
    <row r="610" ht="15.75" customHeight="1">
      <c r="E610" s="2"/>
      <c r="F610" s="4"/>
    </row>
    <row r="611" ht="15.75" customHeight="1">
      <c r="E611" s="2"/>
      <c r="F611" s="4"/>
    </row>
    <row r="612" ht="15.75" customHeight="1">
      <c r="E612" s="2"/>
      <c r="F612" s="4"/>
    </row>
    <row r="613" ht="15.75" customHeight="1">
      <c r="E613" s="2"/>
      <c r="F613" s="4"/>
    </row>
    <row r="614" ht="15.75" customHeight="1">
      <c r="E614" s="2"/>
      <c r="F614" s="4"/>
    </row>
    <row r="615" ht="15.75" customHeight="1">
      <c r="E615" s="2"/>
      <c r="F615" s="4"/>
    </row>
    <row r="616" ht="15.75" customHeight="1">
      <c r="E616" s="2"/>
      <c r="F616" s="4"/>
    </row>
    <row r="617" ht="15.75" customHeight="1">
      <c r="E617" s="2"/>
      <c r="F617" s="4"/>
    </row>
    <row r="618" ht="15.75" customHeight="1">
      <c r="E618" s="2"/>
      <c r="F618" s="4"/>
    </row>
    <row r="619" ht="15.75" customHeight="1">
      <c r="E619" s="2"/>
      <c r="F619" s="4"/>
    </row>
    <row r="620" ht="15.75" customHeight="1">
      <c r="E620" s="2"/>
      <c r="F620" s="4"/>
    </row>
    <row r="621" ht="15.75" customHeight="1">
      <c r="E621" s="2"/>
      <c r="F621" s="4"/>
    </row>
    <row r="622" ht="15.75" customHeight="1">
      <c r="E622" s="2"/>
      <c r="F622" s="4"/>
    </row>
    <row r="623" ht="15.75" customHeight="1">
      <c r="E623" s="2"/>
      <c r="F623" s="4"/>
    </row>
    <row r="624" ht="15.75" customHeight="1">
      <c r="E624" s="2"/>
      <c r="F624" s="4"/>
    </row>
    <row r="625" ht="15.75" customHeight="1">
      <c r="E625" s="2"/>
      <c r="F625" s="4"/>
    </row>
    <row r="626" ht="15.75" customHeight="1">
      <c r="E626" s="2"/>
      <c r="F626" s="4"/>
    </row>
    <row r="627" ht="15.75" customHeight="1">
      <c r="E627" s="2"/>
      <c r="F627" s="4"/>
    </row>
    <row r="628" ht="15.75" customHeight="1">
      <c r="E628" s="2"/>
      <c r="F628" s="4"/>
    </row>
    <row r="629" ht="15.75" customHeight="1">
      <c r="E629" s="2"/>
      <c r="F629" s="4"/>
    </row>
    <row r="630" ht="15.75" customHeight="1">
      <c r="E630" s="2"/>
      <c r="F630" s="4"/>
    </row>
    <row r="631" ht="15.75" customHeight="1">
      <c r="E631" s="2"/>
      <c r="F631" s="4"/>
    </row>
    <row r="632" ht="15.75" customHeight="1">
      <c r="E632" s="2"/>
      <c r="F632" s="4"/>
    </row>
    <row r="633" ht="15.75" customHeight="1">
      <c r="E633" s="2"/>
      <c r="F633" s="4"/>
    </row>
    <row r="634" ht="15.75" customHeight="1">
      <c r="E634" s="2"/>
      <c r="F634" s="4"/>
    </row>
    <row r="635" ht="15.75" customHeight="1">
      <c r="E635" s="2"/>
      <c r="F635" s="4"/>
    </row>
    <row r="636" ht="15.75" customHeight="1">
      <c r="E636" s="2"/>
      <c r="F636" s="4"/>
    </row>
    <row r="637" ht="15.75" customHeight="1">
      <c r="E637" s="2"/>
      <c r="F637" s="4"/>
    </row>
    <row r="638" ht="15.75" customHeight="1">
      <c r="E638" s="2"/>
      <c r="F638" s="4"/>
    </row>
    <row r="639" ht="15.75" customHeight="1">
      <c r="E639" s="2"/>
      <c r="F639" s="4"/>
    </row>
    <row r="640" ht="15.75" customHeight="1">
      <c r="E640" s="2"/>
      <c r="F640" s="4"/>
    </row>
    <row r="641" ht="15.75" customHeight="1">
      <c r="E641" s="2"/>
      <c r="F641" s="4"/>
    </row>
    <row r="642" ht="15.75" customHeight="1">
      <c r="E642" s="2"/>
      <c r="F642" s="4"/>
    </row>
    <row r="643" ht="15.75" customHeight="1">
      <c r="E643" s="2"/>
      <c r="F643" s="4"/>
    </row>
    <row r="644" ht="15.75" customHeight="1">
      <c r="E644" s="2"/>
      <c r="F644" s="4"/>
    </row>
    <row r="645" ht="15.75" customHeight="1">
      <c r="E645" s="2"/>
      <c r="F645" s="4"/>
    </row>
    <row r="646" ht="15.75" customHeight="1">
      <c r="E646" s="2"/>
      <c r="F646" s="4"/>
    </row>
    <row r="647" ht="15.75" customHeight="1">
      <c r="E647" s="2"/>
      <c r="F647" s="4"/>
    </row>
    <row r="648" ht="15.75" customHeight="1">
      <c r="E648" s="2"/>
      <c r="F648" s="4"/>
    </row>
    <row r="649" ht="15.75" customHeight="1">
      <c r="E649" s="2"/>
      <c r="F649" s="4"/>
    </row>
    <row r="650" ht="15.75" customHeight="1">
      <c r="E650" s="2"/>
      <c r="F650" s="4"/>
    </row>
    <row r="651" ht="15.75" customHeight="1">
      <c r="E651" s="2"/>
      <c r="F651" s="4"/>
    </row>
    <row r="652" ht="15.75" customHeight="1">
      <c r="E652" s="2"/>
      <c r="F652" s="4"/>
    </row>
    <row r="653" ht="15.75" customHeight="1">
      <c r="E653" s="2"/>
      <c r="F653" s="4"/>
    </row>
    <row r="654" ht="15.75" customHeight="1">
      <c r="E654" s="2"/>
      <c r="F654" s="4"/>
    </row>
    <row r="655" ht="15.75" customHeight="1">
      <c r="E655" s="2"/>
      <c r="F655" s="4"/>
    </row>
    <row r="656" ht="15.75" customHeight="1">
      <c r="E656" s="2"/>
      <c r="F656" s="4"/>
    </row>
    <row r="657" ht="15.75" customHeight="1">
      <c r="E657" s="2"/>
      <c r="F657" s="4"/>
    </row>
    <row r="658" ht="15.75" customHeight="1">
      <c r="E658" s="2"/>
      <c r="F658" s="4"/>
    </row>
    <row r="659" ht="15.75" customHeight="1">
      <c r="E659" s="2"/>
      <c r="F659" s="4"/>
    </row>
    <row r="660" ht="15.75" customHeight="1">
      <c r="E660" s="2"/>
      <c r="F660" s="4"/>
    </row>
    <row r="661" ht="15.75" customHeight="1">
      <c r="E661" s="2"/>
      <c r="F661" s="4"/>
    </row>
    <row r="662" ht="15.75" customHeight="1">
      <c r="E662" s="2"/>
      <c r="F662" s="4"/>
    </row>
    <row r="663" ht="15.75" customHeight="1">
      <c r="E663" s="2"/>
      <c r="F663" s="4"/>
    </row>
    <row r="664" ht="15.75" customHeight="1">
      <c r="E664" s="2"/>
      <c r="F664" s="4"/>
    </row>
    <row r="665" ht="15.75" customHeight="1">
      <c r="E665" s="2"/>
      <c r="F665" s="4"/>
    </row>
    <row r="666" ht="15.75" customHeight="1">
      <c r="E666" s="2"/>
      <c r="F666" s="4"/>
    </row>
    <row r="667" ht="15.75" customHeight="1">
      <c r="E667" s="2"/>
      <c r="F667" s="4"/>
    </row>
    <row r="668" ht="15.75" customHeight="1">
      <c r="E668" s="2"/>
      <c r="F668" s="4"/>
    </row>
    <row r="669" ht="15.75" customHeight="1">
      <c r="E669" s="2"/>
      <c r="F669" s="4"/>
    </row>
    <row r="670" ht="15.75" customHeight="1">
      <c r="E670" s="2"/>
      <c r="F670" s="4"/>
    </row>
    <row r="671" ht="15.75" customHeight="1">
      <c r="E671" s="2"/>
      <c r="F671" s="4"/>
    </row>
    <row r="672" ht="15.75" customHeight="1">
      <c r="E672" s="2"/>
      <c r="F672" s="4"/>
    </row>
    <row r="673" ht="15.75" customHeight="1">
      <c r="E673" s="2"/>
      <c r="F673" s="4"/>
    </row>
    <row r="674" ht="15.75" customHeight="1">
      <c r="E674" s="2"/>
      <c r="F674" s="4"/>
    </row>
    <row r="675" ht="15.75" customHeight="1">
      <c r="E675" s="2"/>
      <c r="F675" s="4"/>
    </row>
    <row r="676" ht="15.75" customHeight="1">
      <c r="E676" s="2"/>
      <c r="F676" s="4"/>
    </row>
    <row r="677" ht="15.75" customHeight="1">
      <c r="E677" s="2"/>
      <c r="F677" s="4"/>
    </row>
    <row r="678" ht="15.75" customHeight="1">
      <c r="E678" s="2"/>
      <c r="F678" s="4"/>
    </row>
    <row r="679" ht="15.75" customHeight="1">
      <c r="E679" s="2"/>
      <c r="F679" s="4"/>
    </row>
    <row r="680" ht="15.75" customHeight="1">
      <c r="E680" s="2"/>
      <c r="F680" s="4"/>
    </row>
    <row r="681" ht="15.75" customHeight="1">
      <c r="E681" s="2"/>
      <c r="F681" s="4"/>
    </row>
    <row r="682" ht="15.75" customHeight="1">
      <c r="E682" s="2"/>
      <c r="F682" s="4"/>
    </row>
    <row r="683" ht="15.75" customHeight="1">
      <c r="E683" s="2"/>
      <c r="F683" s="4"/>
    </row>
    <row r="684" ht="15.75" customHeight="1">
      <c r="E684" s="2"/>
      <c r="F684" s="4"/>
    </row>
    <row r="685" ht="15.75" customHeight="1">
      <c r="E685" s="2"/>
      <c r="F685" s="4"/>
    </row>
    <row r="686" ht="15.75" customHeight="1">
      <c r="E686" s="2"/>
      <c r="F686" s="4"/>
    </row>
    <row r="687" ht="15.75" customHeight="1">
      <c r="E687" s="2"/>
      <c r="F687" s="4"/>
    </row>
    <row r="688" ht="15.75" customHeight="1">
      <c r="E688" s="2"/>
      <c r="F688" s="4"/>
    </row>
    <row r="689" ht="15.75" customHeight="1">
      <c r="E689" s="2"/>
      <c r="F689" s="4"/>
    </row>
    <row r="690" ht="15.75" customHeight="1">
      <c r="E690" s="2"/>
      <c r="F690" s="4"/>
    </row>
    <row r="691" ht="15.75" customHeight="1">
      <c r="E691" s="2"/>
      <c r="F691" s="4"/>
    </row>
    <row r="692" ht="15.75" customHeight="1">
      <c r="E692" s="2"/>
      <c r="F692" s="4"/>
    </row>
    <row r="693" ht="15.75" customHeight="1">
      <c r="E693" s="2"/>
      <c r="F693" s="4"/>
    </row>
    <row r="694" ht="15.75" customHeight="1">
      <c r="E694" s="2"/>
      <c r="F694" s="4"/>
    </row>
    <row r="695" ht="15.75" customHeight="1">
      <c r="E695" s="2"/>
      <c r="F695" s="4"/>
    </row>
    <row r="696" ht="15.75" customHeight="1">
      <c r="E696" s="2"/>
      <c r="F696" s="4"/>
    </row>
    <row r="697" ht="15.75" customHeight="1">
      <c r="E697" s="2"/>
      <c r="F697" s="4"/>
    </row>
    <row r="698" ht="15.75" customHeight="1">
      <c r="E698" s="2"/>
      <c r="F698" s="4"/>
    </row>
    <row r="699" ht="15.75" customHeight="1">
      <c r="E699" s="2"/>
      <c r="F699" s="4"/>
    </row>
    <row r="700" ht="15.75" customHeight="1">
      <c r="E700" s="2"/>
      <c r="F700" s="4"/>
    </row>
    <row r="701" ht="15.75" customHeight="1">
      <c r="E701" s="2"/>
      <c r="F701" s="4"/>
    </row>
    <row r="702" ht="15.75" customHeight="1">
      <c r="E702" s="2"/>
      <c r="F702" s="4"/>
    </row>
    <row r="703" ht="15.75" customHeight="1">
      <c r="E703" s="2"/>
      <c r="F703" s="4"/>
    </row>
    <row r="704" ht="15.75" customHeight="1">
      <c r="E704" s="2"/>
      <c r="F704" s="4"/>
    </row>
    <row r="705" ht="15.75" customHeight="1">
      <c r="E705" s="2"/>
      <c r="F705" s="4"/>
    </row>
    <row r="706" ht="15.75" customHeight="1">
      <c r="E706" s="2"/>
      <c r="F706" s="4"/>
    </row>
    <row r="707" ht="15.75" customHeight="1">
      <c r="E707" s="2"/>
      <c r="F707" s="4"/>
    </row>
    <row r="708" ht="15.75" customHeight="1">
      <c r="E708" s="2"/>
      <c r="F708" s="4"/>
    </row>
    <row r="709" ht="15.75" customHeight="1">
      <c r="E709" s="2"/>
      <c r="F709" s="4"/>
    </row>
    <row r="710" ht="15.75" customHeight="1">
      <c r="E710" s="2"/>
      <c r="F710" s="4"/>
    </row>
    <row r="711" ht="15.75" customHeight="1">
      <c r="E711" s="2"/>
      <c r="F711" s="4"/>
    </row>
    <row r="712" ht="15.75" customHeight="1">
      <c r="E712" s="2"/>
      <c r="F712" s="4"/>
    </row>
    <row r="713" ht="15.75" customHeight="1">
      <c r="E713" s="2"/>
      <c r="F713" s="4"/>
    </row>
    <row r="714" ht="15.75" customHeight="1">
      <c r="E714" s="2"/>
      <c r="F714" s="4"/>
    </row>
    <row r="715" ht="15.75" customHeight="1">
      <c r="E715" s="2"/>
      <c r="F715" s="4"/>
    </row>
    <row r="716" ht="15.75" customHeight="1">
      <c r="E716" s="2"/>
      <c r="F716" s="4"/>
    </row>
    <row r="717" ht="15.75" customHeight="1">
      <c r="E717" s="2"/>
      <c r="F717" s="4"/>
    </row>
    <row r="718" ht="15.75" customHeight="1">
      <c r="E718" s="2"/>
      <c r="F718" s="4"/>
    </row>
    <row r="719" ht="15.75" customHeight="1">
      <c r="E719" s="2"/>
      <c r="F719" s="4"/>
    </row>
    <row r="720" ht="15.75" customHeight="1">
      <c r="E720" s="2"/>
      <c r="F720" s="4"/>
    </row>
    <row r="721" ht="15.75" customHeight="1">
      <c r="E721" s="2"/>
      <c r="F721" s="4"/>
    </row>
    <row r="722" ht="15.75" customHeight="1">
      <c r="E722" s="2"/>
      <c r="F722" s="4"/>
    </row>
    <row r="723" ht="15.75" customHeight="1">
      <c r="E723" s="2"/>
      <c r="F723" s="4"/>
    </row>
    <row r="724" ht="15.75" customHeight="1">
      <c r="E724" s="2"/>
      <c r="F724" s="4"/>
    </row>
    <row r="725" ht="15.75" customHeight="1">
      <c r="E725" s="2"/>
      <c r="F725" s="4"/>
    </row>
    <row r="726" ht="15.75" customHeight="1">
      <c r="E726" s="2"/>
      <c r="F726" s="4"/>
    </row>
    <row r="727" ht="15.75" customHeight="1">
      <c r="E727" s="2"/>
      <c r="F727" s="4"/>
    </row>
    <row r="728" ht="15.75" customHeight="1">
      <c r="E728" s="2"/>
      <c r="F728" s="4"/>
    </row>
    <row r="729" ht="15.75" customHeight="1">
      <c r="E729" s="2"/>
      <c r="F729" s="4"/>
    </row>
    <row r="730" ht="15.75" customHeight="1">
      <c r="E730" s="2"/>
      <c r="F730" s="4"/>
    </row>
    <row r="731" ht="15.75" customHeight="1">
      <c r="E731" s="2"/>
      <c r="F731" s="4"/>
    </row>
    <row r="732" ht="15.75" customHeight="1">
      <c r="E732" s="2"/>
      <c r="F732" s="4"/>
    </row>
    <row r="733" ht="15.75" customHeight="1">
      <c r="E733" s="2"/>
      <c r="F733" s="4"/>
    </row>
    <row r="734" ht="15.75" customHeight="1">
      <c r="E734" s="2"/>
      <c r="F734" s="4"/>
    </row>
    <row r="735" ht="15.75" customHeight="1">
      <c r="E735" s="2"/>
      <c r="F735" s="4"/>
    </row>
    <row r="736" ht="15.75" customHeight="1">
      <c r="E736" s="2"/>
      <c r="F736" s="4"/>
    </row>
    <row r="737" ht="15.75" customHeight="1">
      <c r="E737" s="2"/>
      <c r="F737" s="4"/>
    </row>
    <row r="738" ht="15.75" customHeight="1">
      <c r="E738" s="2"/>
      <c r="F738" s="4"/>
    </row>
    <row r="739" ht="15.75" customHeight="1">
      <c r="E739" s="2"/>
      <c r="F739" s="4"/>
    </row>
    <row r="740" ht="15.75" customHeight="1">
      <c r="E740" s="2"/>
      <c r="F740" s="4"/>
    </row>
    <row r="741" ht="15.75" customHeight="1">
      <c r="E741" s="2"/>
      <c r="F741" s="4"/>
    </row>
    <row r="742" ht="15.75" customHeight="1">
      <c r="E742" s="2"/>
      <c r="F742" s="4"/>
    </row>
    <row r="743" ht="15.75" customHeight="1">
      <c r="E743" s="2"/>
      <c r="F743" s="4"/>
    </row>
    <row r="744" ht="15.75" customHeight="1">
      <c r="E744" s="2"/>
      <c r="F744" s="4"/>
    </row>
    <row r="745" ht="15.75" customHeight="1">
      <c r="E745" s="2"/>
      <c r="F745" s="4"/>
    </row>
    <row r="746" ht="15.75" customHeight="1">
      <c r="E746" s="2"/>
      <c r="F746" s="4"/>
    </row>
    <row r="747" ht="15.75" customHeight="1">
      <c r="E747" s="2"/>
      <c r="F747" s="4"/>
    </row>
    <row r="748" ht="15.75" customHeight="1">
      <c r="E748" s="2"/>
      <c r="F748" s="4"/>
    </row>
    <row r="749" ht="15.75" customHeight="1">
      <c r="E749" s="2"/>
      <c r="F749" s="4"/>
    </row>
    <row r="750" ht="15.75" customHeight="1">
      <c r="E750" s="2"/>
      <c r="F750" s="4"/>
    </row>
    <row r="751" ht="15.75" customHeight="1">
      <c r="E751" s="2"/>
      <c r="F751" s="4"/>
    </row>
    <row r="752" ht="15.75" customHeight="1">
      <c r="E752" s="2"/>
      <c r="F752" s="4"/>
    </row>
    <row r="753" ht="15.75" customHeight="1">
      <c r="E753" s="2"/>
      <c r="F753" s="4"/>
    </row>
    <row r="754" ht="15.75" customHeight="1">
      <c r="E754" s="2"/>
      <c r="F754" s="4"/>
    </row>
    <row r="755" ht="15.75" customHeight="1">
      <c r="E755" s="2"/>
      <c r="F755" s="4"/>
    </row>
    <row r="756" ht="15.75" customHeight="1">
      <c r="E756" s="2"/>
      <c r="F756" s="4"/>
    </row>
    <row r="757" ht="15.75" customHeight="1">
      <c r="E757" s="2"/>
      <c r="F757" s="4"/>
    </row>
    <row r="758" ht="15.75" customHeight="1">
      <c r="E758" s="2"/>
      <c r="F758" s="4"/>
    </row>
    <row r="759" ht="15.75" customHeight="1">
      <c r="E759" s="2"/>
      <c r="F759" s="4"/>
    </row>
    <row r="760" ht="15.75" customHeight="1">
      <c r="E760" s="2"/>
      <c r="F760" s="4"/>
    </row>
    <row r="761" ht="15.75" customHeight="1">
      <c r="E761" s="2"/>
      <c r="F761" s="4"/>
    </row>
    <row r="762" ht="15.75" customHeight="1">
      <c r="E762" s="2"/>
      <c r="F762" s="4"/>
    </row>
    <row r="763" ht="15.75" customHeight="1">
      <c r="E763" s="2"/>
      <c r="F763" s="4"/>
    </row>
    <row r="764" ht="15.75" customHeight="1">
      <c r="E764" s="2"/>
      <c r="F764" s="4"/>
    </row>
    <row r="765" ht="15.75" customHeight="1">
      <c r="E765" s="2"/>
      <c r="F765" s="4"/>
    </row>
    <row r="766" ht="15.75" customHeight="1">
      <c r="E766" s="2"/>
      <c r="F766" s="4"/>
    </row>
    <row r="767" ht="15.75" customHeight="1">
      <c r="E767" s="2"/>
      <c r="F767" s="4"/>
    </row>
    <row r="768" ht="15.75" customHeight="1">
      <c r="E768" s="2"/>
      <c r="F768" s="4"/>
    </row>
    <row r="769" ht="15.75" customHeight="1">
      <c r="E769" s="2"/>
      <c r="F769" s="4"/>
    </row>
    <row r="770" ht="15.75" customHeight="1">
      <c r="E770" s="2"/>
      <c r="F770" s="4"/>
    </row>
    <row r="771" ht="15.75" customHeight="1">
      <c r="E771" s="2"/>
      <c r="F771" s="4"/>
    </row>
    <row r="772" ht="15.75" customHeight="1">
      <c r="E772" s="2"/>
      <c r="F772" s="4"/>
    </row>
    <row r="773" ht="15.75" customHeight="1">
      <c r="E773" s="2"/>
      <c r="F773" s="4"/>
    </row>
    <row r="774" ht="15.75" customHeight="1">
      <c r="E774" s="2"/>
      <c r="F774" s="4"/>
    </row>
    <row r="775" ht="15.75" customHeight="1">
      <c r="E775" s="2"/>
      <c r="F775" s="4"/>
    </row>
    <row r="776" ht="15.75" customHeight="1">
      <c r="E776" s="2"/>
      <c r="F776" s="4"/>
    </row>
    <row r="777" ht="15.75" customHeight="1">
      <c r="E777" s="2"/>
      <c r="F777" s="4"/>
    </row>
    <row r="778" ht="15.75" customHeight="1">
      <c r="E778" s="2"/>
      <c r="F778" s="4"/>
    </row>
    <row r="779" ht="15.75" customHeight="1">
      <c r="E779" s="2"/>
      <c r="F779" s="4"/>
    </row>
    <row r="780" ht="15.75" customHeight="1">
      <c r="E780" s="2"/>
      <c r="F780" s="4"/>
    </row>
    <row r="781" ht="15.75" customHeight="1">
      <c r="E781" s="2"/>
      <c r="F781" s="4"/>
    </row>
    <row r="782" ht="15.75" customHeight="1">
      <c r="E782" s="2"/>
      <c r="F782" s="4"/>
    </row>
    <row r="783" ht="15.75" customHeight="1">
      <c r="E783" s="2"/>
      <c r="F783" s="4"/>
    </row>
    <row r="784" ht="15.75" customHeight="1">
      <c r="E784" s="2"/>
      <c r="F784" s="4"/>
    </row>
    <row r="785" ht="15.75" customHeight="1">
      <c r="E785" s="2"/>
      <c r="F785" s="4"/>
    </row>
    <row r="786" ht="15.75" customHeight="1">
      <c r="E786" s="2"/>
      <c r="F786" s="4"/>
    </row>
    <row r="787" ht="15.75" customHeight="1">
      <c r="E787" s="2"/>
      <c r="F787" s="4"/>
    </row>
    <row r="788" ht="15.75" customHeight="1">
      <c r="E788" s="2"/>
      <c r="F788" s="4"/>
    </row>
    <row r="789" ht="15.75" customHeight="1">
      <c r="E789" s="2"/>
      <c r="F789" s="4"/>
    </row>
    <row r="790" ht="15.75" customHeight="1">
      <c r="E790" s="2"/>
      <c r="F790" s="4"/>
    </row>
    <row r="791" ht="15.75" customHeight="1">
      <c r="E791" s="2"/>
      <c r="F791" s="4"/>
    </row>
    <row r="792" ht="15.75" customHeight="1">
      <c r="E792" s="2"/>
      <c r="F792" s="4"/>
    </row>
    <row r="793" ht="15.75" customHeight="1">
      <c r="E793" s="2"/>
      <c r="F793" s="4"/>
    </row>
    <row r="794" ht="15.75" customHeight="1">
      <c r="E794" s="2"/>
      <c r="F794" s="4"/>
    </row>
    <row r="795" ht="15.75" customHeight="1">
      <c r="E795" s="2"/>
      <c r="F795" s="4"/>
    </row>
    <row r="796" ht="15.75" customHeight="1">
      <c r="E796" s="2"/>
      <c r="F796" s="4"/>
    </row>
    <row r="797" ht="15.75" customHeight="1">
      <c r="E797" s="2"/>
      <c r="F797" s="4"/>
    </row>
    <row r="798" ht="15.75" customHeight="1">
      <c r="E798" s="2"/>
      <c r="F798" s="4"/>
    </row>
    <row r="799" ht="15.75" customHeight="1">
      <c r="E799" s="2"/>
      <c r="F799" s="4"/>
    </row>
    <row r="800" ht="15.75" customHeight="1">
      <c r="E800" s="2"/>
      <c r="F800" s="4"/>
    </row>
    <row r="801" ht="15.75" customHeight="1">
      <c r="E801" s="2"/>
      <c r="F801" s="4"/>
    </row>
    <row r="802" ht="15.75" customHeight="1">
      <c r="E802" s="2"/>
      <c r="F802" s="4"/>
    </row>
    <row r="803" ht="15.75" customHeight="1">
      <c r="E803" s="2"/>
      <c r="F803" s="4"/>
    </row>
    <row r="804" ht="15.75" customHeight="1">
      <c r="E804" s="2"/>
      <c r="F804" s="4"/>
    </row>
    <row r="805" ht="15.75" customHeight="1">
      <c r="E805" s="2"/>
      <c r="F805" s="4"/>
    </row>
    <row r="806" ht="15.75" customHeight="1">
      <c r="E806" s="2"/>
      <c r="F806" s="4"/>
    </row>
    <row r="807" ht="15.75" customHeight="1">
      <c r="E807" s="2"/>
      <c r="F807" s="4"/>
    </row>
    <row r="808" ht="15.75" customHeight="1">
      <c r="E808" s="2"/>
      <c r="F808" s="4"/>
    </row>
    <row r="809" ht="15.75" customHeight="1">
      <c r="E809" s="2"/>
      <c r="F809" s="4"/>
    </row>
    <row r="810" ht="15.75" customHeight="1">
      <c r="E810" s="2"/>
      <c r="F810" s="4"/>
    </row>
    <row r="811" ht="15.75" customHeight="1">
      <c r="E811" s="2"/>
      <c r="F811" s="4"/>
    </row>
    <row r="812" ht="15.75" customHeight="1">
      <c r="E812" s="2"/>
      <c r="F812" s="4"/>
    </row>
    <row r="813" ht="15.75" customHeight="1">
      <c r="E813" s="2"/>
      <c r="F813" s="4"/>
    </row>
    <row r="814" ht="15.75" customHeight="1">
      <c r="E814" s="2"/>
      <c r="F814" s="4"/>
    </row>
    <row r="815" ht="15.75" customHeight="1">
      <c r="E815" s="2"/>
      <c r="F815" s="4"/>
    </row>
    <row r="816" ht="15.75" customHeight="1">
      <c r="E816" s="2"/>
      <c r="F816" s="4"/>
    </row>
    <row r="817" ht="15.75" customHeight="1">
      <c r="E817" s="2"/>
      <c r="F817" s="4"/>
    </row>
    <row r="818" ht="15.75" customHeight="1">
      <c r="E818" s="2"/>
      <c r="F818" s="4"/>
    </row>
    <row r="819" ht="15.75" customHeight="1">
      <c r="E819" s="2"/>
      <c r="F819" s="4"/>
    </row>
    <row r="820" ht="15.75" customHeight="1">
      <c r="E820" s="2"/>
      <c r="F820" s="4"/>
    </row>
    <row r="821" ht="15.75" customHeight="1">
      <c r="E821" s="2"/>
      <c r="F821" s="4"/>
    </row>
    <row r="822" ht="15.75" customHeight="1">
      <c r="E822" s="2"/>
      <c r="F822" s="4"/>
    </row>
    <row r="823" ht="15.75" customHeight="1">
      <c r="E823" s="2"/>
      <c r="F823" s="4"/>
    </row>
    <row r="824" ht="15.75" customHeight="1">
      <c r="E824" s="2"/>
      <c r="F824" s="4"/>
    </row>
    <row r="825" ht="15.75" customHeight="1">
      <c r="E825" s="2"/>
      <c r="F825" s="4"/>
    </row>
    <row r="826" ht="15.75" customHeight="1">
      <c r="E826" s="2"/>
      <c r="F826" s="4"/>
    </row>
    <row r="827" ht="15.75" customHeight="1">
      <c r="E827" s="2"/>
      <c r="F827" s="4"/>
    </row>
    <row r="828" ht="15.75" customHeight="1">
      <c r="E828" s="2"/>
      <c r="F828" s="4"/>
    </row>
    <row r="829" ht="15.75" customHeight="1">
      <c r="E829" s="2"/>
      <c r="F829" s="4"/>
    </row>
    <row r="830" ht="15.75" customHeight="1">
      <c r="E830" s="2"/>
      <c r="F830" s="4"/>
    </row>
    <row r="831" ht="15.75" customHeight="1">
      <c r="E831" s="2"/>
      <c r="F831" s="4"/>
    </row>
    <row r="832" ht="15.75" customHeight="1">
      <c r="E832" s="2"/>
      <c r="F832" s="4"/>
    </row>
    <row r="833" ht="15.75" customHeight="1">
      <c r="E833" s="2"/>
      <c r="F833" s="4"/>
    </row>
    <row r="834" ht="15.75" customHeight="1">
      <c r="E834" s="2"/>
      <c r="F834" s="4"/>
    </row>
    <row r="835" ht="15.75" customHeight="1">
      <c r="E835" s="2"/>
      <c r="F835" s="4"/>
    </row>
    <row r="836" ht="15.75" customHeight="1">
      <c r="E836" s="2"/>
      <c r="F836" s="4"/>
    </row>
    <row r="837" ht="15.75" customHeight="1">
      <c r="E837" s="2"/>
      <c r="F837" s="4"/>
    </row>
    <row r="838" ht="15.75" customHeight="1">
      <c r="E838" s="2"/>
      <c r="F838" s="4"/>
    </row>
    <row r="839" ht="15.75" customHeight="1">
      <c r="E839" s="2"/>
      <c r="F839" s="4"/>
    </row>
    <row r="840" ht="15.75" customHeight="1">
      <c r="E840" s="2"/>
      <c r="F840" s="4"/>
    </row>
    <row r="841" ht="15.75" customHeight="1">
      <c r="E841" s="2"/>
      <c r="F841" s="4"/>
    </row>
    <row r="842" ht="15.75" customHeight="1">
      <c r="E842" s="2"/>
      <c r="F842" s="4"/>
    </row>
    <row r="843" ht="15.75" customHeight="1">
      <c r="E843" s="2"/>
      <c r="F843" s="4"/>
    </row>
    <row r="844" ht="15.75" customHeight="1">
      <c r="E844" s="2"/>
      <c r="F844" s="4"/>
    </row>
    <row r="845" ht="15.75" customHeight="1">
      <c r="E845" s="2"/>
      <c r="F845" s="4"/>
    </row>
    <row r="846" ht="15.75" customHeight="1">
      <c r="E846" s="2"/>
      <c r="F846" s="4"/>
    </row>
    <row r="847" ht="15.75" customHeight="1">
      <c r="E847" s="2"/>
      <c r="F847" s="4"/>
    </row>
    <row r="848" ht="15.75" customHeight="1">
      <c r="E848" s="2"/>
      <c r="F848" s="4"/>
    </row>
    <row r="849" ht="15.75" customHeight="1">
      <c r="E849" s="2"/>
      <c r="F849" s="4"/>
    </row>
    <row r="850" ht="15.75" customHeight="1">
      <c r="E850" s="2"/>
      <c r="F850" s="4"/>
    </row>
    <row r="851" ht="15.75" customHeight="1">
      <c r="E851" s="2"/>
      <c r="F851" s="4"/>
    </row>
    <row r="852" ht="15.75" customHeight="1">
      <c r="E852" s="2"/>
      <c r="F852" s="4"/>
    </row>
    <row r="853" ht="15.75" customHeight="1">
      <c r="E853" s="2"/>
      <c r="F853" s="4"/>
    </row>
    <row r="854" ht="15.75" customHeight="1">
      <c r="E854" s="2"/>
      <c r="F854" s="4"/>
    </row>
    <row r="855" ht="15.75" customHeight="1">
      <c r="E855" s="2"/>
      <c r="F855" s="4"/>
    </row>
    <row r="856" ht="15.75" customHeight="1">
      <c r="E856" s="2"/>
      <c r="F856" s="4"/>
    </row>
    <row r="857" ht="15.75" customHeight="1">
      <c r="E857" s="2"/>
      <c r="F857" s="4"/>
    </row>
    <row r="858" ht="15.75" customHeight="1">
      <c r="E858" s="2"/>
      <c r="F858" s="4"/>
    </row>
    <row r="859" ht="15.75" customHeight="1">
      <c r="E859" s="2"/>
      <c r="F859" s="4"/>
    </row>
    <row r="860" ht="15.75" customHeight="1">
      <c r="E860" s="2"/>
      <c r="F860" s="4"/>
    </row>
    <row r="861" ht="15.75" customHeight="1">
      <c r="E861" s="2"/>
      <c r="F861" s="4"/>
    </row>
    <row r="862" ht="15.75" customHeight="1">
      <c r="E862" s="2"/>
      <c r="F862" s="4"/>
    </row>
    <row r="863" ht="15.75" customHeight="1">
      <c r="E863" s="2"/>
      <c r="F863" s="4"/>
    </row>
    <row r="864" ht="15.75" customHeight="1">
      <c r="E864" s="2"/>
      <c r="F864" s="4"/>
    </row>
    <row r="865" ht="15.75" customHeight="1">
      <c r="E865" s="2"/>
      <c r="F865" s="4"/>
    </row>
    <row r="866" ht="15.75" customHeight="1">
      <c r="E866" s="2"/>
      <c r="F866" s="4"/>
    </row>
    <row r="867" ht="15.75" customHeight="1">
      <c r="E867" s="2"/>
      <c r="F867" s="4"/>
    </row>
    <row r="868" ht="15.75" customHeight="1">
      <c r="E868" s="2"/>
      <c r="F868" s="4"/>
    </row>
    <row r="869" ht="15.75" customHeight="1">
      <c r="E869" s="2"/>
      <c r="F869" s="4"/>
    </row>
    <row r="870" ht="15.75" customHeight="1">
      <c r="E870" s="2"/>
      <c r="F870" s="4"/>
    </row>
    <row r="871" ht="15.75" customHeight="1">
      <c r="E871" s="2"/>
      <c r="F871" s="4"/>
    </row>
    <row r="872" ht="15.75" customHeight="1">
      <c r="E872" s="2"/>
      <c r="F872" s="4"/>
    </row>
    <row r="873" ht="15.75" customHeight="1">
      <c r="E873" s="2"/>
      <c r="F873" s="4"/>
    </row>
    <row r="874" ht="15.75" customHeight="1">
      <c r="E874" s="2"/>
      <c r="F874" s="4"/>
    </row>
    <row r="875" ht="15.75" customHeight="1">
      <c r="E875" s="2"/>
      <c r="F875" s="4"/>
    </row>
    <row r="876" ht="15.75" customHeight="1">
      <c r="E876" s="2"/>
      <c r="F876" s="4"/>
    </row>
    <row r="877" ht="15.75" customHeight="1">
      <c r="E877" s="2"/>
      <c r="F877" s="4"/>
    </row>
    <row r="878" ht="15.75" customHeight="1">
      <c r="E878" s="2"/>
      <c r="F878" s="4"/>
    </row>
    <row r="879" ht="15.75" customHeight="1">
      <c r="E879" s="2"/>
      <c r="F879" s="4"/>
    </row>
    <row r="880" ht="15.75" customHeight="1">
      <c r="E880" s="2"/>
      <c r="F880" s="4"/>
    </row>
    <row r="881" ht="15.75" customHeight="1">
      <c r="E881" s="2"/>
      <c r="F881" s="4"/>
    </row>
    <row r="882" ht="15.75" customHeight="1">
      <c r="E882" s="2"/>
      <c r="F882" s="4"/>
    </row>
    <row r="883" ht="15.75" customHeight="1">
      <c r="E883" s="2"/>
      <c r="F883" s="4"/>
    </row>
    <row r="884" ht="15.75" customHeight="1">
      <c r="E884" s="2"/>
      <c r="F884" s="4"/>
    </row>
    <row r="885" ht="15.75" customHeight="1">
      <c r="E885" s="2"/>
      <c r="F885" s="4"/>
    </row>
    <row r="886" ht="15.75" customHeight="1">
      <c r="E886" s="2"/>
      <c r="F886" s="4"/>
    </row>
    <row r="887" ht="15.75" customHeight="1">
      <c r="E887" s="2"/>
      <c r="F887" s="4"/>
    </row>
    <row r="888" ht="15.75" customHeight="1">
      <c r="E888" s="2"/>
      <c r="F888" s="4"/>
    </row>
    <row r="889" ht="15.75" customHeight="1">
      <c r="E889" s="2"/>
      <c r="F889" s="4"/>
    </row>
    <row r="890" ht="15.75" customHeight="1">
      <c r="E890" s="2"/>
      <c r="F890" s="4"/>
    </row>
    <row r="891" ht="15.75" customHeight="1">
      <c r="E891" s="2"/>
      <c r="F891" s="4"/>
    </row>
    <row r="892" ht="15.75" customHeight="1">
      <c r="E892" s="2"/>
      <c r="F892" s="4"/>
    </row>
    <row r="893" ht="15.75" customHeight="1">
      <c r="E893" s="2"/>
      <c r="F893" s="4"/>
    </row>
    <row r="894" ht="15.75" customHeight="1">
      <c r="E894" s="2"/>
      <c r="F894" s="4"/>
    </row>
    <row r="895" ht="15.75" customHeight="1">
      <c r="E895" s="2"/>
      <c r="F895" s="4"/>
    </row>
    <row r="896" ht="15.75" customHeight="1">
      <c r="E896" s="2"/>
      <c r="F896" s="4"/>
    </row>
    <row r="897" ht="15.75" customHeight="1">
      <c r="E897" s="2"/>
      <c r="F897" s="4"/>
    </row>
    <row r="898" ht="15.75" customHeight="1">
      <c r="E898" s="2"/>
      <c r="F898" s="4"/>
    </row>
    <row r="899" ht="15.75" customHeight="1">
      <c r="E899" s="2"/>
      <c r="F899" s="4"/>
    </row>
    <row r="900" ht="15.75" customHeight="1">
      <c r="E900" s="2"/>
      <c r="F900" s="4"/>
    </row>
    <row r="901" ht="15.75" customHeight="1">
      <c r="E901" s="2"/>
      <c r="F901" s="4"/>
    </row>
    <row r="902" ht="15.75" customHeight="1">
      <c r="E902" s="2"/>
      <c r="F902" s="4"/>
    </row>
    <row r="903" ht="15.75" customHeight="1">
      <c r="E903" s="2"/>
      <c r="F903" s="4"/>
    </row>
    <row r="904" ht="15.75" customHeight="1">
      <c r="E904" s="2"/>
      <c r="F904" s="4"/>
    </row>
    <row r="905" ht="15.75" customHeight="1">
      <c r="E905" s="2"/>
      <c r="F905" s="4"/>
    </row>
    <row r="906" ht="15.75" customHeight="1">
      <c r="E906" s="2"/>
      <c r="F906" s="4"/>
    </row>
    <row r="907" ht="15.75" customHeight="1">
      <c r="E907" s="2"/>
      <c r="F907" s="4"/>
    </row>
    <row r="908" ht="15.75" customHeight="1">
      <c r="E908" s="2"/>
      <c r="F908" s="4"/>
    </row>
    <row r="909" ht="15.75" customHeight="1">
      <c r="E909" s="2"/>
      <c r="F909" s="4"/>
    </row>
    <row r="910" ht="15.75" customHeight="1">
      <c r="E910" s="2"/>
      <c r="F910" s="4"/>
    </row>
    <row r="911" ht="15.75" customHeight="1">
      <c r="E911" s="2"/>
      <c r="F911" s="4"/>
    </row>
    <row r="912" ht="15.75" customHeight="1">
      <c r="E912" s="2"/>
      <c r="F912" s="4"/>
    </row>
    <row r="913" ht="15.75" customHeight="1">
      <c r="E913" s="2"/>
      <c r="F913" s="4"/>
    </row>
    <row r="914" ht="15.75" customHeight="1">
      <c r="E914" s="2"/>
      <c r="F914" s="4"/>
    </row>
    <row r="915" ht="15.75" customHeight="1">
      <c r="E915" s="2"/>
      <c r="F915" s="4"/>
    </row>
    <row r="916" ht="15.75" customHeight="1">
      <c r="E916" s="2"/>
      <c r="F916" s="4"/>
    </row>
    <row r="917" ht="15.75" customHeight="1">
      <c r="E917" s="2"/>
      <c r="F917" s="4"/>
    </row>
    <row r="918" ht="15.75" customHeight="1">
      <c r="E918" s="2"/>
      <c r="F918" s="4"/>
    </row>
    <row r="919" ht="15.75" customHeight="1">
      <c r="E919" s="2"/>
      <c r="F919" s="4"/>
    </row>
    <row r="920" ht="15.75" customHeight="1">
      <c r="E920" s="2"/>
      <c r="F920" s="4"/>
    </row>
    <row r="921" ht="15.75" customHeight="1">
      <c r="E921" s="2"/>
      <c r="F921" s="4"/>
    </row>
    <row r="922" ht="15.75" customHeight="1">
      <c r="E922" s="2"/>
      <c r="F922" s="4"/>
    </row>
    <row r="923" ht="15.75" customHeight="1">
      <c r="E923" s="2"/>
      <c r="F923" s="4"/>
    </row>
    <row r="924" ht="15.75" customHeight="1">
      <c r="E924" s="2"/>
      <c r="F924" s="4"/>
    </row>
    <row r="925" ht="15.75" customHeight="1">
      <c r="E925" s="2"/>
      <c r="F925" s="4"/>
    </row>
    <row r="926" ht="15.75" customHeight="1">
      <c r="E926" s="2"/>
      <c r="F926" s="4"/>
    </row>
    <row r="927" ht="15.75" customHeight="1">
      <c r="E927" s="2"/>
      <c r="F927" s="4"/>
    </row>
    <row r="928" ht="15.75" customHeight="1">
      <c r="E928" s="2"/>
      <c r="F928" s="4"/>
    </row>
    <row r="929" ht="15.75" customHeight="1">
      <c r="E929" s="2"/>
      <c r="F929" s="4"/>
    </row>
    <row r="930" ht="15.75" customHeight="1">
      <c r="E930" s="2"/>
      <c r="F930" s="4"/>
    </row>
    <row r="931" ht="15.75" customHeight="1">
      <c r="E931" s="2"/>
      <c r="F931" s="4"/>
    </row>
    <row r="932" ht="15.75" customHeight="1">
      <c r="E932" s="2"/>
      <c r="F932" s="4"/>
    </row>
    <row r="933" ht="15.75" customHeight="1">
      <c r="E933" s="2"/>
      <c r="F933" s="4"/>
    </row>
    <row r="934" ht="15.75" customHeight="1">
      <c r="E934" s="2"/>
      <c r="F934" s="4"/>
    </row>
    <row r="935" ht="15.75" customHeight="1">
      <c r="E935" s="2"/>
      <c r="F935" s="4"/>
    </row>
    <row r="936" ht="15.75" customHeight="1">
      <c r="E936" s="2"/>
      <c r="F936" s="4"/>
    </row>
    <row r="937" ht="15.75" customHeight="1">
      <c r="E937" s="2"/>
      <c r="F937" s="4"/>
    </row>
    <row r="938" ht="15.75" customHeight="1">
      <c r="E938" s="2"/>
      <c r="F938" s="4"/>
    </row>
    <row r="939" ht="15.75" customHeight="1">
      <c r="E939" s="2"/>
      <c r="F939" s="4"/>
    </row>
    <row r="940" ht="15.75" customHeight="1">
      <c r="E940" s="2"/>
      <c r="F940" s="4"/>
    </row>
    <row r="941" ht="15.75" customHeight="1">
      <c r="E941" s="2"/>
      <c r="F941" s="4"/>
    </row>
    <row r="942" ht="15.75" customHeight="1">
      <c r="E942" s="2"/>
      <c r="F942" s="4"/>
    </row>
    <row r="943" ht="15.75" customHeight="1">
      <c r="E943" s="2"/>
      <c r="F943" s="4"/>
    </row>
    <row r="944" ht="15.75" customHeight="1">
      <c r="E944" s="2"/>
      <c r="F944" s="4"/>
    </row>
    <row r="945" ht="15.75" customHeight="1">
      <c r="E945" s="2"/>
      <c r="F945" s="4"/>
    </row>
    <row r="946" ht="15.75" customHeight="1">
      <c r="E946" s="2"/>
      <c r="F946" s="4"/>
    </row>
    <row r="947" ht="15.75" customHeight="1">
      <c r="E947" s="2"/>
      <c r="F947" s="4"/>
    </row>
    <row r="948" ht="15.75" customHeight="1">
      <c r="E948" s="2"/>
      <c r="F948" s="4"/>
    </row>
    <row r="949" ht="15.75" customHeight="1">
      <c r="E949" s="2"/>
      <c r="F949" s="4"/>
    </row>
    <row r="950" ht="15.75" customHeight="1">
      <c r="E950" s="2"/>
      <c r="F950" s="4"/>
    </row>
    <row r="951" ht="15.75" customHeight="1">
      <c r="E951" s="2"/>
      <c r="F951" s="4"/>
    </row>
    <row r="952" ht="15.75" customHeight="1">
      <c r="E952" s="2"/>
      <c r="F952" s="4"/>
    </row>
    <row r="953" ht="15.75" customHeight="1">
      <c r="E953" s="2"/>
      <c r="F953" s="4"/>
    </row>
    <row r="954" ht="15.75" customHeight="1">
      <c r="E954" s="2"/>
      <c r="F954" s="4"/>
    </row>
    <row r="955" ht="15.75" customHeight="1">
      <c r="E955" s="2"/>
      <c r="F955" s="4"/>
    </row>
    <row r="956" ht="15.75" customHeight="1">
      <c r="E956" s="2"/>
      <c r="F956" s="4"/>
    </row>
    <row r="957" ht="15.75" customHeight="1">
      <c r="E957" s="2"/>
      <c r="F957" s="4"/>
    </row>
    <row r="958" ht="15.75" customHeight="1">
      <c r="E958" s="2"/>
      <c r="F958" s="4"/>
    </row>
    <row r="959" ht="15.75" customHeight="1">
      <c r="E959" s="2"/>
      <c r="F959" s="4"/>
    </row>
    <row r="960" ht="15.75" customHeight="1">
      <c r="E960" s="2"/>
      <c r="F960" s="4"/>
    </row>
    <row r="961" ht="15.75" customHeight="1">
      <c r="E961" s="2"/>
      <c r="F961" s="4"/>
    </row>
    <row r="962" ht="15.75" customHeight="1">
      <c r="E962" s="2"/>
      <c r="F962" s="4"/>
    </row>
    <row r="963" ht="15.75" customHeight="1">
      <c r="E963" s="2"/>
      <c r="F963" s="4"/>
    </row>
    <row r="964" ht="15.75" customHeight="1">
      <c r="E964" s="2"/>
      <c r="F964" s="4"/>
    </row>
    <row r="965" ht="15.75" customHeight="1">
      <c r="E965" s="2"/>
      <c r="F965" s="4"/>
    </row>
    <row r="966" ht="15.75" customHeight="1">
      <c r="E966" s="2"/>
      <c r="F966" s="4"/>
    </row>
    <row r="967" ht="15.75" customHeight="1">
      <c r="E967" s="2"/>
      <c r="F967" s="4"/>
    </row>
    <row r="968" ht="15.75" customHeight="1">
      <c r="E968" s="2"/>
      <c r="F968" s="4"/>
    </row>
    <row r="969" ht="15.75" customHeight="1">
      <c r="E969" s="2"/>
      <c r="F969" s="4"/>
    </row>
    <row r="970" ht="15.75" customHeight="1">
      <c r="E970" s="2"/>
      <c r="F970" s="4"/>
    </row>
    <row r="971" ht="15.75" customHeight="1">
      <c r="E971" s="2"/>
      <c r="F971" s="4"/>
    </row>
    <row r="972" ht="15.75" customHeight="1">
      <c r="E972" s="2"/>
      <c r="F972" s="4"/>
    </row>
    <row r="973" ht="15.75" customHeight="1">
      <c r="E973" s="2"/>
      <c r="F973" s="4"/>
    </row>
    <row r="974" ht="15.75" customHeight="1">
      <c r="E974" s="2"/>
      <c r="F974" s="4"/>
    </row>
    <row r="975" ht="15.75" customHeight="1">
      <c r="E975" s="2"/>
      <c r="F975" s="4"/>
    </row>
    <row r="976" ht="15.75" customHeight="1">
      <c r="E976" s="2"/>
      <c r="F976" s="4"/>
    </row>
    <row r="977" ht="15.75" customHeight="1">
      <c r="E977" s="2"/>
      <c r="F977" s="4"/>
    </row>
    <row r="978" ht="15.75" customHeight="1">
      <c r="E978" s="2"/>
      <c r="F978" s="4"/>
    </row>
    <row r="979" ht="15.75" customHeight="1">
      <c r="E979" s="2"/>
      <c r="F979" s="4"/>
    </row>
    <row r="980" ht="15.75" customHeight="1">
      <c r="E980" s="2"/>
      <c r="F980" s="4"/>
    </row>
    <row r="981" ht="15.75" customHeight="1">
      <c r="E981" s="2"/>
      <c r="F981" s="4"/>
    </row>
    <row r="982" ht="15.75" customHeight="1">
      <c r="E982" s="2"/>
      <c r="F982" s="4"/>
    </row>
    <row r="983" ht="15.75" customHeight="1">
      <c r="E983" s="2"/>
      <c r="F983" s="4"/>
    </row>
    <row r="984" ht="15.75" customHeight="1">
      <c r="E984" s="2"/>
      <c r="F984" s="4"/>
    </row>
    <row r="985" ht="15.75" customHeight="1">
      <c r="E985" s="2"/>
      <c r="F985" s="4"/>
    </row>
    <row r="986" ht="15.75" customHeight="1">
      <c r="E986" s="2"/>
      <c r="F986" s="4"/>
    </row>
    <row r="987" ht="15.75" customHeight="1">
      <c r="E987" s="2"/>
      <c r="F987" s="4"/>
    </row>
    <row r="988" ht="15.75" customHeight="1">
      <c r="E988" s="2"/>
      <c r="F988" s="4"/>
    </row>
    <row r="989" ht="15.75" customHeight="1">
      <c r="E989" s="2"/>
      <c r="F989" s="4"/>
    </row>
    <row r="990" ht="15.75" customHeight="1">
      <c r="E990" s="2"/>
      <c r="F990" s="4"/>
    </row>
    <row r="991" ht="15.75" customHeight="1">
      <c r="E991" s="2"/>
      <c r="F991" s="4"/>
    </row>
    <row r="992" ht="15.75" customHeight="1">
      <c r="E992" s="2"/>
      <c r="F992" s="4"/>
    </row>
    <row r="993" ht="15.75" customHeight="1">
      <c r="E993" s="2"/>
      <c r="F993" s="4"/>
    </row>
    <row r="994" ht="15.75" customHeight="1">
      <c r="E994" s="2"/>
      <c r="F994" s="4"/>
    </row>
    <row r="995" ht="15.75" customHeight="1">
      <c r="E995" s="2"/>
      <c r="F995" s="4"/>
    </row>
    <row r="996" ht="15.75" customHeight="1">
      <c r="E996" s="2"/>
      <c r="F996" s="4"/>
    </row>
    <row r="997" ht="15.75" customHeight="1">
      <c r="E997" s="2"/>
      <c r="F997" s="4"/>
    </row>
    <row r="998" ht="15.75" customHeight="1">
      <c r="E998" s="2"/>
      <c r="F998" s="4"/>
    </row>
    <row r="999" ht="15.75" customHeight="1">
      <c r="E999" s="2"/>
      <c r="F999" s="4"/>
    </row>
    <row r="1000" ht="15.75" customHeight="1">
      <c r="E1000" s="2"/>
      <c r="F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6" width="10.56"/>
  </cols>
  <sheetData>
    <row r="1" ht="18.0" customHeight="1">
      <c r="A1" s="1">
        <v>0.0</v>
      </c>
      <c r="B1" s="3">
        <v>1.0</v>
      </c>
    </row>
    <row r="2" ht="18.0" customHeight="1">
      <c r="A2" s="1">
        <v>0.0</v>
      </c>
      <c r="B2" s="3">
        <v>1.0</v>
      </c>
    </row>
    <row r="3" ht="18.0" customHeight="1">
      <c r="A3" s="1">
        <v>0.0</v>
      </c>
      <c r="B3" s="3">
        <v>1.0</v>
      </c>
    </row>
    <row r="4" ht="18.0" customHeight="1">
      <c r="A4" s="1">
        <v>0.0</v>
      </c>
      <c r="B4" s="3">
        <v>1.0</v>
      </c>
    </row>
    <row r="5" ht="18.0" customHeight="1">
      <c r="A5" s="1">
        <v>0.0</v>
      </c>
      <c r="B5" s="3">
        <v>1.0</v>
      </c>
    </row>
    <row r="6" ht="18.0" customHeight="1">
      <c r="A6" s="1">
        <v>0.0</v>
      </c>
      <c r="B6" s="3">
        <v>1.0</v>
      </c>
    </row>
    <row r="7" ht="18.0" customHeight="1">
      <c r="A7" s="1">
        <v>0.0</v>
      </c>
      <c r="B7" s="3">
        <v>1.0</v>
      </c>
    </row>
    <row r="8" ht="18.0" customHeight="1">
      <c r="A8" s="1">
        <v>0.0</v>
      </c>
      <c r="B8" s="3">
        <v>1.0</v>
      </c>
    </row>
    <row r="9" ht="18.0" customHeight="1">
      <c r="A9" s="1">
        <v>0.0</v>
      </c>
      <c r="B9" s="3">
        <v>1.0</v>
      </c>
    </row>
    <row r="10" ht="18.0" customHeight="1">
      <c r="A10" s="1">
        <v>0.0</v>
      </c>
      <c r="B10" s="3">
        <v>1.0</v>
      </c>
    </row>
    <row r="11" ht="18.0" customHeight="1">
      <c r="A11" s="1">
        <v>0.0</v>
      </c>
      <c r="B11" s="3">
        <v>1.0</v>
      </c>
    </row>
    <row r="12" ht="18.0" customHeight="1">
      <c r="A12" s="1">
        <v>0.0</v>
      </c>
      <c r="B12" s="3">
        <v>1.0</v>
      </c>
    </row>
    <row r="13" ht="18.0" customHeight="1">
      <c r="A13" s="1">
        <v>0.0</v>
      </c>
      <c r="B13" s="3">
        <v>1.0</v>
      </c>
    </row>
    <row r="14" ht="18.0" customHeight="1">
      <c r="A14" s="1">
        <v>0.0</v>
      </c>
      <c r="B14" s="3">
        <v>1.0</v>
      </c>
    </row>
    <row r="15" ht="18.0" customHeight="1">
      <c r="A15" s="1">
        <v>0.0</v>
      </c>
      <c r="B15" s="3">
        <v>1.0</v>
      </c>
    </row>
    <row r="16" ht="18.0" customHeight="1">
      <c r="A16" s="1">
        <v>0.0</v>
      </c>
      <c r="B16" s="3">
        <v>1.0</v>
      </c>
    </row>
    <row r="17" ht="18.0" customHeight="1">
      <c r="A17" s="1">
        <v>0.0</v>
      </c>
      <c r="B17" s="3">
        <v>1.0</v>
      </c>
    </row>
    <row r="18" ht="18.0" customHeight="1">
      <c r="A18" s="1">
        <v>0.0</v>
      </c>
      <c r="B18" s="3">
        <v>1.0</v>
      </c>
    </row>
    <row r="19" ht="18.0" customHeight="1">
      <c r="A19" s="1">
        <v>0.0</v>
      </c>
      <c r="B19" s="3">
        <v>1.0</v>
      </c>
    </row>
    <row r="20" ht="18.0" customHeight="1">
      <c r="A20" s="1">
        <v>0.0</v>
      </c>
      <c r="B20" s="3">
        <v>1.0</v>
      </c>
    </row>
    <row r="21" ht="18.0" customHeight="1">
      <c r="A21" s="1">
        <v>0.0</v>
      </c>
      <c r="B21" s="3">
        <v>1.0</v>
      </c>
    </row>
    <row r="22" ht="18.0" customHeight="1">
      <c r="A22" s="1">
        <v>0.0</v>
      </c>
      <c r="B22" s="3">
        <v>1.0</v>
      </c>
    </row>
    <row r="23" ht="18.0" customHeight="1">
      <c r="A23" s="1">
        <v>0.0</v>
      </c>
      <c r="B23" s="3">
        <v>1.0</v>
      </c>
    </row>
    <row r="24" ht="18.0" customHeight="1">
      <c r="A24" s="1">
        <v>0.0</v>
      </c>
      <c r="B24" s="3">
        <v>1.0</v>
      </c>
    </row>
    <row r="25" ht="18.0" customHeight="1">
      <c r="A25" s="1">
        <v>0.0</v>
      </c>
      <c r="B25" s="3">
        <v>1.0</v>
      </c>
    </row>
    <row r="26" ht="18.0" customHeight="1">
      <c r="A26" s="1">
        <v>0.0</v>
      </c>
      <c r="B26" s="3">
        <v>1.0</v>
      </c>
    </row>
    <row r="27" ht="18.0" customHeight="1">
      <c r="A27" s="1">
        <v>0.0</v>
      </c>
      <c r="B27" s="3">
        <v>1.0</v>
      </c>
    </row>
    <row r="28" ht="18.0" customHeight="1">
      <c r="A28" s="1">
        <v>0.0</v>
      </c>
      <c r="B28" s="3">
        <v>1.0</v>
      </c>
    </row>
    <row r="29" ht="18.0" customHeight="1">
      <c r="A29" s="1">
        <v>0.0</v>
      </c>
      <c r="B29" s="3">
        <v>1.0</v>
      </c>
    </row>
    <row r="30" ht="18.0" customHeight="1">
      <c r="A30" s="1">
        <v>0.0</v>
      </c>
      <c r="B30" s="3">
        <v>1.0</v>
      </c>
    </row>
    <row r="31" ht="18.0" customHeight="1">
      <c r="A31" s="1">
        <v>0.0</v>
      </c>
      <c r="B31" s="3">
        <v>1.0</v>
      </c>
    </row>
    <row r="32" ht="18.0" customHeight="1">
      <c r="A32" s="1">
        <v>0.0</v>
      </c>
      <c r="B32" s="3">
        <v>1.0</v>
      </c>
    </row>
    <row r="33" ht="18.0" customHeight="1">
      <c r="A33" s="1">
        <v>0.0</v>
      </c>
      <c r="B33" s="3">
        <v>1.0</v>
      </c>
    </row>
    <row r="34" ht="18.0" customHeight="1">
      <c r="A34" s="1">
        <v>0.0</v>
      </c>
      <c r="B34" s="3">
        <v>1.0</v>
      </c>
    </row>
    <row r="35" ht="18.0" customHeight="1">
      <c r="A35" s="1">
        <v>0.0</v>
      </c>
      <c r="B35" s="3">
        <v>1.0</v>
      </c>
    </row>
    <row r="36" ht="18.0" customHeight="1">
      <c r="A36" s="1">
        <v>0.0</v>
      </c>
      <c r="B36" s="3">
        <v>1.0</v>
      </c>
    </row>
    <row r="37" ht="18.0" customHeight="1">
      <c r="A37" s="1">
        <v>0.0</v>
      </c>
      <c r="B37" s="3">
        <v>1.0</v>
      </c>
    </row>
    <row r="38" ht="18.0" customHeight="1">
      <c r="A38" s="1">
        <v>0.0</v>
      </c>
      <c r="B38" s="3">
        <v>1.0</v>
      </c>
    </row>
    <row r="39" ht="18.0" customHeight="1">
      <c r="A39" s="1">
        <v>0.0</v>
      </c>
      <c r="B39" s="3">
        <v>1.0</v>
      </c>
    </row>
    <row r="40" ht="18.0" customHeight="1">
      <c r="A40" s="1">
        <v>0.0</v>
      </c>
      <c r="B40" s="3">
        <v>1.0</v>
      </c>
    </row>
    <row r="41" ht="18.0" customHeight="1">
      <c r="A41" s="1">
        <v>0.0</v>
      </c>
      <c r="B41" s="3">
        <v>1.0</v>
      </c>
    </row>
    <row r="42" ht="18.0" customHeight="1">
      <c r="A42" s="1">
        <v>0.0</v>
      </c>
      <c r="B42" s="3">
        <v>1.0</v>
      </c>
    </row>
    <row r="43" ht="18.0" customHeight="1">
      <c r="A43" s="1">
        <v>0.0</v>
      </c>
      <c r="B43" s="3">
        <v>1.0</v>
      </c>
    </row>
    <row r="44" ht="18.0" customHeight="1">
      <c r="A44" s="1">
        <v>0.0</v>
      </c>
      <c r="B44" s="3">
        <v>1.0</v>
      </c>
    </row>
    <row r="45" ht="18.0" customHeight="1">
      <c r="A45" s="1">
        <v>0.0</v>
      </c>
      <c r="B45" s="3">
        <v>1.0</v>
      </c>
    </row>
    <row r="46" ht="18.0" customHeight="1">
      <c r="A46" s="1">
        <v>0.0</v>
      </c>
      <c r="B46" s="3">
        <v>1.0</v>
      </c>
    </row>
    <row r="47" ht="18.0" customHeight="1">
      <c r="A47" s="1">
        <v>0.0</v>
      </c>
      <c r="B47" s="3">
        <v>1.0</v>
      </c>
    </row>
    <row r="48" ht="18.0" customHeight="1">
      <c r="A48" s="1">
        <v>0.0</v>
      </c>
      <c r="B48" s="3">
        <v>1.0</v>
      </c>
    </row>
    <row r="49" ht="18.0" customHeight="1">
      <c r="A49" s="1">
        <v>0.0</v>
      </c>
      <c r="B49" s="3">
        <v>1.0</v>
      </c>
    </row>
    <row r="50" ht="18.0" customHeight="1">
      <c r="A50" s="1">
        <v>0.0</v>
      </c>
      <c r="B50" s="3">
        <v>1.0</v>
      </c>
    </row>
    <row r="51" ht="18.0" customHeight="1">
      <c r="A51" s="1">
        <v>0.0</v>
      </c>
      <c r="B51" s="3">
        <v>1.0</v>
      </c>
    </row>
    <row r="52" ht="18.0" customHeight="1">
      <c r="A52" s="1">
        <v>0.0</v>
      </c>
      <c r="B52" s="3">
        <v>1.0</v>
      </c>
    </row>
    <row r="53" ht="18.0" customHeight="1">
      <c r="A53" s="1">
        <v>0.0</v>
      </c>
      <c r="B53" s="3">
        <v>1.0</v>
      </c>
    </row>
    <row r="54" ht="18.0" customHeight="1">
      <c r="A54" s="1">
        <v>0.0</v>
      </c>
      <c r="B54" s="3">
        <v>1.0</v>
      </c>
    </row>
    <row r="55" ht="18.0" customHeight="1">
      <c r="A55" s="1">
        <v>0.0</v>
      </c>
      <c r="B55" s="3">
        <v>1.0</v>
      </c>
    </row>
    <row r="56" ht="18.0" customHeight="1">
      <c r="A56" s="1">
        <v>0.0</v>
      </c>
      <c r="B56" s="3">
        <v>1.0</v>
      </c>
    </row>
    <row r="57" ht="18.0" customHeight="1">
      <c r="A57" s="1">
        <v>0.0</v>
      </c>
      <c r="B57" s="3">
        <v>1.0</v>
      </c>
    </row>
    <row r="58" ht="18.0" customHeight="1">
      <c r="A58" s="1">
        <v>0.0</v>
      </c>
      <c r="B58" s="3">
        <v>1.0</v>
      </c>
    </row>
    <row r="59" ht="18.0" customHeight="1">
      <c r="A59" s="1">
        <v>0.0</v>
      </c>
      <c r="B59" s="3">
        <v>1.0</v>
      </c>
    </row>
    <row r="60" ht="18.0" customHeight="1">
      <c r="A60" s="1">
        <v>0.0</v>
      </c>
      <c r="B60" s="3">
        <v>1.0</v>
      </c>
    </row>
    <row r="61" ht="18.0" customHeight="1">
      <c r="A61" s="1">
        <v>0.0</v>
      </c>
      <c r="B61" s="3">
        <v>1.0</v>
      </c>
    </row>
    <row r="62" ht="18.0" customHeight="1">
      <c r="A62" s="1">
        <v>0.0</v>
      </c>
      <c r="B62" s="3">
        <v>1.0</v>
      </c>
    </row>
    <row r="63" ht="18.0" customHeight="1">
      <c r="A63" s="1">
        <v>0.0</v>
      </c>
      <c r="B63" s="3">
        <v>1.0</v>
      </c>
    </row>
    <row r="64" ht="18.0" customHeight="1">
      <c r="A64" s="1">
        <v>0.0</v>
      </c>
      <c r="B64" s="3">
        <v>1.0</v>
      </c>
    </row>
    <row r="65" ht="18.0" customHeight="1">
      <c r="A65" s="1">
        <v>0.0</v>
      </c>
      <c r="B65" s="3">
        <v>1.0</v>
      </c>
    </row>
    <row r="66" ht="18.0" customHeight="1">
      <c r="A66" s="1">
        <v>0.0</v>
      </c>
      <c r="B66" s="3">
        <v>1.0</v>
      </c>
    </row>
    <row r="67" ht="18.0" customHeight="1">
      <c r="A67" s="1">
        <v>0.0</v>
      </c>
      <c r="B67" s="3">
        <v>1.0</v>
      </c>
    </row>
    <row r="68" ht="18.0" customHeight="1">
      <c r="A68" s="1">
        <v>0.0</v>
      </c>
      <c r="B68" s="3">
        <v>1.0</v>
      </c>
    </row>
    <row r="69" ht="18.0" customHeight="1">
      <c r="A69" s="1">
        <v>0.0</v>
      </c>
      <c r="B69" s="3">
        <v>1.0</v>
      </c>
    </row>
    <row r="70" ht="18.0" customHeight="1">
      <c r="A70" s="1">
        <v>0.0</v>
      </c>
      <c r="B70" s="3">
        <v>1.0</v>
      </c>
    </row>
    <row r="71" ht="18.0" customHeight="1">
      <c r="A71" s="1">
        <v>0.0</v>
      </c>
      <c r="B71" s="3">
        <v>1.0</v>
      </c>
    </row>
    <row r="72" ht="18.0" customHeight="1">
      <c r="A72" s="1">
        <v>0.0</v>
      </c>
      <c r="B72" s="3">
        <v>1.0</v>
      </c>
    </row>
    <row r="73" ht="18.0" customHeight="1">
      <c r="A73" s="1">
        <v>0.0</v>
      </c>
      <c r="B73" s="3">
        <v>1.0</v>
      </c>
    </row>
    <row r="74" ht="18.0" customHeight="1">
      <c r="A74" s="1">
        <v>0.0</v>
      </c>
      <c r="B74" s="3">
        <v>1.0</v>
      </c>
    </row>
    <row r="75" ht="18.0" customHeight="1">
      <c r="A75" s="1">
        <v>0.0</v>
      </c>
      <c r="B75" s="3">
        <v>1.0</v>
      </c>
    </row>
    <row r="76" ht="18.0" customHeight="1">
      <c r="A76" s="1">
        <v>0.0</v>
      </c>
      <c r="B76" s="3">
        <v>1.0</v>
      </c>
    </row>
    <row r="77" ht="18.0" customHeight="1">
      <c r="A77" s="1">
        <v>0.0</v>
      </c>
      <c r="B77" s="3">
        <v>1.0</v>
      </c>
    </row>
    <row r="78" ht="18.0" customHeight="1">
      <c r="A78" s="1">
        <v>0.0</v>
      </c>
      <c r="B78" s="3">
        <v>1.0</v>
      </c>
    </row>
    <row r="79" ht="18.0" customHeight="1">
      <c r="A79" s="1">
        <v>0.0</v>
      </c>
      <c r="B79" s="3">
        <v>1.0</v>
      </c>
    </row>
    <row r="80" ht="18.0" customHeight="1">
      <c r="A80" s="1">
        <v>0.0</v>
      </c>
      <c r="B80" s="3">
        <v>1.0</v>
      </c>
    </row>
    <row r="81" ht="18.0" customHeight="1">
      <c r="A81" s="1">
        <v>0.0</v>
      </c>
      <c r="B81" s="3">
        <v>1.0</v>
      </c>
    </row>
    <row r="82" ht="18.0" customHeight="1">
      <c r="A82" s="1">
        <v>0.0</v>
      </c>
      <c r="B82" s="3">
        <v>1.0</v>
      </c>
    </row>
    <row r="83" ht="18.0" customHeight="1">
      <c r="A83" s="1">
        <v>0.0</v>
      </c>
      <c r="B83" s="3">
        <v>1.0</v>
      </c>
    </row>
    <row r="84" ht="18.0" customHeight="1">
      <c r="A84" s="1">
        <v>0.0</v>
      </c>
      <c r="B84" s="3">
        <v>1.0</v>
      </c>
    </row>
    <row r="85" ht="18.0" customHeight="1">
      <c r="A85" s="1">
        <v>0.0</v>
      </c>
      <c r="B85" s="3">
        <v>1.0</v>
      </c>
    </row>
    <row r="86" ht="18.0" customHeight="1">
      <c r="A86" s="1">
        <v>0.0</v>
      </c>
      <c r="B86" s="3">
        <v>1.0</v>
      </c>
    </row>
    <row r="87" ht="18.0" customHeight="1">
      <c r="A87" s="1">
        <v>0.0</v>
      </c>
      <c r="B87" s="3">
        <v>1.0</v>
      </c>
    </row>
    <row r="88" ht="18.0" customHeight="1">
      <c r="A88" s="1">
        <v>0.0</v>
      </c>
      <c r="B88" s="3">
        <v>1.0</v>
      </c>
    </row>
    <row r="89" ht="18.0" customHeight="1">
      <c r="A89" s="1">
        <v>0.0</v>
      </c>
      <c r="B89" s="3">
        <v>1.0</v>
      </c>
    </row>
    <row r="90" ht="18.0" customHeight="1">
      <c r="A90" s="1">
        <v>0.0</v>
      </c>
      <c r="B90" s="3">
        <v>1.0</v>
      </c>
    </row>
    <row r="91" ht="18.0" customHeight="1">
      <c r="A91" s="1">
        <v>0.0</v>
      </c>
      <c r="B91" s="3">
        <v>1.0</v>
      </c>
    </row>
    <row r="92" ht="18.0" customHeight="1">
      <c r="A92" s="1">
        <v>0.0</v>
      </c>
      <c r="B92" s="3">
        <v>1.0</v>
      </c>
    </row>
    <row r="93" ht="18.0" customHeight="1">
      <c r="A93" s="1">
        <v>0.0</v>
      </c>
      <c r="B93" s="3">
        <v>1.0</v>
      </c>
    </row>
    <row r="94" ht="18.0" customHeight="1">
      <c r="A94" s="1">
        <v>0.0</v>
      </c>
      <c r="B94" s="3">
        <v>1.0</v>
      </c>
    </row>
    <row r="95" ht="18.0" customHeight="1">
      <c r="A95" s="1">
        <v>0.0</v>
      </c>
      <c r="B95" s="3">
        <v>1.0</v>
      </c>
    </row>
    <row r="96" ht="18.0" customHeight="1">
      <c r="A96" s="1">
        <v>0.0</v>
      </c>
      <c r="B96" s="3">
        <v>1.0</v>
      </c>
    </row>
    <row r="97" ht="18.0" customHeight="1">
      <c r="A97" s="1">
        <v>0.0</v>
      </c>
      <c r="B97" s="3">
        <v>1.0</v>
      </c>
    </row>
    <row r="98" ht="18.0" customHeight="1">
      <c r="A98" s="1">
        <v>0.0</v>
      </c>
      <c r="B98" s="3">
        <v>1.0</v>
      </c>
    </row>
    <row r="99" ht="18.0" customHeight="1">
      <c r="A99" s="1">
        <v>0.0</v>
      </c>
      <c r="B99" s="3">
        <v>1.0</v>
      </c>
    </row>
    <row r="100" ht="18.0" customHeight="1">
      <c r="A100" s="1">
        <v>0.0</v>
      </c>
      <c r="B100" s="3">
        <v>1.0</v>
      </c>
    </row>
    <row r="101" ht="18.0" customHeight="1">
      <c r="A101" s="1">
        <v>0.0</v>
      </c>
      <c r="B101" s="3">
        <v>1.0</v>
      </c>
    </row>
    <row r="102" ht="18.0" customHeight="1">
      <c r="A102" s="1">
        <v>0.0</v>
      </c>
      <c r="B102" s="3">
        <v>1.0</v>
      </c>
    </row>
    <row r="103" ht="18.0" customHeight="1">
      <c r="A103" s="1">
        <v>0.0</v>
      </c>
      <c r="B103" s="3">
        <v>1.0</v>
      </c>
    </row>
    <row r="104" ht="18.0" customHeight="1">
      <c r="A104" s="1">
        <v>0.0</v>
      </c>
      <c r="B104" s="3">
        <v>1.0</v>
      </c>
    </row>
    <row r="105" ht="18.0" customHeight="1">
      <c r="A105" s="1">
        <v>0.0</v>
      </c>
      <c r="B105" s="3">
        <v>1.0</v>
      </c>
    </row>
    <row r="106" ht="18.0" customHeight="1">
      <c r="A106" s="1">
        <v>0.0</v>
      </c>
      <c r="B106" s="3">
        <v>1.0</v>
      </c>
    </row>
    <row r="107" ht="18.0" customHeight="1">
      <c r="A107" s="1">
        <v>0.0</v>
      </c>
      <c r="B107" s="3">
        <v>1.0</v>
      </c>
    </row>
    <row r="108" ht="18.0" customHeight="1">
      <c r="A108" s="1">
        <v>0.0</v>
      </c>
      <c r="B108" s="3">
        <v>1.0</v>
      </c>
    </row>
    <row r="109" ht="18.0" customHeight="1">
      <c r="A109" s="1">
        <v>1.0</v>
      </c>
      <c r="B109" s="3">
        <v>0.0</v>
      </c>
    </row>
    <row r="110" ht="18.0" customHeight="1">
      <c r="A110" s="1">
        <v>1.0</v>
      </c>
      <c r="B110" s="3">
        <v>0.0</v>
      </c>
    </row>
    <row r="111" ht="18.0" customHeight="1">
      <c r="A111" s="1">
        <v>0.0</v>
      </c>
      <c r="B111" s="3">
        <v>1.0</v>
      </c>
    </row>
    <row r="112" ht="18.0" customHeight="1">
      <c r="A112" s="1">
        <v>0.0</v>
      </c>
      <c r="B112" s="3">
        <v>1.0</v>
      </c>
    </row>
    <row r="113" ht="18.0" customHeight="1">
      <c r="A113" s="1">
        <v>0.0</v>
      </c>
      <c r="B113" s="3">
        <v>1.0</v>
      </c>
    </row>
    <row r="114" ht="18.0" customHeight="1">
      <c r="A114" s="1">
        <v>0.0</v>
      </c>
      <c r="B114" s="3">
        <v>1.0</v>
      </c>
    </row>
    <row r="115" ht="18.0" customHeight="1">
      <c r="A115" s="1">
        <v>0.0</v>
      </c>
      <c r="B115" s="3">
        <v>1.0</v>
      </c>
    </row>
    <row r="116" ht="18.0" customHeight="1">
      <c r="A116" s="1">
        <v>0.0</v>
      </c>
      <c r="B116" s="3">
        <v>1.0</v>
      </c>
    </row>
    <row r="117" ht="18.0" customHeight="1">
      <c r="A117" s="1">
        <v>0.0</v>
      </c>
      <c r="B117" s="3">
        <v>1.0</v>
      </c>
    </row>
    <row r="118" ht="18.0" customHeight="1">
      <c r="A118" s="1">
        <v>0.0</v>
      </c>
      <c r="B118" s="3">
        <v>1.0</v>
      </c>
    </row>
    <row r="119" ht="18.0" customHeight="1">
      <c r="A119" s="1">
        <v>0.0</v>
      </c>
      <c r="B119" s="3">
        <v>1.0</v>
      </c>
    </row>
    <row r="120" ht="18.0" customHeight="1">
      <c r="A120" s="1">
        <v>0.0</v>
      </c>
      <c r="B120" s="3">
        <v>1.0</v>
      </c>
    </row>
    <row r="121" ht="18.0" customHeight="1">
      <c r="A121" s="1">
        <v>0.0</v>
      </c>
      <c r="B121" s="3">
        <v>1.0</v>
      </c>
    </row>
    <row r="122" ht="18.0" customHeight="1">
      <c r="A122" s="1">
        <v>0.0</v>
      </c>
      <c r="B122" s="3">
        <v>1.0</v>
      </c>
    </row>
    <row r="123" ht="18.0" customHeight="1">
      <c r="A123" s="1">
        <v>0.0</v>
      </c>
      <c r="B123" s="3">
        <v>1.0</v>
      </c>
    </row>
    <row r="124" ht="18.0" customHeight="1">
      <c r="A124" s="1">
        <v>0.0</v>
      </c>
      <c r="B124" s="3">
        <v>1.0</v>
      </c>
    </row>
    <row r="125" ht="18.0" customHeight="1">
      <c r="A125" s="1">
        <v>0.0</v>
      </c>
      <c r="B125" s="3">
        <v>1.0</v>
      </c>
    </row>
    <row r="126" ht="18.0" customHeight="1">
      <c r="A126" s="1">
        <v>0.0</v>
      </c>
      <c r="B126" s="3">
        <v>1.0</v>
      </c>
    </row>
    <row r="127" ht="18.0" customHeight="1">
      <c r="A127" s="1">
        <v>0.0</v>
      </c>
      <c r="B127" s="3">
        <v>1.0</v>
      </c>
    </row>
    <row r="128" ht="18.0" customHeight="1">
      <c r="A128" s="1">
        <v>0.0</v>
      </c>
      <c r="B128" s="3">
        <v>1.0</v>
      </c>
    </row>
    <row r="129" ht="18.0" customHeight="1">
      <c r="A129" s="1">
        <v>0.0</v>
      </c>
      <c r="B129" s="3">
        <v>1.0</v>
      </c>
    </row>
    <row r="130" ht="18.0" customHeight="1">
      <c r="A130" s="1">
        <v>0.0</v>
      </c>
      <c r="B130" s="3">
        <v>1.0</v>
      </c>
    </row>
    <row r="131" ht="18.0" customHeight="1">
      <c r="A131" s="1">
        <v>0.0</v>
      </c>
      <c r="B131" s="3">
        <v>1.0</v>
      </c>
    </row>
    <row r="132" ht="18.0" customHeight="1">
      <c r="A132" s="1">
        <v>0.0</v>
      </c>
      <c r="B132" s="3">
        <v>1.0</v>
      </c>
    </row>
    <row r="133" ht="18.0" customHeight="1">
      <c r="A133" s="1">
        <v>0.0</v>
      </c>
      <c r="B133" s="3">
        <v>1.0</v>
      </c>
    </row>
    <row r="134" ht="18.0" customHeight="1">
      <c r="A134" s="1">
        <v>0.0</v>
      </c>
      <c r="B134" s="3">
        <v>1.0</v>
      </c>
    </row>
    <row r="135" ht="18.0" customHeight="1">
      <c r="A135" s="1">
        <v>0.0</v>
      </c>
      <c r="B135" s="3">
        <v>1.0</v>
      </c>
    </row>
    <row r="136" ht="18.0" customHeight="1">
      <c r="A136" s="1">
        <v>0.0</v>
      </c>
      <c r="B136" s="3">
        <v>1.0</v>
      </c>
    </row>
    <row r="137" ht="18.0" customHeight="1">
      <c r="A137" s="1">
        <v>0.0</v>
      </c>
      <c r="B137" s="3">
        <v>1.0</v>
      </c>
    </row>
    <row r="138" ht="18.0" customHeight="1">
      <c r="A138" s="1">
        <v>0.0</v>
      </c>
      <c r="B138" s="3">
        <v>1.0</v>
      </c>
    </row>
    <row r="139" ht="18.0" customHeight="1">
      <c r="A139" s="1">
        <v>0.0</v>
      </c>
      <c r="B139" s="3">
        <v>1.0</v>
      </c>
    </row>
    <row r="140" ht="18.0" customHeight="1">
      <c r="A140" s="1">
        <v>0.0</v>
      </c>
      <c r="B140" s="3">
        <v>1.0</v>
      </c>
    </row>
    <row r="141" ht="18.0" customHeight="1">
      <c r="A141" s="1">
        <v>0.0</v>
      </c>
      <c r="B141" s="3">
        <v>1.0</v>
      </c>
    </row>
    <row r="142" ht="18.0" customHeight="1">
      <c r="A142" s="1">
        <v>0.0</v>
      </c>
      <c r="B142" s="3">
        <v>1.0</v>
      </c>
    </row>
    <row r="143" ht="18.0" customHeight="1">
      <c r="A143" s="1">
        <v>0.0</v>
      </c>
      <c r="B143" s="3">
        <v>1.0</v>
      </c>
    </row>
    <row r="144" ht="18.0" customHeight="1">
      <c r="A144" s="1">
        <v>1.0</v>
      </c>
      <c r="B144" s="3">
        <v>0.0</v>
      </c>
    </row>
    <row r="145" ht="18.0" customHeight="1">
      <c r="A145" s="1">
        <v>1.0</v>
      </c>
      <c r="B145" s="3">
        <v>0.0</v>
      </c>
    </row>
    <row r="146" ht="18.0" customHeight="1">
      <c r="A146" s="1">
        <v>1.0</v>
      </c>
      <c r="B146" s="3">
        <v>0.0</v>
      </c>
    </row>
    <row r="147" ht="18.0" customHeight="1">
      <c r="A147" s="1">
        <v>0.0</v>
      </c>
      <c r="B147" s="3">
        <v>1.0</v>
      </c>
    </row>
    <row r="148" ht="18.0" customHeight="1">
      <c r="A148" s="1">
        <v>0.0</v>
      </c>
      <c r="B148" s="3">
        <v>1.0</v>
      </c>
    </row>
    <row r="149" ht="18.0" customHeight="1">
      <c r="A149" s="1">
        <v>0.0</v>
      </c>
      <c r="B149" s="3">
        <v>1.0</v>
      </c>
    </row>
    <row r="150" ht="18.0" customHeight="1">
      <c r="A150" s="1">
        <v>0.0</v>
      </c>
      <c r="B150" s="3">
        <v>1.0</v>
      </c>
    </row>
    <row r="151" ht="18.0" customHeight="1">
      <c r="A151" s="1">
        <v>0.0</v>
      </c>
      <c r="B151" s="3">
        <v>1.0</v>
      </c>
    </row>
    <row r="152" ht="18.0" customHeight="1">
      <c r="A152" s="1">
        <v>0.0</v>
      </c>
      <c r="B152" s="3">
        <v>1.0</v>
      </c>
    </row>
    <row r="153" ht="18.0" customHeight="1">
      <c r="A153" s="1">
        <v>0.0</v>
      </c>
      <c r="B153" s="3">
        <v>1.0</v>
      </c>
    </row>
    <row r="154" ht="18.0" customHeight="1">
      <c r="A154" s="1">
        <v>0.0</v>
      </c>
      <c r="B154" s="3">
        <v>1.0</v>
      </c>
    </row>
    <row r="155" ht="18.0" customHeight="1">
      <c r="A155" s="1">
        <v>1.0</v>
      </c>
      <c r="B155" s="3">
        <v>0.0</v>
      </c>
    </row>
    <row r="156" ht="18.0" customHeight="1">
      <c r="A156" s="1">
        <v>0.0</v>
      </c>
      <c r="B156" s="3">
        <v>1.0</v>
      </c>
    </row>
    <row r="157" ht="18.0" customHeight="1">
      <c r="A157" s="1">
        <v>0.0</v>
      </c>
      <c r="B157" s="3">
        <v>1.0</v>
      </c>
    </row>
    <row r="158" ht="18.0" customHeight="1">
      <c r="A158" s="1">
        <v>0.0</v>
      </c>
      <c r="B158" s="3">
        <v>1.0</v>
      </c>
    </row>
    <row r="159" ht="18.0" customHeight="1">
      <c r="A159" s="1">
        <v>0.0</v>
      </c>
      <c r="B159" s="3">
        <v>1.0</v>
      </c>
    </row>
    <row r="160" ht="18.0" customHeight="1">
      <c r="A160" s="1">
        <v>0.0</v>
      </c>
      <c r="B160" s="3">
        <v>1.0</v>
      </c>
    </row>
    <row r="161" ht="18.0" customHeight="1">
      <c r="A161" s="1">
        <v>0.0</v>
      </c>
      <c r="B161" s="3">
        <v>1.0</v>
      </c>
    </row>
    <row r="162" ht="18.0" customHeight="1">
      <c r="A162" s="1">
        <v>1.0</v>
      </c>
      <c r="B162" s="3">
        <v>0.0</v>
      </c>
    </row>
    <row r="163" ht="18.0" customHeight="1">
      <c r="A163" s="1">
        <v>0.0</v>
      </c>
      <c r="B163" s="3">
        <v>1.0</v>
      </c>
    </row>
    <row r="164" ht="18.0" customHeight="1">
      <c r="A164" s="1">
        <v>0.0</v>
      </c>
      <c r="B164" s="3">
        <v>1.0</v>
      </c>
    </row>
    <row r="165" ht="18.0" customHeight="1">
      <c r="A165" s="1">
        <v>0.0</v>
      </c>
      <c r="B165" s="3">
        <v>1.0</v>
      </c>
    </row>
    <row r="166" ht="18.0" customHeight="1">
      <c r="A166" s="1">
        <v>1.0</v>
      </c>
      <c r="B166" s="3">
        <v>0.0</v>
      </c>
    </row>
    <row r="167" ht="18.0" customHeight="1">
      <c r="A167" s="1">
        <v>1.0</v>
      </c>
      <c r="B167" s="3">
        <v>0.0</v>
      </c>
    </row>
    <row r="168" ht="18.0" customHeight="1">
      <c r="A168" s="1">
        <v>1.0</v>
      </c>
      <c r="B168" s="3">
        <v>0.0</v>
      </c>
    </row>
    <row r="169" ht="18.0" customHeight="1">
      <c r="A169" s="1">
        <v>0.0</v>
      </c>
      <c r="B169" s="3">
        <v>1.0</v>
      </c>
    </row>
    <row r="170" ht="18.0" customHeight="1">
      <c r="A170" s="1">
        <v>0.0</v>
      </c>
      <c r="B170" s="3">
        <v>1.0</v>
      </c>
    </row>
    <row r="171" ht="18.0" customHeight="1">
      <c r="A171" s="1">
        <v>1.0</v>
      </c>
      <c r="B171" s="3">
        <v>0.0</v>
      </c>
    </row>
    <row r="172" ht="18.0" customHeight="1">
      <c r="A172" s="1">
        <v>1.0</v>
      </c>
      <c r="B172" s="3">
        <v>0.0</v>
      </c>
    </row>
    <row r="173" ht="18.0" customHeight="1">
      <c r="A173" s="1">
        <v>0.0</v>
      </c>
      <c r="B173" s="3">
        <v>1.0</v>
      </c>
    </row>
    <row r="174" ht="18.0" customHeight="1">
      <c r="A174" s="1">
        <v>0.0</v>
      </c>
      <c r="B174" s="3">
        <v>1.0</v>
      </c>
    </row>
    <row r="175" ht="18.0" customHeight="1">
      <c r="A175" s="1">
        <v>1.0</v>
      </c>
      <c r="B175" s="3">
        <v>0.0</v>
      </c>
    </row>
    <row r="176" ht="18.0" customHeight="1">
      <c r="A176" s="1">
        <v>0.0</v>
      </c>
      <c r="B176" s="3">
        <v>1.0</v>
      </c>
    </row>
    <row r="177" ht="18.0" customHeight="1">
      <c r="A177" s="1">
        <v>0.0</v>
      </c>
      <c r="B177" s="3">
        <v>1.0</v>
      </c>
    </row>
    <row r="178" ht="18.0" customHeight="1">
      <c r="A178" s="1">
        <v>0.0</v>
      </c>
      <c r="B178" s="3">
        <v>1.0</v>
      </c>
    </row>
    <row r="179" ht="18.0" customHeight="1">
      <c r="A179" s="1">
        <v>0.0</v>
      </c>
      <c r="B179" s="3">
        <v>1.0</v>
      </c>
    </row>
    <row r="180" ht="18.0" customHeight="1">
      <c r="A180" s="1">
        <v>0.0</v>
      </c>
      <c r="B180" s="3">
        <v>1.0</v>
      </c>
    </row>
    <row r="181" ht="18.0" customHeight="1">
      <c r="A181" s="1">
        <v>0.0</v>
      </c>
      <c r="B181" s="3">
        <v>1.0</v>
      </c>
    </row>
    <row r="182" ht="18.0" customHeight="1">
      <c r="A182" s="1">
        <v>0.0</v>
      </c>
      <c r="B182" s="3">
        <v>1.0</v>
      </c>
    </row>
    <row r="183" ht="18.0" customHeight="1">
      <c r="A183" s="1">
        <v>0.0</v>
      </c>
      <c r="B183" s="3">
        <v>1.0</v>
      </c>
    </row>
    <row r="184" ht="18.0" customHeight="1">
      <c r="A184" s="1">
        <v>0.0</v>
      </c>
      <c r="B184" s="3">
        <v>1.0</v>
      </c>
    </row>
    <row r="185" ht="18.0" customHeight="1">
      <c r="A185" s="1">
        <v>0.0</v>
      </c>
      <c r="B185" s="3">
        <v>1.0</v>
      </c>
    </row>
    <row r="186" ht="18.0" customHeight="1">
      <c r="A186" s="1">
        <v>0.0</v>
      </c>
      <c r="B186" s="3">
        <v>1.0</v>
      </c>
    </row>
    <row r="187" ht="18.0" customHeight="1">
      <c r="A187" s="1">
        <v>0.0</v>
      </c>
      <c r="B187" s="3">
        <v>1.0</v>
      </c>
    </row>
    <row r="188" ht="18.0" customHeight="1">
      <c r="A188" s="1">
        <v>0.0</v>
      </c>
      <c r="B188" s="3">
        <v>1.0</v>
      </c>
    </row>
    <row r="189" ht="18.0" customHeight="1">
      <c r="A189" s="1">
        <v>0.0</v>
      </c>
      <c r="B189" s="3">
        <v>1.0</v>
      </c>
    </row>
    <row r="190" ht="18.0" customHeight="1">
      <c r="A190" s="1">
        <v>0.0</v>
      </c>
      <c r="B190" s="3">
        <v>1.0</v>
      </c>
    </row>
    <row r="191" ht="18.0" customHeight="1">
      <c r="A191" s="1">
        <v>0.0</v>
      </c>
      <c r="B191" s="3">
        <v>1.0</v>
      </c>
    </row>
    <row r="192" ht="18.0" customHeight="1">
      <c r="A192" s="1">
        <v>0.0</v>
      </c>
      <c r="B192" s="3">
        <v>1.0</v>
      </c>
    </row>
    <row r="193" ht="18.0" customHeight="1">
      <c r="A193" s="1">
        <v>1.0</v>
      </c>
      <c r="B193" s="3">
        <v>0.0</v>
      </c>
    </row>
    <row r="194" ht="18.0" customHeight="1">
      <c r="A194" s="1">
        <v>1.0</v>
      </c>
      <c r="B194" s="3">
        <v>0.0</v>
      </c>
    </row>
    <row r="195" ht="18.0" customHeight="1">
      <c r="A195" s="1">
        <v>1.0</v>
      </c>
      <c r="B195" s="3">
        <v>0.0</v>
      </c>
    </row>
    <row r="196" ht="18.0" customHeight="1">
      <c r="A196" s="1">
        <v>0.0</v>
      </c>
      <c r="B196" s="3">
        <v>1.0</v>
      </c>
    </row>
    <row r="197" ht="18.0" customHeight="1">
      <c r="A197" s="1">
        <v>0.0</v>
      </c>
      <c r="B197" s="3">
        <v>1.0</v>
      </c>
    </row>
    <row r="198" ht="18.0" customHeight="1">
      <c r="A198" s="1">
        <v>1.0</v>
      </c>
      <c r="B198" s="3">
        <v>0.0</v>
      </c>
    </row>
    <row r="199" ht="18.0" customHeight="1">
      <c r="A199" s="1">
        <v>1.0</v>
      </c>
      <c r="B199" s="3">
        <v>0.0</v>
      </c>
    </row>
    <row r="200" ht="18.0" customHeight="1">
      <c r="A200" s="1">
        <v>1.0</v>
      </c>
      <c r="B200" s="3">
        <v>0.0</v>
      </c>
    </row>
    <row r="201" ht="18.0" customHeight="1">
      <c r="A201" s="1">
        <v>0.0</v>
      </c>
      <c r="B201" s="3">
        <v>1.0</v>
      </c>
    </row>
    <row r="202" ht="18.0" customHeight="1">
      <c r="A202" s="1">
        <v>1.0</v>
      </c>
      <c r="B202" s="3">
        <v>0.0</v>
      </c>
    </row>
    <row r="203" ht="18.0" customHeight="1">
      <c r="A203" s="1">
        <v>1.0</v>
      </c>
      <c r="B203" s="3">
        <v>0.0</v>
      </c>
    </row>
    <row r="204" ht="18.0" customHeight="1">
      <c r="A204" s="1">
        <v>1.0</v>
      </c>
      <c r="B204" s="3">
        <v>0.0</v>
      </c>
    </row>
    <row r="205" ht="18.0" customHeight="1">
      <c r="A205" s="1">
        <v>1.0</v>
      </c>
      <c r="B205" s="3">
        <v>0.0</v>
      </c>
    </row>
    <row r="206" ht="18.0" customHeight="1">
      <c r="A206" s="1">
        <v>0.0</v>
      </c>
      <c r="B206" s="3">
        <v>1.0</v>
      </c>
    </row>
    <row r="207" ht="18.0" customHeight="1">
      <c r="A207" s="1">
        <v>0.0</v>
      </c>
      <c r="B207" s="3">
        <v>1.0</v>
      </c>
    </row>
    <row r="208" ht="18.0" customHeight="1">
      <c r="A208" s="1">
        <v>1.0</v>
      </c>
      <c r="B208" s="3">
        <v>0.0</v>
      </c>
    </row>
    <row r="209" ht="18.0" customHeight="1">
      <c r="A209" s="1">
        <v>1.0</v>
      </c>
      <c r="B209" s="3">
        <v>0.0</v>
      </c>
    </row>
    <row r="210" ht="18.0" customHeight="1">
      <c r="A210" s="1">
        <v>1.0</v>
      </c>
      <c r="B210" s="3">
        <v>0.0</v>
      </c>
    </row>
    <row r="211" ht="18.0" customHeight="1">
      <c r="A211" s="1">
        <v>1.0</v>
      </c>
      <c r="B211" s="3">
        <v>0.0</v>
      </c>
    </row>
    <row r="212" ht="18.0" customHeight="1">
      <c r="A212" s="1">
        <v>1.0</v>
      </c>
      <c r="B212" s="3">
        <v>0.0</v>
      </c>
    </row>
    <row r="213" ht="18.0" customHeight="1">
      <c r="A213" s="1">
        <v>1.0</v>
      </c>
      <c r="B213" s="3">
        <v>0.0</v>
      </c>
    </row>
    <row r="214" ht="18.0" customHeight="1">
      <c r="A214" s="1">
        <v>1.0</v>
      </c>
      <c r="B214" s="3">
        <v>0.0</v>
      </c>
    </row>
    <row r="215" ht="18.0" customHeight="1">
      <c r="A215" s="1">
        <v>1.0</v>
      </c>
      <c r="B215" s="3">
        <v>0.0</v>
      </c>
    </row>
    <row r="216" ht="18.0" customHeight="1">
      <c r="A216" s="1">
        <v>1.0</v>
      </c>
      <c r="B216" s="3">
        <v>0.0</v>
      </c>
    </row>
    <row r="217" ht="18.0" customHeight="1">
      <c r="A217" s="1">
        <v>1.0</v>
      </c>
      <c r="B217" s="3">
        <v>0.0</v>
      </c>
    </row>
    <row r="218" ht="18.0" customHeight="1">
      <c r="A218" s="1">
        <v>1.0</v>
      </c>
      <c r="B218" s="3">
        <v>0.0</v>
      </c>
    </row>
    <row r="219" ht="18.0" customHeight="1">
      <c r="A219" s="1">
        <v>1.0</v>
      </c>
      <c r="B219" s="3">
        <v>0.0</v>
      </c>
    </row>
    <row r="220" ht="18.0" customHeight="1">
      <c r="A220" s="1">
        <v>1.0</v>
      </c>
      <c r="B220" s="3">
        <v>0.0</v>
      </c>
    </row>
    <row r="221" ht="18.0" customHeight="1">
      <c r="A221" s="1">
        <v>1.0</v>
      </c>
      <c r="B221" s="3">
        <v>0.0</v>
      </c>
    </row>
    <row r="222" ht="18.0" customHeight="1">
      <c r="A222" s="1">
        <v>1.0</v>
      </c>
      <c r="B222" s="3">
        <v>0.0</v>
      </c>
    </row>
    <row r="223" ht="18.0" customHeight="1">
      <c r="A223" s="1">
        <v>0.0</v>
      </c>
      <c r="B223" s="3">
        <v>1.0</v>
      </c>
    </row>
    <row r="224" ht="18.0" customHeight="1">
      <c r="A224" s="1">
        <v>1.0</v>
      </c>
      <c r="B224" s="3">
        <v>0.0</v>
      </c>
    </row>
    <row r="225" ht="18.0" customHeight="1">
      <c r="A225" s="1">
        <v>1.0</v>
      </c>
      <c r="B225" s="3">
        <v>0.0</v>
      </c>
    </row>
    <row r="226" ht="18.0" customHeight="1">
      <c r="A226" s="1">
        <v>0.0</v>
      </c>
      <c r="B226" s="3">
        <v>1.0</v>
      </c>
    </row>
    <row r="227" ht="18.0" customHeight="1">
      <c r="A227" s="1">
        <v>1.0</v>
      </c>
      <c r="B227" s="3">
        <v>0.0</v>
      </c>
    </row>
    <row r="228" ht="18.0" customHeight="1">
      <c r="A228" s="1">
        <v>1.0</v>
      </c>
      <c r="B228" s="3">
        <v>0.0</v>
      </c>
    </row>
    <row r="229" ht="18.0" customHeight="1">
      <c r="A229" s="1">
        <v>1.0</v>
      </c>
      <c r="B229" s="3">
        <v>0.0</v>
      </c>
    </row>
    <row r="230" ht="18.0" customHeight="1">
      <c r="A230" s="1">
        <v>1.0</v>
      </c>
      <c r="B230" s="3">
        <v>0.0</v>
      </c>
    </row>
    <row r="231" ht="18.0" customHeight="1">
      <c r="A231" s="1">
        <v>1.0</v>
      </c>
      <c r="B231" s="3">
        <v>0.0</v>
      </c>
    </row>
    <row r="232" ht="18.0" customHeight="1">
      <c r="A232" s="1">
        <v>1.0</v>
      </c>
      <c r="B232" s="3">
        <v>0.0</v>
      </c>
    </row>
    <row r="233" ht="18.0" customHeight="1">
      <c r="A233" s="1">
        <v>1.0</v>
      </c>
      <c r="B233" s="3">
        <v>0.0</v>
      </c>
    </row>
    <row r="234" ht="18.0" customHeight="1">
      <c r="A234" s="1">
        <v>1.0</v>
      </c>
      <c r="B234" s="3">
        <v>0.0</v>
      </c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