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3650\Dropbox\GOL\Excel\Projet\"/>
    </mc:Choice>
  </mc:AlternateContent>
  <xr:revisionPtr revIDLastSave="0" documentId="13_ncr:1_{7FC0F508-4689-4A76-8CAD-570C78B9DEA1}" xr6:coauthVersionLast="45" xr6:coauthVersionMax="45" xr10:uidLastSave="{00000000-0000-0000-0000-000000000000}"/>
  <bookViews>
    <workbookView xWindow="300" yWindow="1368" windowWidth="13056" windowHeight="8964" firstSheet="12" activeTab="13" xr2:uid="{294EB500-CB8E-7844-A410-ECB194E95D54}"/>
  </bookViews>
  <sheets>
    <sheet name="Accueil" sheetId="1" r:id="rId1"/>
    <sheet name="Client" sheetId="2" r:id="rId2"/>
    <sheet name="Programme" sheetId="14" r:id="rId3"/>
    <sheet name="TDC" sheetId="5" r:id="rId4"/>
    <sheet name="Groupe" sheetId="10" r:id="rId5"/>
    <sheet name="Feuil1" sheetId="13" r:id="rId6"/>
    <sheet name="Note de Frais" sheetId="9" r:id="rId7"/>
    <sheet name="Budget" sheetId="11" r:id="rId8"/>
    <sheet name="Prestataires" sheetId="12" r:id="rId9"/>
    <sheet name="Bénévole" sheetId="4" r:id="rId10"/>
    <sheet name="Facture client" sheetId="6" r:id="rId11"/>
    <sheet name="Archivage facture" sheetId="7" r:id="rId12"/>
    <sheet name="Hébergement" sheetId="8" r:id="rId13"/>
    <sheet name="BD Bénévole" sheetId="15" r:id="rId14"/>
  </sheets>
  <externalReferences>
    <externalReference r:id="rId15"/>
  </externalReferences>
  <definedNames>
    <definedName name="base_client">[1]clients!$A$3:$D$8</definedName>
    <definedName name="Prenom">'BD Bénévole'!$D$3</definedName>
    <definedName name="Program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5" l="1"/>
  <c r="K6" i="15"/>
  <c r="J5" i="15"/>
  <c r="K5" i="15"/>
  <c r="J4" i="15"/>
  <c r="K4" i="15"/>
  <c r="J3" i="15"/>
  <c r="K3" i="15" s="1"/>
  <c r="B3" i="15"/>
  <c r="D4" i="10" l="1"/>
  <c r="G9" i="10"/>
  <c r="I9" i="10"/>
  <c r="H9" i="10"/>
  <c r="B9" i="10"/>
  <c r="K17" i="11"/>
  <c r="F17" i="11"/>
  <c r="G6" i="1"/>
</calcChain>
</file>

<file path=xl/sharedStrings.xml><?xml version="1.0" encoding="utf-8"?>
<sst xmlns="http://schemas.openxmlformats.org/spreadsheetml/2006/main" count="320" uniqueCount="185">
  <si>
    <t>Prénom</t>
  </si>
  <si>
    <t>Adresse</t>
  </si>
  <si>
    <t>CP</t>
  </si>
  <si>
    <t>Ville</t>
  </si>
  <si>
    <t>Téléphone</t>
  </si>
  <si>
    <t>email</t>
  </si>
  <si>
    <t xml:space="preserve">Code </t>
  </si>
  <si>
    <t>Dimanche</t>
  </si>
  <si>
    <t>Bagarre</t>
  </si>
  <si>
    <t>Salut c'est cool</t>
  </si>
  <si>
    <t>Angèle</t>
  </si>
  <si>
    <t>BigFlo</t>
  </si>
  <si>
    <t>Charlotte de Whitte</t>
  </si>
  <si>
    <t>Marsmallo</t>
  </si>
  <si>
    <t>Harman</t>
  </si>
  <si>
    <t>PLK</t>
  </si>
  <si>
    <t>KAP</t>
  </si>
  <si>
    <t>Colombine</t>
  </si>
  <si>
    <t>Christine and the Queens</t>
  </si>
  <si>
    <t>Thylacine</t>
  </si>
  <si>
    <t>Vald</t>
  </si>
  <si>
    <t>Kompromat</t>
  </si>
  <si>
    <t>Vini Vici</t>
  </si>
  <si>
    <t>Paul Kalkbrenner</t>
  </si>
  <si>
    <t>Lomepal</t>
  </si>
  <si>
    <t>Feder</t>
  </si>
  <si>
    <t>DJ Snake</t>
  </si>
  <si>
    <t>Aya Nakalura</t>
  </si>
  <si>
    <t>Clara Luciani</t>
  </si>
  <si>
    <t>Systema Solar</t>
  </si>
  <si>
    <t>Two Dorr</t>
  </si>
  <si>
    <t>Roméo Elvis</t>
  </si>
  <si>
    <t>Synapson</t>
  </si>
  <si>
    <t>Malaa</t>
  </si>
  <si>
    <t>Macklemore</t>
  </si>
  <si>
    <t>Sum 41</t>
  </si>
  <si>
    <t>Icepeal</t>
  </si>
  <si>
    <t>Dima</t>
  </si>
  <si>
    <t>Niveau 1</t>
  </si>
  <si>
    <t>Interface Client</t>
  </si>
  <si>
    <t>Interface Organisateur</t>
  </si>
  <si>
    <t>Niveau 2</t>
  </si>
  <si>
    <t>Réservation billet &amp; hébergement (facture &amp; archivage)</t>
  </si>
  <si>
    <t>Consultation billet</t>
  </si>
  <si>
    <t>Planning des bénévoles</t>
  </si>
  <si>
    <t>Programme festival</t>
  </si>
  <si>
    <t>Budget</t>
  </si>
  <si>
    <t>Gestion billets et hébergements</t>
  </si>
  <si>
    <t>Gestion des stands (gestion des stocks)</t>
  </si>
  <si>
    <t>Iterface musicien</t>
  </si>
  <si>
    <t>Passage &amp; note de frais</t>
  </si>
  <si>
    <t>Vendredi</t>
  </si>
  <si>
    <t>Samedi</t>
  </si>
  <si>
    <t xml:space="preserve">16h </t>
  </si>
  <si>
    <t>17h</t>
  </si>
  <si>
    <t>18h</t>
  </si>
  <si>
    <t>19h</t>
  </si>
  <si>
    <t>20h</t>
  </si>
  <si>
    <t>21h</t>
  </si>
  <si>
    <t>22h</t>
  </si>
  <si>
    <t>23h</t>
  </si>
  <si>
    <t>00h</t>
  </si>
  <si>
    <t>1h</t>
  </si>
  <si>
    <t>2h</t>
  </si>
  <si>
    <t>Scène Prouton</t>
  </si>
  <si>
    <t>Ouverture : 16h</t>
  </si>
  <si>
    <t>Fermeture : 2h</t>
  </si>
  <si>
    <t>Scène   Prout</t>
  </si>
  <si>
    <t>Scène Garorock</t>
  </si>
  <si>
    <t>Moha la squale</t>
  </si>
  <si>
    <t xml:space="preserve">INTERFACE </t>
  </si>
  <si>
    <t>Plan</t>
  </si>
  <si>
    <t>Factures</t>
  </si>
  <si>
    <t>Date</t>
  </si>
  <si>
    <t>Bénévoles</t>
  </si>
  <si>
    <t>Stands</t>
  </si>
  <si>
    <t>Hebergement</t>
  </si>
  <si>
    <t>Secours</t>
  </si>
  <si>
    <t>Sécurité</t>
  </si>
  <si>
    <t>Archives</t>
  </si>
  <si>
    <t>jsp</t>
  </si>
  <si>
    <t>Programme</t>
  </si>
  <si>
    <t>Client (billeterie)</t>
  </si>
  <si>
    <t>Groupes (musicien)</t>
  </si>
  <si>
    <t>INTERFACE BILLETERIE</t>
  </si>
  <si>
    <t>N° commande</t>
  </si>
  <si>
    <t>Heure</t>
  </si>
  <si>
    <t>Type</t>
  </si>
  <si>
    <t xml:space="preserve">Nom </t>
  </si>
  <si>
    <t>Prenom</t>
  </si>
  <si>
    <t>Mail</t>
  </si>
  <si>
    <t>Code Postal</t>
  </si>
  <si>
    <t xml:space="preserve">2jours + camping </t>
  </si>
  <si>
    <t>1 jour + camping</t>
  </si>
  <si>
    <t xml:space="preserve">1jour </t>
  </si>
  <si>
    <t>3 jours</t>
  </si>
  <si>
    <t>2 jours</t>
  </si>
  <si>
    <t xml:space="preserve">3jours + camping </t>
  </si>
  <si>
    <t>Code</t>
  </si>
  <si>
    <t>Prix</t>
  </si>
  <si>
    <t>Billet</t>
  </si>
  <si>
    <t>1JAC</t>
  </si>
  <si>
    <t>2JAC</t>
  </si>
  <si>
    <t>3JAC</t>
  </si>
  <si>
    <t>1JSC</t>
  </si>
  <si>
    <t>2JSC</t>
  </si>
  <si>
    <t>3JSC</t>
  </si>
  <si>
    <t>PMR</t>
  </si>
  <si>
    <t>Autres</t>
  </si>
  <si>
    <t>INTERFACE PROGRAMME 2020</t>
  </si>
  <si>
    <t>scène 1</t>
  </si>
  <si>
    <t xml:space="preserve">Angèle </t>
  </si>
  <si>
    <t>scène 2</t>
  </si>
  <si>
    <t>scène 3</t>
  </si>
  <si>
    <t>vendredi</t>
  </si>
  <si>
    <t>samedi</t>
  </si>
  <si>
    <t>dimanche</t>
  </si>
  <si>
    <t>scène</t>
  </si>
  <si>
    <t>artiste</t>
  </si>
  <si>
    <t>jour</t>
  </si>
  <si>
    <t>Marsamallo</t>
  </si>
  <si>
    <t>Vini Vinci</t>
  </si>
  <si>
    <t>Aya Nakamura</t>
  </si>
  <si>
    <t>Scène</t>
  </si>
  <si>
    <t>programme</t>
  </si>
  <si>
    <t>billeterie</t>
  </si>
  <si>
    <t>INTERFACE PRESTATAIRES</t>
  </si>
  <si>
    <t xml:space="preserve">INTERFACE BUDGET </t>
  </si>
  <si>
    <t>POSITIF</t>
  </si>
  <si>
    <t>NEGATIF</t>
  </si>
  <si>
    <t>Ventes billet</t>
  </si>
  <si>
    <t>Snacks</t>
  </si>
  <si>
    <t>blabla</t>
  </si>
  <si>
    <t>Salaires artistes</t>
  </si>
  <si>
    <t>Sponsors</t>
  </si>
  <si>
    <t>Location matériels</t>
  </si>
  <si>
    <t>Location terrain</t>
  </si>
  <si>
    <t xml:space="preserve">Salaire employé </t>
  </si>
  <si>
    <t>Artiste</t>
  </si>
  <si>
    <t>INTERFACE ARTISTE</t>
  </si>
  <si>
    <t>passage</t>
  </si>
  <si>
    <t>nb artiste</t>
  </si>
  <si>
    <t>priorité</t>
  </si>
  <si>
    <t>spectacle</t>
  </si>
  <si>
    <t>budget</t>
  </si>
  <si>
    <t>coût</t>
  </si>
  <si>
    <t>matériel</t>
  </si>
  <si>
    <t>prêt</t>
  </si>
  <si>
    <t xml:space="preserve">17h - 18h </t>
  </si>
  <si>
    <t>19h - 20h</t>
  </si>
  <si>
    <t>Modalité</t>
  </si>
  <si>
    <t>Spécificités</t>
  </si>
  <si>
    <t>Liste déroulante</t>
  </si>
  <si>
    <t>demande</t>
  </si>
  <si>
    <t>Playback</t>
  </si>
  <si>
    <t>daniel</t>
  </si>
  <si>
    <t>bob</t>
  </si>
  <si>
    <t>christelle</t>
  </si>
  <si>
    <t>mira</t>
  </si>
  <si>
    <t>jo</t>
  </si>
  <si>
    <t>victoria</t>
  </si>
  <si>
    <t>bakary</t>
  </si>
  <si>
    <t>olivier</t>
  </si>
  <si>
    <t>gregoire</t>
  </si>
  <si>
    <t>adeline</t>
  </si>
  <si>
    <t>helena</t>
  </si>
  <si>
    <t>jade</t>
  </si>
  <si>
    <t>tom</t>
  </si>
  <si>
    <t>albert</t>
  </si>
  <si>
    <t>roberta</t>
  </si>
  <si>
    <t>raphaelle</t>
  </si>
  <si>
    <t>romeo</t>
  </si>
  <si>
    <t>mimi</t>
  </si>
  <si>
    <t>max</t>
  </si>
  <si>
    <t>emilie</t>
  </si>
  <si>
    <t>ID</t>
  </si>
  <si>
    <t>Temps start</t>
  </si>
  <si>
    <t>Temps stop</t>
  </si>
  <si>
    <t>Résultat</t>
  </si>
  <si>
    <t>T</t>
  </si>
  <si>
    <t>M</t>
  </si>
  <si>
    <t>R</t>
  </si>
  <si>
    <t>Pause start</t>
  </si>
  <si>
    <t>Pause stop</t>
  </si>
  <si>
    <t>Solde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</si>
</sst>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400]h:mm:ss\ AM/PM"/>
    <numFmt numFmtId="165" formatCode="[h]:mm"/>
    <numFmt numFmtId="166" formatCode="\+\ [h]\,mm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4" borderId="0" xfId="0" applyFill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5" fillId="8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5" fillId="10" borderId="0" xfId="0" applyFont="1" applyFill="1" applyAlignment="1">
      <alignment vertical="center" wrapText="1"/>
    </xf>
    <xf numFmtId="0" fontId="0" fillId="11" borderId="0" xfId="0" applyFill="1"/>
    <xf numFmtId="0" fontId="3" fillId="11" borderId="0" xfId="0" applyFont="1" applyFill="1" applyAlignment="1">
      <alignment horizontal="right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14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1" borderId="0" xfId="0" applyFill="1" applyAlignment="1">
      <alignment vertical="center"/>
    </xf>
    <xf numFmtId="0" fontId="0" fillId="0" borderId="3" xfId="0" applyBorder="1"/>
    <xf numFmtId="44" fontId="0" fillId="11" borderId="19" xfId="1" applyFont="1" applyFill="1" applyBorder="1"/>
    <xf numFmtId="44" fontId="0" fillId="11" borderId="18" xfId="1" applyFont="1" applyFill="1" applyBorder="1"/>
    <xf numFmtId="44" fontId="0" fillId="11" borderId="1" xfId="1" applyFont="1" applyFill="1" applyBorder="1"/>
    <xf numFmtId="0" fontId="0" fillId="1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3" xfId="0" applyFill="1" applyBorder="1"/>
    <xf numFmtId="44" fontId="0" fillId="0" borderId="4" xfId="1" applyFont="1" applyBorder="1"/>
    <xf numFmtId="44" fontId="0" fillId="0" borderId="15" xfId="1" applyFont="1" applyBorder="1"/>
    <xf numFmtId="44" fontId="0" fillId="0" borderId="7" xfId="1" applyFont="1" applyBorder="1"/>
    <xf numFmtId="44" fontId="0" fillId="0" borderId="16" xfId="1" applyFont="1" applyBorder="1"/>
    <xf numFmtId="44" fontId="0" fillId="0" borderId="9" xfId="1" applyFont="1" applyBorder="1"/>
    <xf numFmtId="44" fontId="0" fillId="0" borderId="17" xfId="1" applyFont="1" applyBorder="1"/>
    <xf numFmtId="0" fontId="0" fillId="15" borderId="22" xfId="0" applyFill="1" applyBorder="1"/>
    <xf numFmtId="0" fontId="0" fillId="15" borderId="23" xfId="0" applyFill="1" applyBorder="1"/>
    <xf numFmtId="0" fontId="0" fillId="15" borderId="24" xfId="0" applyFill="1" applyBorder="1"/>
    <xf numFmtId="0" fontId="0" fillId="15" borderId="25" xfId="0" applyFill="1" applyBorder="1"/>
    <xf numFmtId="0" fontId="0" fillId="15" borderId="0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/>
    <xf numFmtId="0" fontId="0" fillId="15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0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0" fillId="16" borderId="45" xfId="0" applyFill="1" applyBorder="1"/>
    <xf numFmtId="0" fontId="0" fillId="18" borderId="0" xfId="0" applyFill="1"/>
    <xf numFmtId="0" fontId="0" fillId="17" borderId="46" xfId="0" applyFill="1" applyBorder="1"/>
    <xf numFmtId="0" fontId="0" fillId="17" borderId="47" xfId="0" applyFill="1" applyBorder="1"/>
    <xf numFmtId="0" fontId="0" fillId="17" borderId="48" xfId="0" applyFill="1" applyBorder="1"/>
    <xf numFmtId="0" fontId="0" fillId="17" borderId="49" xfId="0" applyFill="1" applyBorder="1"/>
    <xf numFmtId="0" fontId="0" fillId="17" borderId="50" xfId="0" applyFill="1" applyBorder="1"/>
    <xf numFmtId="0" fontId="0" fillId="17" borderId="51" xfId="0" applyFill="1" applyBorder="1"/>
    <xf numFmtId="44" fontId="0" fillId="0" borderId="5" xfId="1" applyFont="1" applyBorder="1"/>
    <xf numFmtId="44" fontId="0" fillId="0" borderId="0" xfId="1" applyFont="1" applyBorder="1"/>
    <xf numFmtId="44" fontId="0" fillId="0" borderId="10" xfId="1" applyFon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2" xfId="0" applyFill="1" applyBorder="1"/>
    <xf numFmtId="0" fontId="0" fillId="0" borderId="52" xfId="0" applyBorder="1"/>
    <xf numFmtId="0" fontId="7" fillId="6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2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Monétaire" xfId="1" builtinId="4"/>
    <cellStyle name="Normal" xfId="0" builtinId="0"/>
  </cellStyles>
  <dxfs count="7">
    <dxf>
      <numFmt numFmtId="166" formatCode="\+\ [h]\,mm"/>
    </dxf>
    <dxf>
      <numFmt numFmtId="165" formatCode="[h]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abogusz/Dropbox/GOL/Excel/quiventou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B44BD-CE08-4FF6-9414-72ADDEC3DD6F}" name="Tableau1" displayName="Tableau1" ref="B2:K6" totalsRowShown="0">
  <autoFilter ref="B2:K6" xr:uid="{9901F931-944A-4E00-8FDE-24D0F0E1B802}"/>
  <tableColumns count="10">
    <tableColumn id="1" xr3:uid="{AEE0436F-8C12-4E5C-B09B-93780789D0E9}" name="ID">
      <calculatedColumnFormula>ROW(B4)-3</calculatedColumnFormula>
    </tableColumn>
    <tableColumn id="2" xr3:uid="{2EA13578-08E9-47A6-924F-0A07CAAA23F1}" name="Date" dataDxfId="6"/>
    <tableColumn id="3" xr3:uid="{A12D325A-660B-4D2F-90A2-57B9329A7C93}" name="Prenom"/>
    <tableColumn id="4" xr3:uid="{29EB5711-012D-430A-A34C-C178218D662C}" name="Type"/>
    <tableColumn id="5" xr3:uid="{BD120A2D-A638-4A3F-A483-C7BEEF2FA1CB}" name="Temps start" dataDxfId="5"/>
    <tableColumn id="6" xr3:uid="{6B5A65BA-C579-4E88-B80B-93AA495928BF}" name="Temps stop" dataDxfId="4"/>
    <tableColumn id="7" xr3:uid="{F8F6FC1A-C241-4867-9DEF-4C60D029793E}" name="Pause start" dataDxfId="3"/>
    <tableColumn id="8" xr3:uid="{A633A701-65B4-48F0-A069-6584771E2CA2}" name="Pause stop" dataDxfId="2"/>
    <tableColumn id="9" xr3:uid="{39C4685B-C431-4E80-9761-58890A04B2AA}" name="Résultat" dataDxfId="1">
      <calculatedColumnFormula>IF(E3&lt;&gt;"t",E3,IF(OR(H3="",I3=""),G3-F3,(H3-F3)+(G3-I3)))</calculatedColumnFormula>
    </tableColumn>
    <tableColumn id="10" xr3:uid="{27CB5640-D135-46C1-A92A-C994D22CC859}" name="Solde" dataDxfId="0">
      <calculatedColumnFormula>IF(E3&lt;&gt;"t","",IF(J3&gt;(8/24),J3-(8/24),(8/24)-J3))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7F1B-D689-9C41-B396-FCB88C8BF2D3}">
  <sheetPr codeName="Feuil1">
    <tabColor rgb="FFFF0000"/>
  </sheetPr>
  <dimension ref="A1:T121"/>
  <sheetViews>
    <sheetView workbookViewId="0">
      <selection activeCell="P5" sqref="P5"/>
    </sheetView>
  </sheetViews>
  <sheetFormatPr baseColWidth="10" defaultRowHeight="15.6" x14ac:dyDescent="0.3"/>
  <cols>
    <col min="15" max="20" width="10.69921875" style="13"/>
  </cols>
  <sheetData>
    <row r="1" spans="1:14" s="13" customFormat="1" x14ac:dyDescent="0.3"/>
    <row r="2" spans="1:14" ht="15.45" customHeight="1" x14ac:dyDescent="0.3">
      <c r="A2" s="13"/>
      <c r="B2" s="89" t="s">
        <v>70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5.45" customHeight="1" x14ac:dyDescent="0.3">
      <c r="A3" s="13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5.45" customHeight="1" x14ac:dyDescent="0.3">
      <c r="A4" s="13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3">
      <c r="A6" s="13"/>
      <c r="B6" s="90" t="s">
        <v>71</v>
      </c>
      <c r="C6" s="90"/>
      <c r="D6" s="90"/>
      <c r="E6" s="13"/>
      <c r="F6" s="13"/>
      <c r="G6" s="94">
        <f ca="1">TODAY()</f>
        <v>43843</v>
      </c>
      <c r="H6" s="95"/>
      <c r="I6" s="95"/>
      <c r="J6" s="13"/>
      <c r="K6" s="13"/>
      <c r="L6" s="91" t="s">
        <v>83</v>
      </c>
      <c r="M6" s="91"/>
      <c r="N6" s="91"/>
    </row>
    <row r="7" spans="1:14" x14ac:dyDescent="0.3">
      <c r="A7" s="13"/>
      <c r="B7" s="90"/>
      <c r="C7" s="90"/>
      <c r="D7" s="90"/>
      <c r="E7" s="13"/>
      <c r="F7" s="13"/>
      <c r="G7" s="13"/>
      <c r="H7" s="13"/>
      <c r="I7" s="13"/>
      <c r="J7" s="13"/>
      <c r="K7" s="13"/>
      <c r="L7" s="91"/>
      <c r="M7" s="91"/>
      <c r="N7" s="91"/>
    </row>
    <row r="8" spans="1:14" x14ac:dyDescent="0.3">
      <c r="A8" s="13"/>
      <c r="B8" s="33"/>
      <c r="C8" s="33"/>
      <c r="D8" s="3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3">
      <c r="A9" s="13"/>
      <c r="B9" s="90" t="s">
        <v>82</v>
      </c>
      <c r="C9" s="90"/>
      <c r="D9" s="90"/>
      <c r="E9" s="13"/>
      <c r="F9" s="92" t="s">
        <v>79</v>
      </c>
      <c r="G9" s="92"/>
      <c r="H9" s="15"/>
      <c r="I9" s="93" t="s">
        <v>81</v>
      </c>
      <c r="J9" s="93"/>
      <c r="K9" s="33"/>
      <c r="L9" s="91" t="s">
        <v>74</v>
      </c>
      <c r="M9" s="91"/>
      <c r="N9" s="91"/>
    </row>
    <row r="10" spans="1:14" x14ac:dyDescent="0.3">
      <c r="A10" s="13"/>
      <c r="B10" s="90"/>
      <c r="C10" s="90"/>
      <c r="D10" s="90"/>
      <c r="E10" s="13"/>
      <c r="F10" s="92"/>
      <c r="G10" s="92"/>
      <c r="H10" s="15"/>
      <c r="I10" s="93"/>
      <c r="J10" s="93"/>
      <c r="K10" s="33"/>
      <c r="L10" s="91"/>
      <c r="M10" s="91"/>
      <c r="N10" s="91"/>
    </row>
    <row r="11" spans="1:14" x14ac:dyDescent="0.3">
      <c r="A11" s="13"/>
      <c r="B11" s="33"/>
      <c r="C11" s="33"/>
      <c r="D11" s="33"/>
      <c r="E11" s="13"/>
      <c r="F11" s="33"/>
      <c r="G11" s="33"/>
      <c r="H11" s="33"/>
      <c r="I11" s="33"/>
      <c r="J11" s="33"/>
      <c r="K11" s="33"/>
      <c r="L11" s="33"/>
      <c r="M11" s="33"/>
      <c r="N11" s="33"/>
    </row>
    <row r="12" spans="1:14" x14ac:dyDescent="0.3">
      <c r="A12" s="13"/>
      <c r="B12" s="90" t="s">
        <v>72</v>
      </c>
      <c r="C12" s="90"/>
      <c r="D12" s="90"/>
      <c r="E12" s="13"/>
      <c r="F12" s="92" t="s">
        <v>78</v>
      </c>
      <c r="G12" s="92"/>
      <c r="H12" s="15"/>
      <c r="I12" s="93" t="s">
        <v>80</v>
      </c>
      <c r="J12" s="93"/>
      <c r="K12" s="33"/>
      <c r="L12" s="91" t="s">
        <v>75</v>
      </c>
      <c r="M12" s="91"/>
      <c r="N12" s="91"/>
    </row>
    <row r="13" spans="1:14" x14ac:dyDescent="0.3">
      <c r="A13" s="13"/>
      <c r="B13" s="90"/>
      <c r="C13" s="90"/>
      <c r="D13" s="90"/>
      <c r="E13" s="13"/>
      <c r="F13" s="92"/>
      <c r="G13" s="92"/>
      <c r="H13" s="15"/>
      <c r="I13" s="93"/>
      <c r="J13" s="93"/>
      <c r="K13" s="33"/>
      <c r="L13" s="91"/>
      <c r="M13" s="91"/>
      <c r="N13" s="91"/>
    </row>
    <row r="14" spans="1:14" x14ac:dyDescent="0.3">
      <c r="A14" s="13"/>
      <c r="B14" s="33"/>
      <c r="C14" s="33"/>
      <c r="D14" s="33"/>
      <c r="E14" s="13"/>
      <c r="F14" s="33"/>
      <c r="G14" s="33"/>
      <c r="H14" s="33"/>
      <c r="I14" s="33"/>
      <c r="J14" s="33"/>
      <c r="K14" s="33"/>
      <c r="L14" s="33"/>
      <c r="M14" s="33"/>
      <c r="N14" s="33"/>
    </row>
    <row r="15" spans="1:14" x14ac:dyDescent="0.3">
      <c r="A15" s="13"/>
      <c r="B15" s="96" t="s">
        <v>46</v>
      </c>
      <c r="C15" s="96"/>
      <c r="D15" s="96"/>
      <c r="E15" s="13"/>
      <c r="F15" s="92" t="s">
        <v>77</v>
      </c>
      <c r="G15" s="92"/>
      <c r="H15" s="15"/>
      <c r="I15" s="93" t="s">
        <v>80</v>
      </c>
      <c r="J15" s="93"/>
      <c r="K15" s="33"/>
      <c r="L15" s="91" t="s">
        <v>76</v>
      </c>
      <c r="M15" s="91"/>
      <c r="N15" s="91"/>
    </row>
    <row r="16" spans="1:14" x14ac:dyDescent="0.3">
      <c r="A16" s="13"/>
      <c r="B16" s="96"/>
      <c r="C16" s="96"/>
      <c r="D16" s="96"/>
      <c r="E16" s="13"/>
      <c r="F16" s="92"/>
      <c r="G16" s="92"/>
      <c r="H16" s="15"/>
      <c r="I16" s="93"/>
      <c r="J16" s="93"/>
      <c r="K16" s="33"/>
      <c r="L16" s="91"/>
      <c r="M16" s="91"/>
      <c r="N16" s="91"/>
    </row>
    <row r="17" spans="1:14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3">
      <c r="A112" s="13"/>
      <c r="N112" s="13"/>
    </row>
    <row r="113" spans="1:14" x14ac:dyDescent="0.3">
      <c r="A113" s="13"/>
      <c r="N113" s="13"/>
    </row>
    <row r="114" spans="1:14" x14ac:dyDescent="0.3">
      <c r="A114" s="13"/>
    </row>
    <row r="115" spans="1:14" x14ac:dyDescent="0.3">
      <c r="A115" s="13"/>
    </row>
    <row r="116" spans="1:14" x14ac:dyDescent="0.3">
      <c r="A116" s="13"/>
    </row>
    <row r="117" spans="1:14" x14ac:dyDescent="0.3">
      <c r="A117" s="13"/>
    </row>
    <row r="118" spans="1:14" x14ac:dyDescent="0.3">
      <c r="A118" s="13"/>
    </row>
    <row r="119" spans="1:14" x14ac:dyDescent="0.3">
      <c r="A119" s="13"/>
    </row>
    <row r="120" spans="1:14" x14ac:dyDescent="0.3">
      <c r="A120" s="13"/>
    </row>
    <row r="121" spans="1:14" x14ac:dyDescent="0.3">
      <c r="A121" s="13"/>
    </row>
  </sheetData>
  <mergeCells count="16">
    <mergeCell ref="B12:D13"/>
    <mergeCell ref="B15:D16"/>
    <mergeCell ref="L12:N13"/>
    <mergeCell ref="L15:N16"/>
    <mergeCell ref="F15:G16"/>
    <mergeCell ref="F12:G13"/>
    <mergeCell ref="F9:G10"/>
    <mergeCell ref="I9:J10"/>
    <mergeCell ref="I12:J13"/>
    <mergeCell ref="I15:J16"/>
    <mergeCell ref="B2:N4"/>
    <mergeCell ref="B6:D7"/>
    <mergeCell ref="B9:D10"/>
    <mergeCell ref="L6:N7"/>
    <mergeCell ref="L9:N10"/>
    <mergeCell ref="G6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39D6-9359-0C4A-AB35-67DA46D7D46E}">
  <sheetPr codeName="Feuil8"/>
  <dimension ref="A1:F21"/>
  <sheetViews>
    <sheetView zoomScale="70" zoomScaleNormal="70" workbookViewId="0">
      <selection activeCell="G16" sqref="G16"/>
    </sheetView>
  </sheetViews>
  <sheetFormatPr baseColWidth="10" defaultRowHeight="15.6" x14ac:dyDescent="0.3"/>
  <cols>
    <col min="7" max="7" width="16.796875" bestFit="1" customWidth="1"/>
  </cols>
  <sheetData>
    <row r="1" spans="1:6" x14ac:dyDescent="0.3">
      <c r="A1" t="s">
        <v>6</v>
      </c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 t="s">
        <v>155</v>
      </c>
    </row>
    <row r="3" spans="1:6" x14ac:dyDescent="0.3">
      <c r="A3">
        <v>2</v>
      </c>
      <c r="B3" t="s">
        <v>156</v>
      </c>
    </row>
    <row r="4" spans="1:6" x14ac:dyDescent="0.3">
      <c r="A4">
        <v>3</v>
      </c>
      <c r="B4" t="s">
        <v>157</v>
      </c>
    </row>
    <row r="5" spans="1:6" x14ac:dyDescent="0.3">
      <c r="A5">
        <v>4</v>
      </c>
      <c r="B5" t="s">
        <v>158</v>
      </c>
    </row>
    <row r="6" spans="1:6" x14ac:dyDescent="0.3">
      <c r="A6">
        <v>5</v>
      </c>
      <c r="B6" t="s">
        <v>159</v>
      </c>
    </row>
    <row r="7" spans="1:6" x14ac:dyDescent="0.3">
      <c r="A7">
        <v>6</v>
      </c>
      <c r="B7" t="s">
        <v>160</v>
      </c>
    </row>
    <row r="8" spans="1:6" x14ac:dyDescent="0.3">
      <c r="A8">
        <v>7</v>
      </c>
      <c r="B8" t="s">
        <v>161</v>
      </c>
    </row>
    <row r="9" spans="1:6" x14ac:dyDescent="0.3">
      <c r="A9">
        <v>8</v>
      </c>
      <c r="B9" t="s">
        <v>162</v>
      </c>
    </row>
    <row r="10" spans="1:6" x14ac:dyDescent="0.3">
      <c r="A10">
        <v>9</v>
      </c>
      <c r="B10" t="s">
        <v>163</v>
      </c>
    </row>
    <row r="11" spans="1:6" x14ac:dyDescent="0.3">
      <c r="A11">
        <v>10</v>
      </c>
      <c r="B11" t="s">
        <v>164</v>
      </c>
    </row>
    <row r="12" spans="1:6" x14ac:dyDescent="0.3">
      <c r="A12">
        <v>11</v>
      </c>
      <c r="B12" t="s">
        <v>165</v>
      </c>
    </row>
    <row r="13" spans="1:6" x14ac:dyDescent="0.3">
      <c r="A13">
        <v>12</v>
      </c>
      <c r="B13" t="s">
        <v>166</v>
      </c>
    </row>
    <row r="14" spans="1:6" x14ac:dyDescent="0.3">
      <c r="A14">
        <v>13</v>
      </c>
      <c r="B14" t="s">
        <v>167</v>
      </c>
    </row>
    <row r="15" spans="1:6" x14ac:dyDescent="0.3">
      <c r="A15">
        <v>14</v>
      </c>
      <c r="B15" t="s">
        <v>168</v>
      </c>
    </row>
    <row r="16" spans="1:6" x14ac:dyDescent="0.3">
      <c r="A16">
        <v>15</v>
      </c>
      <c r="B16" t="s">
        <v>169</v>
      </c>
    </row>
    <row r="17" spans="1:2" x14ac:dyDescent="0.3">
      <c r="A17">
        <v>16</v>
      </c>
      <c r="B17" t="s">
        <v>170</v>
      </c>
    </row>
    <row r="18" spans="1:2" x14ac:dyDescent="0.3">
      <c r="A18">
        <v>17</v>
      </c>
      <c r="B18" t="s">
        <v>171</v>
      </c>
    </row>
    <row r="19" spans="1:2" x14ac:dyDescent="0.3">
      <c r="A19">
        <v>18</v>
      </c>
      <c r="B19" t="s">
        <v>172</v>
      </c>
    </row>
    <row r="20" spans="1:2" x14ac:dyDescent="0.3">
      <c r="A20">
        <v>19</v>
      </c>
      <c r="B20" t="s">
        <v>173</v>
      </c>
    </row>
    <row r="21" spans="1:2" x14ac:dyDescent="0.3">
      <c r="A21">
        <v>20</v>
      </c>
      <c r="B21" t="s">
        <v>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E725-E3A0-F846-AE6D-B5E391B1E1FD}">
  <sheetPr codeName="Feuil10"/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B0F1-3B9C-D347-992A-1411289CEA8B}">
  <sheetPr codeName="Feuil11"/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E4E9-38C4-9A48-A168-6DF349544670}">
  <sheetPr codeName="Feuil12"/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E102-9F56-4569-8EC3-884F5F4AC994}">
  <sheetPr codeName="Feuil14"/>
  <dimension ref="A1:K6"/>
  <sheetViews>
    <sheetView tabSelected="1" workbookViewId="0">
      <selection activeCell="D9" sqref="D9"/>
    </sheetView>
  </sheetViews>
  <sheetFormatPr baseColWidth="10" defaultRowHeight="15.6" x14ac:dyDescent="0.3"/>
  <cols>
    <col min="6" max="6" width="12.5" customWidth="1"/>
    <col min="7" max="7" width="12.296875" customWidth="1"/>
    <col min="8" max="8" width="12" customWidth="1"/>
    <col min="9" max="9" width="11.796875" customWidth="1"/>
  </cols>
  <sheetData>
    <row r="1" spans="1:11" x14ac:dyDescent="0.3">
      <c r="A1" t="s">
        <v>179</v>
      </c>
    </row>
    <row r="2" spans="1:11" x14ac:dyDescent="0.3">
      <c r="A2" t="s">
        <v>180</v>
      </c>
      <c r="B2" t="s">
        <v>175</v>
      </c>
      <c r="C2" t="s">
        <v>73</v>
      </c>
      <c r="D2" t="s">
        <v>89</v>
      </c>
      <c r="E2" t="s">
        <v>87</v>
      </c>
      <c r="F2" t="s">
        <v>176</v>
      </c>
      <c r="G2" t="s">
        <v>177</v>
      </c>
      <c r="H2" t="s">
        <v>182</v>
      </c>
      <c r="I2" t="s">
        <v>183</v>
      </c>
      <c r="J2" t="s">
        <v>178</v>
      </c>
      <c r="K2" t="s">
        <v>184</v>
      </c>
    </row>
    <row r="3" spans="1:11" x14ac:dyDescent="0.3">
      <c r="A3" t="s">
        <v>181</v>
      </c>
      <c r="B3">
        <f>ROW(B4)-3</f>
        <v>1</v>
      </c>
      <c r="C3" s="17">
        <v>43466</v>
      </c>
      <c r="E3" t="s">
        <v>179</v>
      </c>
      <c r="F3" s="115">
        <v>0.20833333333333334</v>
      </c>
      <c r="G3" s="115">
        <v>0.66666666666666663</v>
      </c>
      <c r="H3" s="115">
        <v>0.5</v>
      </c>
      <c r="I3" s="115">
        <v>0.54166666666666663</v>
      </c>
      <c r="J3" s="116">
        <f>IF(E3&lt;&gt;"t",E3,IF(OR(H3="",I3=""),G3-F3,(H3-F3)+(G3-I3)))</f>
        <v>0.41666666666666663</v>
      </c>
      <c r="K3" s="117">
        <f>IF(E3&lt;&gt;"t","",IF(J3&gt;(8/24),J3-(8/24),(8/24)-J3))</f>
        <v>8.3333333333333315E-2</v>
      </c>
    </row>
    <row r="4" spans="1:11" x14ac:dyDescent="0.3">
      <c r="B4">
        <v>2</v>
      </c>
      <c r="C4" s="17">
        <v>43466</v>
      </c>
      <c r="F4" s="115"/>
      <c r="G4" s="115"/>
      <c r="H4" s="115"/>
      <c r="I4" s="115"/>
      <c r="J4" s="116">
        <f>IF(E4&lt;&gt;"t",E4,IF(OR(H4="",I4=""),G4-F4,(H4-F4)+(G4-I4)))</f>
        <v>0</v>
      </c>
      <c r="K4" s="117" t="str">
        <f>IF(E4&lt;&gt;"t","",IF(J4&gt;(8/24),J4-(8/24),(8/24)-J4))</f>
        <v/>
      </c>
    </row>
    <row r="5" spans="1:11" x14ac:dyDescent="0.3">
      <c r="B5">
        <v>3</v>
      </c>
      <c r="C5" s="17">
        <v>43466</v>
      </c>
      <c r="F5" s="115"/>
      <c r="G5" s="115"/>
      <c r="H5" s="115"/>
      <c r="I5" s="115"/>
      <c r="J5" s="116">
        <f>IF(E5&lt;&gt;"t",E5,IF(OR(H5="",I5=""),G5-F5,(H5-F5)+(G5-I5)))</f>
        <v>0</v>
      </c>
      <c r="K5" s="117" t="str">
        <f>IF(E5&lt;&gt;"t","",IF(J5&gt;(8/24),J5-(8/24),(8/24)-J5))</f>
        <v/>
      </c>
    </row>
    <row r="6" spans="1:11" x14ac:dyDescent="0.3">
      <c r="B6">
        <v>4</v>
      </c>
      <c r="C6" s="17">
        <v>43466</v>
      </c>
      <c r="F6" s="115"/>
      <c r="G6" s="115"/>
      <c r="H6" s="115"/>
      <c r="I6" s="115"/>
      <c r="J6" s="116">
        <f>IF(E6&lt;&gt;"t",E6,IF(OR(H6="",I6=""),G6-F6,(H6-F6)+(G6-I6)))</f>
        <v>0</v>
      </c>
      <c r="K6" s="117" t="str">
        <f>IF(E6&lt;&gt;"t","",IF(J6&gt;(8/24),J6-(8/24),(8/24)-J6))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BD36F-FA59-43BE-B5A8-80EBA1F0478E}">
          <x14:formula1>
            <xm:f>Bénévole!$B$2:$B$21</xm:f>
          </x14:formula1>
          <xm:sqref>D3:D6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328A-1CBE-854C-ABB5-8E6A920ABF49}">
  <sheetPr codeName="Feuil2">
    <tabColor theme="7" tint="0.39997558519241921"/>
  </sheetPr>
  <dimension ref="A1:N13"/>
  <sheetViews>
    <sheetView workbookViewId="0">
      <selection activeCell="M8" sqref="M8"/>
    </sheetView>
  </sheetViews>
  <sheetFormatPr baseColWidth="10" defaultRowHeight="15.6" x14ac:dyDescent="0.3"/>
  <cols>
    <col min="1" max="1" width="15.796875" customWidth="1"/>
    <col min="14" max="14" width="10.69921875" style="13"/>
  </cols>
  <sheetData>
    <row r="1" spans="1:13" x14ac:dyDescent="0.3">
      <c r="A1" s="97" t="s">
        <v>84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6.2" thickBo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6.2" thickBot="1" x14ac:dyDescent="0.35">
      <c r="A3" s="30" t="s">
        <v>85</v>
      </c>
      <c r="B3" s="31" t="s">
        <v>73</v>
      </c>
      <c r="C3" s="31" t="s">
        <v>86</v>
      </c>
      <c r="D3" s="31" t="s">
        <v>87</v>
      </c>
      <c r="E3" s="31" t="s">
        <v>88</v>
      </c>
      <c r="F3" s="31" t="s">
        <v>89</v>
      </c>
      <c r="G3" s="31" t="s">
        <v>4</v>
      </c>
      <c r="H3" s="31" t="s">
        <v>90</v>
      </c>
      <c r="I3" s="31" t="s">
        <v>1</v>
      </c>
      <c r="J3" s="31" t="s">
        <v>3</v>
      </c>
      <c r="K3" s="31" t="s">
        <v>91</v>
      </c>
      <c r="L3" s="31" t="s">
        <v>107</v>
      </c>
      <c r="M3" s="32" t="s">
        <v>108</v>
      </c>
    </row>
    <row r="4" spans="1:13" x14ac:dyDescent="0.3">
      <c r="A4">
        <v>1</v>
      </c>
      <c r="B4" s="17">
        <v>43800</v>
      </c>
      <c r="C4" s="1">
        <v>0.44118055555555552</v>
      </c>
      <c r="D4" t="s">
        <v>104</v>
      </c>
    </row>
    <row r="5" spans="1:13" x14ac:dyDescent="0.3">
      <c r="A5">
        <v>2</v>
      </c>
      <c r="B5" s="17">
        <v>43801</v>
      </c>
      <c r="C5" s="1">
        <v>0.37866898148148148</v>
      </c>
      <c r="D5" t="s">
        <v>101</v>
      </c>
    </row>
    <row r="6" spans="1:13" x14ac:dyDescent="0.3">
      <c r="A6">
        <v>3</v>
      </c>
      <c r="B6" s="17">
        <v>43802</v>
      </c>
      <c r="C6" s="1">
        <v>0.28472222222222221</v>
      </c>
      <c r="D6" t="s">
        <v>103</v>
      </c>
    </row>
    <row r="7" spans="1:13" x14ac:dyDescent="0.3">
      <c r="A7">
        <v>4</v>
      </c>
      <c r="B7" s="17">
        <v>43802</v>
      </c>
      <c r="C7" s="1">
        <v>0.73993055555555554</v>
      </c>
      <c r="D7" t="s">
        <v>103</v>
      </c>
    </row>
    <row r="8" spans="1:13" x14ac:dyDescent="0.3">
      <c r="A8">
        <v>5</v>
      </c>
      <c r="B8" s="17">
        <v>43802</v>
      </c>
      <c r="C8" s="1">
        <v>0.77465277777777775</v>
      </c>
      <c r="D8" t="s">
        <v>103</v>
      </c>
    </row>
    <row r="9" spans="1:13" x14ac:dyDescent="0.3">
      <c r="A9">
        <v>6</v>
      </c>
      <c r="B9" s="17">
        <v>43802</v>
      </c>
      <c r="C9" s="1">
        <v>0.82326388888888902</v>
      </c>
      <c r="D9" t="s">
        <v>103</v>
      </c>
    </row>
    <row r="10" spans="1:13" x14ac:dyDescent="0.3">
      <c r="A10">
        <v>7</v>
      </c>
      <c r="B10" s="17">
        <v>43802</v>
      </c>
      <c r="C10" s="1">
        <v>0.69118055555555502</v>
      </c>
      <c r="D10" t="s">
        <v>103</v>
      </c>
    </row>
    <row r="11" spans="1:13" x14ac:dyDescent="0.3">
      <c r="A11">
        <v>8</v>
      </c>
      <c r="B11" s="17">
        <v>43802</v>
      </c>
      <c r="C11" s="1">
        <v>0.73284722222222198</v>
      </c>
      <c r="D11" t="s">
        <v>102</v>
      </c>
    </row>
    <row r="12" spans="1:13" x14ac:dyDescent="0.3">
      <c r="A12">
        <v>9</v>
      </c>
      <c r="B12" s="17">
        <v>43802</v>
      </c>
      <c r="C12" s="1">
        <v>0.77451388888888895</v>
      </c>
      <c r="D12" t="s">
        <v>102</v>
      </c>
    </row>
    <row r="13" spans="1:13" x14ac:dyDescent="0.3">
      <c r="A13">
        <v>10</v>
      </c>
      <c r="B13" s="17">
        <v>43802</v>
      </c>
      <c r="C13" s="1">
        <v>0.81618055555555502</v>
      </c>
      <c r="D13" t="s">
        <v>104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5619-A617-4090-A547-458BEEEBA414}">
  <sheetPr codeName="Feuil3">
    <tabColor theme="7" tint="0.39997558519241921"/>
  </sheetPr>
  <dimension ref="A1:AB116"/>
  <sheetViews>
    <sheetView workbookViewId="0">
      <selection activeCell="D7" sqref="D7:D8"/>
    </sheetView>
  </sheetViews>
  <sheetFormatPr baseColWidth="10" defaultRowHeight="15.6" x14ac:dyDescent="0.3"/>
  <cols>
    <col min="2" max="2" width="10.69921875" customWidth="1"/>
  </cols>
  <sheetData>
    <row r="1" spans="1:28" x14ac:dyDescent="0.3">
      <c r="A1" s="97" t="s">
        <v>109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3"/>
      <c r="O1" s="13"/>
      <c r="P1" s="13"/>
      <c r="Q1" s="13"/>
    </row>
    <row r="2" spans="1:28" x14ac:dyDescent="0.3">
      <c r="A2" s="13"/>
      <c r="B2" s="98" t="s">
        <v>51</v>
      </c>
      <c r="C2" s="98"/>
      <c r="D2" s="98"/>
      <c r="E2" s="15"/>
      <c r="F2" s="98" t="s">
        <v>52</v>
      </c>
      <c r="G2" s="98"/>
      <c r="H2" s="98"/>
      <c r="I2" s="15"/>
      <c r="J2" s="98" t="s">
        <v>7</v>
      </c>
      <c r="K2" s="98"/>
      <c r="L2" s="98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3">
      <c r="A3" s="13"/>
      <c r="B3" s="98"/>
      <c r="C3" s="98"/>
      <c r="D3" s="98"/>
      <c r="E3" s="15"/>
      <c r="F3" s="98"/>
      <c r="G3" s="98"/>
      <c r="H3" s="98"/>
      <c r="I3" s="15"/>
      <c r="J3" s="98"/>
      <c r="K3" s="98"/>
      <c r="L3" s="98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27" customHeight="1" x14ac:dyDescent="0.3">
      <c r="A4" s="13"/>
      <c r="B4" s="11" t="s">
        <v>67</v>
      </c>
      <c r="C4" s="12" t="s">
        <v>68</v>
      </c>
      <c r="D4" s="10" t="s">
        <v>64</v>
      </c>
      <c r="E4" s="16"/>
      <c r="F4" s="11" t="s">
        <v>67</v>
      </c>
      <c r="G4" s="12" t="s">
        <v>68</v>
      </c>
      <c r="H4" s="10" t="s">
        <v>64</v>
      </c>
      <c r="I4" s="16"/>
      <c r="J4" s="11" t="s">
        <v>67</v>
      </c>
      <c r="K4" s="12" t="s">
        <v>68</v>
      </c>
      <c r="L4" s="10" t="s">
        <v>64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3">
      <c r="A5" s="13"/>
      <c r="B5" s="8"/>
      <c r="C5" s="9"/>
      <c r="D5" s="8"/>
      <c r="E5" s="13"/>
      <c r="F5" s="9"/>
      <c r="G5" s="8"/>
      <c r="H5" s="9"/>
      <c r="I5" s="13"/>
      <c r="J5" s="8"/>
      <c r="K5" s="9"/>
      <c r="L5" s="8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3">
      <c r="A6" s="13"/>
      <c r="B6" s="99" t="s">
        <v>65</v>
      </c>
      <c r="C6" s="99"/>
      <c r="D6" s="99"/>
      <c r="E6" s="13"/>
      <c r="F6" s="99" t="s">
        <v>65</v>
      </c>
      <c r="G6" s="99"/>
      <c r="H6" s="99"/>
      <c r="I6" s="13"/>
      <c r="J6" s="99" t="s">
        <v>65</v>
      </c>
      <c r="K6" s="99"/>
      <c r="L6" s="99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3">
      <c r="A7" s="14" t="s">
        <v>53</v>
      </c>
      <c r="B7" s="8"/>
      <c r="C7" s="9"/>
      <c r="D7" s="102" t="s">
        <v>8</v>
      </c>
      <c r="E7" s="14" t="s">
        <v>53</v>
      </c>
      <c r="F7" s="9"/>
      <c r="G7" s="101" t="s">
        <v>24</v>
      </c>
      <c r="H7" s="9"/>
      <c r="I7" s="14" t="s">
        <v>53</v>
      </c>
      <c r="J7" s="100" t="s">
        <v>27</v>
      </c>
      <c r="K7" s="9"/>
      <c r="L7" s="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3">
      <c r="A8" s="14"/>
      <c r="B8" s="8"/>
      <c r="C8" s="9"/>
      <c r="D8" s="102"/>
      <c r="E8" s="14"/>
      <c r="F8" s="9"/>
      <c r="G8" s="101"/>
      <c r="H8" s="9"/>
      <c r="I8" s="14"/>
      <c r="J8" s="100"/>
      <c r="K8" s="9"/>
      <c r="L8" s="8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x14ac:dyDescent="0.3">
      <c r="A9" s="14" t="s">
        <v>54</v>
      </c>
      <c r="B9" s="100" t="s">
        <v>9</v>
      </c>
      <c r="C9" s="9"/>
      <c r="D9" s="8"/>
      <c r="E9" s="14" t="s">
        <v>54</v>
      </c>
      <c r="F9" s="100" t="s">
        <v>15</v>
      </c>
      <c r="G9" s="8"/>
      <c r="H9" s="9"/>
      <c r="I9" s="14" t="s">
        <v>54</v>
      </c>
      <c r="J9" s="8"/>
      <c r="K9" s="101" t="s">
        <v>29</v>
      </c>
      <c r="L9" s="102" t="s">
        <v>28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3">
      <c r="A10" s="14"/>
      <c r="B10" s="100"/>
      <c r="C10" s="9"/>
      <c r="D10" s="8"/>
      <c r="E10" s="14"/>
      <c r="F10" s="100"/>
      <c r="G10" s="8"/>
      <c r="H10" s="9"/>
      <c r="I10" s="14"/>
      <c r="J10" s="8"/>
      <c r="K10" s="101"/>
      <c r="L10" s="102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5.45" customHeight="1" x14ac:dyDescent="0.3">
      <c r="A11" s="14" t="s">
        <v>55</v>
      </c>
      <c r="B11" s="8"/>
      <c r="C11" s="101" t="s">
        <v>69</v>
      </c>
      <c r="D11" s="8"/>
      <c r="E11" s="14" t="s">
        <v>55</v>
      </c>
      <c r="F11" s="9"/>
      <c r="G11" s="8"/>
      <c r="H11" s="102" t="s">
        <v>16</v>
      </c>
      <c r="I11" s="14" t="s">
        <v>55</v>
      </c>
      <c r="J11" s="100" t="s">
        <v>30</v>
      </c>
      <c r="K11" s="9"/>
      <c r="L11" s="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3">
      <c r="A12" s="14"/>
      <c r="B12" s="8"/>
      <c r="C12" s="101"/>
      <c r="D12" s="8"/>
      <c r="E12" s="14"/>
      <c r="F12" s="9"/>
      <c r="G12" s="8"/>
      <c r="H12" s="102"/>
      <c r="I12" s="14"/>
      <c r="J12" s="100"/>
      <c r="K12" s="9"/>
      <c r="L12" s="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3">
      <c r="A13" s="14" t="s">
        <v>56</v>
      </c>
      <c r="B13" s="100" t="s">
        <v>10</v>
      </c>
      <c r="C13" s="9"/>
      <c r="D13" s="8"/>
      <c r="E13" s="14" t="s">
        <v>56</v>
      </c>
      <c r="F13" s="100" t="s">
        <v>17</v>
      </c>
      <c r="G13" s="8"/>
      <c r="H13" s="9"/>
      <c r="I13" s="14" t="s">
        <v>56</v>
      </c>
      <c r="J13" s="8"/>
      <c r="K13" s="101" t="s">
        <v>31</v>
      </c>
      <c r="L13" s="8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3">
      <c r="A14" s="14"/>
      <c r="B14" s="100"/>
      <c r="C14" s="9"/>
      <c r="D14" s="8"/>
      <c r="E14" s="14"/>
      <c r="F14" s="100"/>
      <c r="G14" s="8"/>
      <c r="H14" s="9"/>
      <c r="I14" s="14"/>
      <c r="J14" s="8"/>
      <c r="K14" s="101"/>
      <c r="L14" s="8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3">
      <c r="A15" s="14" t="s">
        <v>57</v>
      </c>
      <c r="B15" s="8"/>
      <c r="C15" s="101" t="s">
        <v>11</v>
      </c>
      <c r="D15" s="102" t="s">
        <v>35</v>
      </c>
      <c r="E15" s="14" t="s">
        <v>57</v>
      </c>
      <c r="F15" s="9"/>
      <c r="G15" s="101" t="s">
        <v>18</v>
      </c>
      <c r="H15" s="9"/>
      <c r="I15" s="14" t="s">
        <v>57</v>
      </c>
      <c r="J15" s="8"/>
      <c r="K15" s="9"/>
      <c r="L15" s="102" t="s">
        <v>32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3">
      <c r="A16" s="14"/>
      <c r="B16" s="8"/>
      <c r="C16" s="101"/>
      <c r="D16" s="102"/>
      <c r="E16" s="14"/>
      <c r="F16" s="9"/>
      <c r="G16" s="101"/>
      <c r="H16" s="9"/>
      <c r="I16" s="14"/>
      <c r="J16" s="8"/>
      <c r="K16" s="9"/>
      <c r="L16" s="102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3">
      <c r="A17" s="14" t="s">
        <v>58</v>
      </c>
      <c r="B17" s="8"/>
      <c r="C17" s="9"/>
      <c r="D17" s="102" t="s">
        <v>12</v>
      </c>
      <c r="E17" s="14" t="s">
        <v>58</v>
      </c>
      <c r="F17" s="100" t="s">
        <v>26</v>
      </c>
      <c r="G17" s="8"/>
      <c r="H17" s="102" t="s">
        <v>19</v>
      </c>
      <c r="I17" s="14" t="s">
        <v>58</v>
      </c>
      <c r="J17" s="8"/>
      <c r="K17" s="9"/>
      <c r="L17" s="102" t="s">
        <v>33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3">
      <c r="A18" s="14"/>
      <c r="B18" s="8"/>
      <c r="C18" s="9"/>
      <c r="D18" s="102"/>
      <c r="E18" s="14"/>
      <c r="F18" s="100"/>
      <c r="G18" s="8"/>
      <c r="H18" s="102"/>
      <c r="I18" s="14"/>
      <c r="J18" s="8"/>
      <c r="K18" s="9"/>
      <c r="L18" s="102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3">
      <c r="A19" s="14" t="s">
        <v>59</v>
      </c>
      <c r="B19" s="100" t="s">
        <v>36</v>
      </c>
      <c r="C19" s="101" t="s">
        <v>14</v>
      </c>
      <c r="D19" s="8"/>
      <c r="E19" s="14" t="s">
        <v>59</v>
      </c>
      <c r="F19" s="100" t="s">
        <v>20</v>
      </c>
      <c r="G19" s="8"/>
      <c r="H19" s="9"/>
      <c r="I19" s="14" t="s">
        <v>59</v>
      </c>
      <c r="J19" s="100" t="s">
        <v>34</v>
      </c>
      <c r="K19" s="9"/>
      <c r="L19" s="102" t="s">
        <v>37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3">
      <c r="A20" s="14"/>
      <c r="B20" s="100"/>
      <c r="C20" s="101"/>
      <c r="D20" s="8"/>
      <c r="E20" s="14"/>
      <c r="F20" s="100"/>
      <c r="G20" s="8"/>
      <c r="H20" s="9"/>
      <c r="I20" s="14"/>
      <c r="J20" s="100"/>
      <c r="K20" s="9"/>
      <c r="L20" s="102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3">
      <c r="A21" s="14" t="s">
        <v>60</v>
      </c>
      <c r="B21" s="8"/>
      <c r="C21" s="101" t="s">
        <v>13</v>
      </c>
      <c r="D21" s="8"/>
      <c r="E21" s="14" t="s">
        <v>60</v>
      </c>
      <c r="F21" s="9"/>
      <c r="G21" s="8"/>
      <c r="H21" s="102" t="s">
        <v>21</v>
      </c>
      <c r="I21" s="14" t="s">
        <v>60</v>
      </c>
      <c r="J21" s="8"/>
      <c r="K21" s="9"/>
      <c r="L21" s="8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3">
      <c r="A22" s="14"/>
      <c r="B22" s="8"/>
      <c r="C22" s="101"/>
      <c r="D22" s="8"/>
      <c r="E22" s="14"/>
      <c r="F22" s="9"/>
      <c r="G22" s="8"/>
      <c r="H22" s="102"/>
      <c r="I22" s="14"/>
      <c r="J22" s="8"/>
      <c r="K22" s="9"/>
      <c r="L22" s="8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3">
      <c r="A23" s="14" t="s">
        <v>61</v>
      </c>
      <c r="B23" s="8"/>
      <c r="C23" s="9"/>
      <c r="D23" s="8"/>
      <c r="E23" s="14" t="s">
        <v>61</v>
      </c>
      <c r="F23" s="9"/>
      <c r="G23" s="101" t="s">
        <v>23</v>
      </c>
      <c r="H23" s="102" t="s">
        <v>25</v>
      </c>
      <c r="I23" s="14" t="s">
        <v>61</v>
      </c>
      <c r="J23" s="8"/>
      <c r="K23" s="9"/>
      <c r="L23" s="8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3">
      <c r="A24" s="14"/>
      <c r="B24" s="8"/>
      <c r="C24" s="9"/>
      <c r="D24" s="8"/>
      <c r="E24" s="14"/>
      <c r="F24" s="9"/>
      <c r="G24" s="101"/>
      <c r="H24" s="102"/>
      <c r="I24" s="14"/>
      <c r="J24" s="8"/>
      <c r="K24" s="9"/>
      <c r="L24" s="8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3">
      <c r="A25" s="14" t="s">
        <v>62</v>
      </c>
      <c r="B25" s="8"/>
      <c r="C25" s="9"/>
      <c r="D25" s="8"/>
      <c r="E25" s="14" t="s">
        <v>62</v>
      </c>
      <c r="F25" s="9"/>
      <c r="G25" s="8"/>
      <c r="H25" s="102" t="s">
        <v>22</v>
      </c>
      <c r="I25" s="14" t="s">
        <v>62</v>
      </c>
      <c r="J25" s="8"/>
      <c r="K25" s="9"/>
      <c r="L25" s="8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3">
      <c r="A26" s="14"/>
      <c r="B26" s="8"/>
      <c r="C26" s="9"/>
      <c r="D26" s="8"/>
      <c r="E26" s="14"/>
      <c r="F26" s="9"/>
      <c r="G26" s="8"/>
      <c r="H26" s="102"/>
      <c r="I26" s="14"/>
      <c r="J26" s="8"/>
      <c r="K26" s="9"/>
      <c r="L26" s="8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3">
      <c r="A27" s="14" t="s">
        <v>63</v>
      </c>
      <c r="B27" s="99" t="s">
        <v>66</v>
      </c>
      <c r="C27" s="99"/>
      <c r="D27" s="99"/>
      <c r="E27" s="14" t="s">
        <v>63</v>
      </c>
      <c r="F27" s="99" t="s">
        <v>66</v>
      </c>
      <c r="G27" s="99"/>
      <c r="H27" s="99"/>
      <c r="I27" s="14" t="s">
        <v>63</v>
      </c>
      <c r="J27" s="99" t="s">
        <v>66</v>
      </c>
      <c r="K27" s="99"/>
      <c r="L27" s="99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3"/>
      <c r="E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3">
      <c r="A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3">
      <c r="A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3">
      <c r="A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3">
      <c r="A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3">
      <c r="A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3">
      <c r="A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3">
      <c r="A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3">
      <c r="A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3">
      <c r="A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3">
      <c r="A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3">
      <c r="A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3">
      <c r="A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3">
      <c r="A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3">
      <c r="A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3">
      <c r="A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3">
      <c r="A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3">
      <c r="A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3">
      <c r="A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3">
      <c r="A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3">
      <c r="A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3">
      <c r="A91" s="13"/>
    </row>
    <row r="92" spans="1:28" x14ac:dyDescent="0.3">
      <c r="A92" s="13"/>
    </row>
    <row r="93" spans="1:28" x14ac:dyDescent="0.3">
      <c r="A93" s="13"/>
    </row>
    <row r="94" spans="1:28" x14ac:dyDescent="0.3">
      <c r="A94" s="13"/>
    </row>
    <row r="95" spans="1:28" x14ac:dyDescent="0.3">
      <c r="A95" s="13"/>
    </row>
    <row r="96" spans="1:28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</sheetData>
  <mergeCells count="41">
    <mergeCell ref="A1:M1"/>
    <mergeCell ref="H23:H24"/>
    <mergeCell ref="H25:H26"/>
    <mergeCell ref="K9:K10"/>
    <mergeCell ref="K13:K14"/>
    <mergeCell ref="L9:L10"/>
    <mergeCell ref="L15:L16"/>
    <mergeCell ref="L17:L18"/>
    <mergeCell ref="L19:L20"/>
    <mergeCell ref="J7:J8"/>
    <mergeCell ref="J11:J12"/>
    <mergeCell ref="J19:J20"/>
    <mergeCell ref="C15:C16"/>
    <mergeCell ref="D15:D16"/>
    <mergeCell ref="D17:D18"/>
    <mergeCell ref="C19:C20"/>
    <mergeCell ref="G7:G8"/>
    <mergeCell ref="G15:G16"/>
    <mergeCell ref="H11:H12"/>
    <mergeCell ref="D7:D8"/>
    <mergeCell ref="B19:B20"/>
    <mergeCell ref="F9:F10"/>
    <mergeCell ref="F13:F14"/>
    <mergeCell ref="F17:F18"/>
    <mergeCell ref="F19:F20"/>
    <mergeCell ref="B27:D27"/>
    <mergeCell ref="F27:H27"/>
    <mergeCell ref="J27:L27"/>
    <mergeCell ref="B9:B10"/>
    <mergeCell ref="B13:B14"/>
    <mergeCell ref="C11:C12"/>
    <mergeCell ref="C21:C22"/>
    <mergeCell ref="G23:G24"/>
    <mergeCell ref="H17:H18"/>
    <mergeCell ref="H21:H22"/>
    <mergeCell ref="B2:D3"/>
    <mergeCell ref="F2:H3"/>
    <mergeCell ref="J2:L3"/>
    <mergeCell ref="B6:D6"/>
    <mergeCell ref="F6:H6"/>
    <mergeCell ref="J6:L6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8D09-7525-4B4D-B9F5-C1C7478CA4F7}">
  <sheetPr codeName="Feuil9"/>
  <dimension ref="A1:J42"/>
  <sheetViews>
    <sheetView zoomScale="70" zoomScaleNormal="70" workbookViewId="0">
      <selection activeCell="J10" sqref="J10"/>
    </sheetView>
  </sheetViews>
  <sheetFormatPr baseColWidth="10" defaultRowHeight="15.6" x14ac:dyDescent="0.3"/>
  <cols>
    <col min="1" max="1" width="15" bestFit="1" customWidth="1"/>
    <col min="7" max="7" width="12.19921875" bestFit="1" customWidth="1"/>
    <col min="8" max="8" width="11.19921875" bestFit="1" customWidth="1"/>
  </cols>
  <sheetData>
    <row r="1" spans="1:10" ht="16.2" thickBot="1" x14ac:dyDescent="0.35">
      <c r="A1" s="103" t="s">
        <v>125</v>
      </c>
      <c r="B1" s="104"/>
      <c r="C1" s="105"/>
    </row>
    <row r="2" spans="1:10" ht="16.2" thickBot="1" x14ac:dyDescent="0.35">
      <c r="A2" s="18" t="s">
        <v>100</v>
      </c>
      <c r="B2" s="26" t="s">
        <v>98</v>
      </c>
      <c r="C2" s="19" t="s">
        <v>99</v>
      </c>
    </row>
    <row r="3" spans="1:10" x14ac:dyDescent="0.3">
      <c r="A3" s="24" t="s">
        <v>93</v>
      </c>
      <c r="B3" s="27" t="s">
        <v>101</v>
      </c>
      <c r="C3" s="25"/>
    </row>
    <row r="4" spans="1:10" x14ac:dyDescent="0.3">
      <c r="A4" s="20" t="s">
        <v>92</v>
      </c>
      <c r="B4" s="28" t="s">
        <v>102</v>
      </c>
      <c r="C4" s="21"/>
    </row>
    <row r="5" spans="1:10" x14ac:dyDescent="0.3">
      <c r="A5" s="20" t="s">
        <v>97</v>
      </c>
      <c r="B5" s="28" t="s">
        <v>103</v>
      </c>
      <c r="C5" s="21"/>
    </row>
    <row r="6" spans="1:10" x14ac:dyDescent="0.3">
      <c r="A6" s="20" t="s">
        <v>94</v>
      </c>
      <c r="B6" s="28" t="s">
        <v>104</v>
      </c>
      <c r="C6" s="21"/>
    </row>
    <row r="7" spans="1:10" x14ac:dyDescent="0.3">
      <c r="A7" s="20" t="s">
        <v>96</v>
      </c>
      <c r="B7" s="28" t="s">
        <v>105</v>
      </c>
      <c r="C7" s="21"/>
    </row>
    <row r="8" spans="1:10" ht="16.2" thickBot="1" x14ac:dyDescent="0.35">
      <c r="A8" s="22" t="s">
        <v>95</v>
      </c>
      <c r="B8" s="29" t="s">
        <v>106</v>
      </c>
      <c r="C8" s="23"/>
    </row>
    <row r="9" spans="1:10" ht="16.2" thickBot="1" x14ac:dyDescent="0.35"/>
    <row r="10" spans="1:10" ht="16.2" thickBot="1" x14ac:dyDescent="0.35">
      <c r="A10" s="106" t="s">
        <v>124</v>
      </c>
      <c r="B10" s="107"/>
      <c r="C10" s="108"/>
      <c r="D10" s="103" t="s">
        <v>143</v>
      </c>
      <c r="E10" s="104"/>
      <c r="F10" s="105"/>
      <c r="G10" s="103" t="s">
        <v>144</v>
      </c>
      <c r="H10" s="104"/>
      <c r="I10" s="104"/>
      <c r="J10" s="88" t="s">
        <v>108</v>
      </c>
    </row>
    <row r="11" spans="1:10" ht="16.2" thickBot="1" x14ac:dyDescent="0.35">
      <c r="A11" s="34" t="s">
        <v>118</v>
      </c>
      <c r="B11" s="34" t="s">
        <v>117</v>
      </c>
      <c r="C11" s="32" t="s">
        <v>119</v>
      </c>
      <c r="D11" s="41" t="s">
        <v>140</v>
      </c>
      <c r="E11" s="41" t="s">
        <v>141</v>
      </c>
      <c r="F11" s="41" t="s">
        <v>142</v>
      </c>
      <c r="G11" s="41" t="s">
        <v>145</v>
      </c>
      <c r="H11" s="41" t="s">
        <v>146</v>
      </c>
      <c r="I11" s="30" t="s">
        <v>147</v>
      </c>
      <c r="J11" s="87" t="s">
        <v>153</v>
      </c>
    </row>
    <row r="12" spans="1:10" ht="15.45" customHeight="1" x14ac:dyDescent="0.3">
      <c r="A12" s="28" t="s">
        <v>9</v>
      </c>
      <c r="B12" s="28" t="s">
        <v>110</v>
      </c>
      <c r="C12" s="21" t="s">
        <v>114</v>
      </c>
      <c r="D12" s="24" t="s">
        <v>148</v>
      </c>
      <c r="E12" s="27">
        <v>2</v>
      </c>
      <c r="F12" s="25">
        <v>1</v>
      </c>
      <c r="G12" s="42">
        <v>25000</v>
      </c>
      <c r="H12" s="43">
        <v>1000</v>
      </c>
      <c r="I12" s="81">
        <v>2000</v>
      </c>
      <c r="J12" s="84"/>
    </row>
    <row r="13" spans="1:10" x14ac:dyDescent="0.3">
      <c r="A13" s="28" t="s">
        <v>111</v>
      </c>
      <c r="B13" s="28" t="s">
        <v>110</v>
      </c>
      <c r="C13" s="21" t="s">
        <v>114</v>
      </c>
      <c r="D13" s="20" t="s">
        <v>149</v>
      </c>
      <c r="E13" s="28">
        <v>1</v>
      </c>
      <c r="F13" s="21">
        <v>3</v>
      </c>
      <c r="G13" s="44">
        <v>100000</v>
      </c>
      <c r="H13" s="45">
        <v>50000</v>
      </c>
      <c r="I13" s="82">
        <v>0</v>
      </c>
      <c r="J13" s="85" t="s">
        <v>154</v>
      </c>
    </row>
    <row r="14" spans="1:10" x14ac:dyDescent="0.3">
      <c r="A14" s="28" t="s">
        <v>36</v>
      </c>
      <c r="B14" s="28" t="s">
        <v>110</v>
      </c>
      <c r="C14" s="21" t="s">
        <v>114</v>
      </c>
      <c r="D14" s="20"/>
      <c r="E14" s="28">
        <v>1</v>
      </c>
      <c r="F14" s="21">
        <v>1</v>
      </c>
      <c r="G14" s="44"/>
      <c r="H14" s="45"/>
      <c r="I14" s="82"/>
      <c r="J14" s="85"/>
    </row>
    <row r="15" spans="1:10" x14ac:dyDescent="0.3">
      <c r="A15" s="28" t="s">
        <v>69</v>
      </c>
      <c r="B15" s="28" t="s">
        <v>112</v>
      </c>
      <c r="C15" s="21" t="s">
        <v>114</v>
      </c>
      <c r="D15" s="20"/>
      <c r="E15" s="28">
        <v>1</v>
      </c>
      <c r="F15" s="21">
        <v>2</v>
      </c>
      <c r="G15" s="44"/>
      <c r="H15" s="45"/>
      <c r="I15" s="82"/>
      <c r="J15" s="85"/>
    </row>
    <row r="16" spans="1:10" x14ac:dyDescent="0.3">
      <c r="A16" s="28" t="s">
        <v>11</v>
      </c>
      <c r="B16" s="28" t="s">
        <v>112</v>
      </c>
      <c r="C16" s="21" t="s">
        <v>114</v>
      </c>
      <c r="D16" s="20"/>
      <c r="E16" s="28">
        <v>2</v>
      </c>
      <c r="F16" s="21">
        <v>2</v>
      </c>
      <c r="G16" s="44"/>
      <c r="H16" s="45"/>
      <c r="I16" s="82"/>
      <c r="J16" s="85"/>
    </row>
    <row r="17" spans="1:10" x14ac:dyDescent="0.3">
      <c r="A17" s="28" t="s">
        <v>14</v>
      </c>
      <c r="B17" s="28" t="s">
        <v>112</v>
      </c>
      <c r="C17" s="21" t="s">
        <v>114</v>
      </c>
      <c r="D17" s="20"/>
      <c r="E17" s="28">
        <v>3</v>
      </c>
      <c r="F17" s="21">
        <v>1</v>
      </c>
      <c r="G17" s="44"/>
      <c r="H17" s="45"/>
      <c r="I17" s="82"/>
      <c r="J17" s="85"/>
    </row>
    <row r="18" spans="1:10" x14ac:dyDescent="0.3">
      <c r="A18" s="28" t="s">
        <v>120</v>
      </c>
      <c r="B18" s="28" t="s">
        <v>112</v>
      </c>
      <c r="C18" s="21" t="s">
        <v>114</v>
      </c>
      <c r="D18" s="20"/>
      <c r="E18" s="28">
        <v>1</v>
      </c>
      <c r="F18" s="21">
        <v>2</v>
      </c>
      <c r="G18" s="44"/>
      <c r="H18" s="45"/>
      <c r="I18" s="82"/>
      <c r="J18" s="85"/>
    </row>
    <row r="19" spans="1:10" x14ac:dyDescent="0.3">
      <c r="A19" s="28" t="s">
        <v>8</v>
      </c>
      <c r="B19" s="28" t="s">
        <v>113</v>
      </c>
      <c r="C19" s="21" t="s">
        <v>114</v>
      </c>
      <c r="D19" s="20"/>
      <c r="E19" s="28">
        <v>2</v>
      </c>
      <c r="F19" s="21">
        <v>2</v>
      </c>
      <c r="G19" s="44"/>
      <c r="H19" s="45"/>
      <c r="I19" s="82"/>
      <c r="J19" s="85"/>
    </row>
    <row r="20" spans="1:10" x14ac:dyDescent="0.3">
      <c r="A20" s="28" t="s">
        <v>35</v>
      </c>
      <c r="B20" s="28" t="s">
        <v>113</v>
      </c>
      <c r="C20" s="21" t="s">
        <v>114</v>
      </c>
      <c r="D20" s="20"/>
      <c r="E20" s="28">
        <v>4</v>
      </c>
      <c r="F20" s="21">
        <v>3</v>
      </c>
      <c r="G20" s="44"/>
      <c r="H20" s="45"/>
      <c r="I20" s="82"/>
      <c r="J20" s="85"/>
    </row>
    <row r="21" spans="1:10" x14ac:dyDescent="0.3">
      <c r="A21" s="28" t="s">
        <v>12</v>
      </c>
      <c r="B21" s="28" t="s">
        <v>113</v>
      </c>
      <c r="C21" s="21" t="s">
        <v>114</v>
      </c>
      <c r="D21" s="20"/>
      <c r="E21" s="28"/>
      <c r="F21" s="21">
        <v>1</v>
      </c>
      <c r="G21" s="44"/>
      <c r="H21" s="45"/>
      <c r="I21" s="82"/>
      <c r="J21" s="85"/>
    </row>
    <row r="22" spans="1:10" x14ac:dyDescent="0.3">
      <c r="A22" s="28" t="s">
        <v>15</v>
      </c>
      <c r="B22" s="28" t="s">
        <v>110</v>
      </c>
      <c r="C22" s="21" t="s">
        <v>115</v>
      </c>
      <c r="D22" s="20"/>
      <c r="E22" s="28"/>
      <c r="F22" s="21">
        <v>2</v>
      </c>
      <c r="G22" s="44"/>
      <c r="H22" s="45"/>
      <c r="I22" s="82"/>
      <c r="J22" s="85"/>
    </row>
    <row r="23" spans="1:10" x14ac:dyDescent="0.3">
      <c r="A23" s="28" t="s">
        <v>17</v>
      </c>
      <c r="B23" s="28" t="s">
        <v>110</v>
      </c>
      <c r="C23" s="21" t="s">
        <v>115</v>
      </c>
      <c r="D23" s="20"/>
      <c r="E23" s="28"/>
      <c r="F23" s="21">
        <v>3</v>
      </c>
      <c r="G23" s="44"/>
      <c r="H23" s="45"/>
      <c r="I23" s="82"/>
      <c r="J23" s="85"/>
    </row>
    <row r="24" spans="1:10" x14ac:dyDescent="0.3">
      <c r="A24" s="28" t="s">
        <v>26</v>
      </c>
      <c r="B24" s="28" t="s">
        <v>110</v>
      </c>
      <c r="C24" s="21" t="s">
        <v>115</v>
      </c>
      <c r="D24" s="20"/>
      <c r="E24" s="28"/>
      <c r="F24" s="21">
        <v>3</v>
      </c>
      <c r="G24" s="44"/>
      <c r="H24" s="45"/>
      <c r="I24" s="82"/>
      <c r="J24" s="85"/>
    </row>
    <row r="25" spans="1:10" x14ac:dyDescent="0.3">
      <c r="A25" s="28" t="s">
        <v>20</v>
      </c>
      <c r="B25" s="28" t="s">
        <v>110</v>
      </c>
      <c r="C25" s="21" t="s">
        <v>115</v>
      </c>
      <c r="D25" s="20"/>
      <c r="E25" s="28"/>
      <c r="F25" s="21">
        <v>3</v>
      </c>
      <c r="G25" s="44"/>
      <c r="H25" s="45"/>
      <c r="I25" s="82"/>
      <c r="J25" s="85"/>
    </row>
    <row r="26" spans="1:10" x14ac:dyDescent="0.3">
      <c r="A26" s="28" t="s">
        <v>24</v>
      </c>
      <c r="B26" s="28" t="s">
        <v>112</v>
      </c>
      <c r="C26" s="21" t="s">
        <v>115</v>
      </c>
      <c r="D26" s="20"/>
      <c r="E26" s="28"/>
      <c r="F26" s="21">
        <v>3</v>
      </c>
      <c r="G26" s="44"/>
      <c r="H26" s="45"/>
      <c r="I26" s="82"/>
      <c r="J26" s="85"/>
    </row>
    <row r="27" spans="1:10" x14ac:dyDescent="0.3">
      <c r="A27" s="28" t="s">
        <v>18</v>
      </c>
      <c r="B27" s="28" t="s">
        <v>112</v>
      </c>
      <c r="C27" s="21" t="s">
        <v>115</v>
      </c>
      <c r="D27" s="20"/>
      <c r="E27" s="28"/>
      <c r="F27" s="21">
        <v>2</v>
      </c>
      <c r="G27" s="44"/>
      <c r="H27" s="45"/>
      <c r="I27" s="82"/>
      <c r="J27" s="85"/>
    </row>
    <row r="28" spans="1:10" ht="15.45" customHeight="1" x14ac:dyDescent="0.3">
      <c r="A28" s="28" t="s">
        <v>23</v>
      </c>
      <c r="B28" s="28" t="s">
        <v>112</v>
      </c>
      <c r="C28" s="21" t="s">
        <v>115</v>
      </c>
      <c r="D28" s="20"/>
      <c r="E28" s="28"/>
      <c r="F28" s="21">
        <v>2</v>
      </c>
      <c r="G28" s="44"/>
      <c r="H28" s="45"/>
      <c r="I28" s="82"/>
      <c r="J28" s="85"/>
    </row>
    <row r="29" spans="1:10" x14ac:dyDescent="0.3">
      <c r="A29" s="28" t="s">
        <v>16</v>
      </c>
      <c r="B29" s="28" t="s">
        <v>113</v>
      </c>
      <c r="C29" s="21" t="s">
        <v>115</v>
      </c>
      <c r="D29" s="20"/>
      <c r="E29" s="28"/>
      <c r="F29" s="21">
        <v>2</v>
      </c>
      <c r="G29" s="44"/>
      <c r="H29" s="45"/>
      <c r="I29" s="82"/>
      <c r="J29" s="85"/>
    </row>
    <row r="30" spans="1:10" x14ac:dyDescent="0.3">
      <c r="A30" s="28" t="s">
        <v>19</v>
      </c>
      <c r="B30" s="28" t="s">
        <v>113</v>
      </c>
      <c r="C30" s="21" t="s">
        <v>115</v>
      </c>
      <c r="D30" s="20"/>
      <c r="E30" s="28"/>
      <c r="F30" s="21">
        <v>2</v>
      </c>
      <c r="G30" s="44"/>
      <c r="H30" s="45"/>
      <c r="I30" s="82"/>
      <c r="J30" s="85"/>
    </row>
    <row r="31" spans="1:10" x14ac:dyDescent="0.3">
      <c r="A31" s="28" t="s">
        <v>21</v>
      </c>
      <c r="B31" s="28" t="s">
        <v>113</v>
      </c>
      <c r="C31" s="21" t="s">
        <v>115</v>
      </c>
      <c r="D31" s="20"/>
      <c r="E31" s="28"/>
      <c r="F31" s="21">
        <v>2</v>
      </c>
      <c r="G31" s="44"/>
      <c r="H31" s="45"/>
      <c r="I31" s="82"/>
      <c r="J31" s="85"/>
    </row>
    <row r="32" spans="1:10" x14ac:dyDescent="0.3">
      <c r="A32" s="28" t="s">
        <v>25</v>
      </c>
      <c r="B32" s="28" t="s">
        <v>113</v>
      </c>
      <c r="C32" s="21" t="s">
        <v>115</v>
      </c>
      <c r="D32" s="20"/>
      <c r="E32" s="28"/>
      <c r="F32" s="21">
        <v>3</v>
      </c>
      <c r="G32" s="44"/>
      <c r="H32" s="45"/>
      <c r="I32" s="82"/>
      <c r="J32" s="85"/>
    </row>
    <row r="33" spans="1:10" x14ac:dyDescent="0.3">
      <c r="A33" s="28" t="s">
        <v>121</v>
      </c>
      <c r="B33" s="28" t="s">
        <v>113</v>
      </c>
      <c r="C33" s="21" t="s">
        <v>115</v>
      </c>
      <c r="D33" s="20"/>
      <c r="E33" s="28"/>
      <c r="F33" s="21">
        <v>2</v>
      </c>
      <c r="G33" s="44"/>
      <c r="H33" s="45"/>
      <c r="I33" s="82"/>
      <c r="J33" s="85"/>
    </row>
    <row r="34" spans="1:10" x14ac:dyDescent="0.3">
      <c r="A34" s="28" t="s">
        <v>122</v>
      </c>
      <c r="B34" s="28" t="s">
        <v>110</v>
      </c>
      <c r="C34" s="21" t="s">
        <v>116</v>
      </c>
      <c r="D34" s="20"/>
      <c r="E34" s="28"/>
      <c r="F34" s="21">
        <v>3</v>
      </c>
      <c r="G34" s="44"/>
      <c r="H34" s="45"/>
      <c r="I34" s="82"/>
      <c r="J34" s="85"/>
    </row>
    <row r="35" spans="1:10" x14ac:dyDescent="0.3">
      <c r="A35" s="28" t="s">
        <v>30</v>
      </c>
      <c r="B35" s="28" t="s">
        <v>110</v>
      </c>
      <c r="C35" s="21" t="s">
        <v>116</v>
      </c>
      <c r="D35" s="20"/>
      <c r="E35" s="28"/>
      <c r="F35" s="21">
        <v>2</v>
      </c>
      <c r="G35" s="44"/>
      <c r="H35" s="45"/>
      <c r="I35" s="82"/>
      <c r="J35" s="85"/>
    </row>
    <row r="36" spans="1:10" ht="15.45" customHeight="1" x14ac:dyDescent="0.3">
      <c r="A36" s="28" t="s">
        <v>34</v>
      </c>
      <c r="B36" s="28" t="s">
        <v>110</v>
      </c>
      <c r="C36" s="21" t="s">
        <v>116</v>
      </c>
      <c r="D36" s="20"/>
      <c r="E36" s="28"/>
      <c r="F36" s="21">
        <v>3</v>
      </c>
      <c r="G36" s="44"/>
      <c r="H36" s="45"/>
      <c r="I36" s="82"/>
      <c r="J36" s="85"/>
    </row>
    <row r="37" spans="1:10" x14ac:dyDescent="0.3">
      <c r="A37" s="28" t="s">
        <v>29</v>
      </c>
      <c r="B37" s="28" t="s">
        <v>112</v>
      </c>
      <c r="C37" s="21" t="s">
        <v>116</v>
      </c>
      <c r="D37" s="20"/>
      <c r="E37" s="28"/>
      <c r="F37" s="21">
        <v>2</v>
      </c>
      <c r="G37" s="44"/>
      <c r="H37" s="45"/>
      <c r="I37" s="82"/>
      <c r="J37" s="85"/>
    </row>
    <row r="38" spans="1:10" x14ac:dyDescent="0.3">
      <c r="A38" s="28" t="s">
        <v>31</v>
      </c>
      <c r="B38" s="28" t="s">
        <v>112</v>
      </c>
      <c r="C38" s="21" t="s">
        <v>116</v>
      </c>
      <c r="D38" s="20"/>
      <c r="E38" s="28"/>
      <c r="F38" s="21">
        <v>3</v>
      </c>
      <c r="G38" s="44"/>
      <c r="H38" s="45"/>
      <c r="I38" s="82"/>
      <c r="J38" s="85"/>
    </row>
    <row r="39" spans="1:10" x14ac:dyDescent="0.3">
      <c r="A39" s="28" t="s">
        <v>28</v>
      </c>
      <c r="B39" s="28" t="s">
        <v>113</v>
      </c>
      <c r="C39" s="21" t="s">
        <v>116</v>
      </c>
      <c r="D39" s="20"/>
      <c r="E39" s="28"/>
      <c r="F39" s="21">
        <v>2</v>
      </c>
      <c r="G39" s="44"/>
      <c r="H39" s="45"/>
      <c r="I39" s="82"/>
      <c r="J39" s="85"/>
    </row>
    <row r="40" spans="1:10" x14ac:dyDescent="0.3">
      <c r="A40" s="28" t="s">
        <v>32</v>
      </c>
      <c r="B40" s="28" t="s">
        <v>113</v>
      </c>
      <c r="C40" s="21" t="s">
        <v>116</v>
      </c>
      <c r="D40" s="20"/>
      <c r="E40" s="28"/>
      <c r="F40" s="21">
        <v>3</v>
      </c>
      <c r="G40" s="44"/>
      <c r="H40" s="45"/>
      <c r="I40" s="82"/>
      <c r="J40" s="85"/>
    </row>
    <row r="41" spans="1:10" x14ac:dyDescent="0.3">
      <c r="A41" s="28" t="s">
        <v>33</v>
      </c>
      <c r="B41" s="28" t="s">
        <v>113</v>
      </c>
      <c r="C41" s="21" t="s">
        <v>116</v>
      </c>
      <c r="D41" s="20"/>
      <c r="E41" s="28"/>
      <c r="F41" s="21">
        <v>2</v>
      </c>
      <c r="G41" s="44"/>
      <c r="H41" s="45"/>
      <c r="I41" s="82"/>
      <c r="J41" s="85"/>
    </row>
    <row r="42" spans="1:10" ht="16.2" thickBot="1" x14ac:dyDescent="0.35">
      <c r="A42" s="29" t="s">
        <v>37</v>
      </c>
      <c r="B42" s="29" t="s">
        <v>113</v>
      </c>
      <c r="C42" s="23" t="s">
        <v>116</v>
      </c>
      <c r="D42" s="22"/>
      <c r="E42" s="29"/>
      <c r="F42" s="23">
        <v>2</v>
      </c>
      <c r="G42" s="46"/>
      <c r="H42" s="47"/>
      <c r="I42" s="83"/>
      <c r="J42" s="86"/>
    </row>
  </sheetData>
  <mergeCells count="4">
    <mergeCell ref="G10:I10"/>
    <mergeCell ref="A1:C1"/>
    <mergeCell ref="A10:C10"/>
    <mergeCell ref="D10:F10"/>
  </mergeCells>
  <phoneticPr fontId="1" type="noConversion"/>
  <conditionalFormatting sqref="F12:F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{EB096E58-3191-4A5B-BFE8-C8DC9F320010}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096E58-3191-4A5B-BFE8-C8DC9F320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54E1-CA6F-974D-8462-F80914DF8ED7}">
  <sheetPr codeName="Feuil5"/>
  <dimension ref="A1:O19"/>
  <sheetViews>
    <sheetView workbookViewId="0">
      <selection activeCell="G12" sqref="G12"/>
    </sheetView>
  </sheetViews>
  <sheetFormatPr baseColWidth="10" defaultRowHeight="15.6" x14ac:dyDescent="0.3"/>
  <cols>
    <col min="6" max="6" width="3.296875" customWidth="1"/>
    <col min="11" max="11" width="2.796875" customWidth="1"/>
  </cols>
  <sheetData>
    <row r="1" spans="1:15" x14ac:dyDescent="0.3">
      <c r="A1" s="109" t="s">
        <v>139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3" spans="1:15" ht="16.2" thickBot="1" x14ac:dyDescent="0.35">
      <c r="D3" s="74" t="s">
        <v>151</v>
      </c>
    </row>
    <row r="4" spans="1:15" ht="16.2" thickBot="1" x14ac:dyDescent="0.35">
      <c r="B4" s="34" t="s">
        <v>152</v>
      </c>
      <c r="D4" s="75" t="str">
        <f>VLOOKUP(B5,TDC!A12:J42,10,2)</f>
        <v>Playback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1:15" ht="16.2" thickBot="1" x14ac:dyDescent="0.35">
      <c r="B5" s="34" t="s">
        <v>111</v>
      </c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</row>
    <row r="7" spans="1:15" ht="16.2" thickBot="1" x14ac:dyDescent="0.35">
      <c r="B7" s="38" t="s">
        <v>138</v>
      </c>
      <c r="C7" s="7"/>
      <c r="E7" s="7"/>
      <c r="G7" s="39" t="s">
        <v>123</v>
      </c>
      <c r="L7" s="40" t="s">
        <v>150</v>
      </c>
    </row>
    <row r="8" spans="1:15" x14ac:dyDescent="0.3">
      <c r="B8" s="48"/>
      <c r="C8" s="49"/>
      <c r="D8" s="49"/>
      <c r="E8" s="50"/>
      <c r="G8" s="57"/>
      <c r="H8" s="58"/>
      <c r="I8" s="58"/>
      <c r="J8" s="59"/>
      <c r="L8" s="65"/>
      <c r="M8" s="66"/>
      <c r="N8" s="66"/>
      <c r="O8" s="67"/>
    </row>
    <row r="9" spans="1:15" x14ac:dyDescent="0.3">
      <c r="B9" s="51" t="str">
        <f>B5</f>
        <v xml:space="preserve">Angèle </v>
      </c>
      <c r="C9" s="52"/>
      <c r="D9" s="52"/>
      <c r="E9" s="53"/>
      <c r="G9" s="60" t="str">
        <f>VLOOKUP(B5,TDC!A12:B42,2,2)</f>
        <v>scène 1</v>
      </c>
      <c r="H9" s="3" t="str">
        <f>VLOOKUP(B5,TDC!A12:C42,3,2)</f>
        <v>vendredi</v>
      </c>
      <c r="I9" s="3" t="str">
        <f>VLOOKUP(B5,TDC!A12:F42,4,2)</f>
        <v>19h - 20h</v>
      </c>
      <c r="J9" s="61"/>
      <c r="L9" s="68"/>
      <c r="M9" s="69"/>
      <c r="N9" s="69"/>
      <c r="O9" s="70"/>
    </row>
    <row r="10" spans="1:15" x14ac:dyDescent="0.3">
      <c r="B10" s="51"/>
      <c r="C10" s="52"/>
      <c r="D10" s="52"/>
      <c r="E10" s="53"/>
      <c r="G10" s="60"/>
      <c r="H10" s="3"/>
      <c r="I10" s="3"/>
      <c r="J10" s="61"/>
      <c r="L10" s="68"/>
      <c r="M10" s="69"/>
      <c r="N10" s="69"/>
      <c r="O10" s="70"/>
    </row>
    <row r="11" spans="1:15" x14ac:dyDescent="0.3">
      <c r="B11" s="51"/>
      <c r="C11" s="52"/>
      <c r="D11" s="52"/>
      <c r="E11" s="53"/>
      <c r="G11" s="60"/>
      <c r="H11" s="3"/>
      <c r="I11" s="3"/>
      <c r="J11" s="61"/>
      <c r="L11" s="68"/>
      <c r="M11" s="69"/>
      <c r="N11" s="69"/>
      <c r="O11" s="70"/>
    </row>
    <row r="12" spans="1:15" x14ac:dyDescent="0.3">
      <c r="B12" s="51"/>
      <c r="C12" s="52"/>
      <c r="D12" s="52"/>
      <c r="E12" s="53"/>
      <c r="G12" s="60"/>
      <c r="H12" s="3"/>
      <c r="I12" s="3"/>
      <c r="J12" s="61"/>
      <c r="L12" s="68"/>
      <c r="M12" s="69"/>
      <c r="N12" s="69"/>
      <c r="O12" s="70"/>
    </row>
    <row r="13" spans="1:15" x14ac:dyDescent="0.3">
      <c r="B13" s="51"/>
      <c r="C13" s="52"/>
      <c r="D13" s="52"/>
      <c r="E13" s="53"/>
      <c r="G13" s="60"/>
      <c r="H13" s="3"/>
      <c r="I13" s="3"/>
      <c r="J13" s="61"/>
      <c r="L13" s="68"/>
      <c r="M13" s="69"/>
      <c r="N13" s="69"/>
      <c r="O13" s="70"/>
    </row>
    <row r="14" spans="1:15" x14ac:dyDescent="0.3">
      <c r="B14" s="51"/>
      <c r="C14" s="52"/>
      <c r="D14" s="52"/>
      <c r="E14" s="53"/>
      <c r="G14" s="60"/>
      <c r="H14" s="3"/>
      <c r="I14" s="3"/>
      <c r="J14" s="61"/>
      <c r="L14" s="68"/>
      <c r="M14" s="69"/>
      <c r="N14" s="69"/>
      <c r="O14" s="70"/>
    </row>
    <row r="15" spans="1:15" x14ac:dyDescent="0.3">
      <c r="B15" s="51"/>
      <c r="C15" s="52"/>
      <c r="D15" s="52"/>
      <c r="E15" s="53"/>
      <c r="G15" s="60"/>
      <c r="H15" s="3"/>
      <c r="I15" s="3"/>
      <c r="J15" s="61"/>
      <c r="L15" s="68"/>
      <c r="M15" s="69"/>
      <c r="N15" s="69"/>
      <c r="O15" s="70"/>
    </row>
    <row r="16" spans="1:15" x14ac:dyDescent="0.3">
      <c r="B16" s="51"/>
      <c r="C16" s="52"/>
      <c r="D16" s="52"/>
      <c r="E16" s="53"/>
      <c r="G16" s="60"/>
      <c r="H16" s="3"/>
      <c r="I16" s="3"/>
      <c r="J16" s="61"/>
      <c r="L16" s="68"/>
      <c r="M16" s="69"/>
      <c r="N16" s="69"/>
      <c r="O16" s="70"/>
    </row>
    <row r="17" spans="2:15" x14ac:dyDescent="0.3">
      <c r="B17" s="51"/>
      <c r="C17" s="52"/>
      <c r="D17" s="52"/>
      <c r="E17" s="53"/>
      <c r="G17" s="60"/>
      <c r="H17" s="3"/>
      <c r="I17" s="3"/>
      <c r="J17" s="61"/>
      <c r="L17" s="68"/>
      <c r="M17" s="69"/>
      <c r="N17" s="69"/>
      <c r="O17" s="70"/>
    </row>
    <row r="18" spans="2:15" x14ac:dyDescent="0.3">
      <c r="B18" s="51"/>
      <c r="C18" s="52"/>
      <c r="D18" s="52"/>
      <c r="E18" s="53"/>
      <c r="G18" s="60"/>
      <c r="H18" s="3"/>
      <c r="I18" s="3"/>
      <c r="J18" s="61"/>
      <c r="L18" s="68"/>
      <c r="M18" s="69"/>
      <c r="N18" s="69"/>
      <c r="O18" s="70"/>
    </row>
    <row r="19" spans="2:15" ht="16.2" thickBot="1" x14ac:dyDescent="0.35">
      <c r="B19" s="54"/>
      <c r="C19" s="55"/>
      <c r="D19" s="55"/>
      <c r="E19" s="56"/>
      <c r="G19" s="62"/>
      <c r="H19" s="63"/>
      <c r="I19" s="63"/>
      <c r="J19" s="64"/>
      <c r="L19" s="71"/>
      <c r="M19" s="72"/>
      <c r="N19" s="72"/>
      <c r="O19" s="73"/>
    </row>
  </sheetData>
  <mergeCells count="1">
    <mergeCell ref="A1:M1"/>
  </mergeCell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463797-BCFE-4E7D-B9C0-6D8BED84FE0B}">
          <x14:formula1>
            <xm:f>TDC!$A$12:$A$42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634B-1171-5D4E-8FEE-0CA2071AAEE4}">
  <sheetPr codeName="Feuil13"/>
  <dimension ref="A5:K7"/>
  <sheetViews>
    <sheetView zoomScale="70" zoomScaleNormal="70" workbookViewId="0">
      <selection activeCell="H12" sqref="H12"/>
    </sheetView>
  </sheetViews>
  <sheetFormatPr baseColWidth="10" defaultRowHeight="15.6" x14ac:dyDescent="0.3"/>
  <cols>
    <col min="2" max="2" width="29.19921875" bestFit="1" customWidth="1"/>
    <col min="3" max="3" width="15.69921875" customWidth="1"/>
    <col min="4" max="4" width="14.5" customWidth="1"/>
    <col min="5" max="5" width="19.796875" bestFit="1" customWidth="1"/>
    <col min="11" max="11" width="19.69921875" customWidth="1"/>
  </cols>
  <sheetData>
    <row r="5" spans="1:11" x14ac:dyDescent="0.3">
      <c r="A5" s="2" t="s">
        <v>38</v>
      </c>
      <c r="B5" s="110" t="s">
        <v>39</v>
      </c>
      <c r="C5" s="110"/>
      <c r="D5" s="110" t="s">
        <v>40</v>
      </c>
      <c r="E5" s="110"/>
      <c r="F5" s="110"/>
      <c r="G5" s="110"/>
      <c r="H5" s="110"/>
      <c r="I5" s="110"/>
      <c r="J5" s="110"/>
      <c r="K5" s="2"/>
    </row>
    <row r="6" spans="1:11" ht="34.950000000000003" customHeight="1" x14ac:dyDescent="0.3">
      <c r="A6" s="6" t="s">
        <v>41</v>
      </c>
      <c r="B6" s="4" t="s">
        <v>42</v>
      </c>
      <c r="C6" s="2" t="s">
        <v>43</v>
      </c>
      <c r="D6" s="4" t="s">
        <v>44</v>
      </c>
      <c r="E6" s="2" t="s">
        <v>45</v>
      </c>
      <c r="F6" s="2" t="s">
        <v>46</v>
      </c>
      <c r="G6" s="2" t="s">
        <v>47</v>
      </c>
      <c r="H6" s="2" t="s">
        <v>48</v>
      </c>
      <c r="I6" s="2"/>
      <c r="J6" s="2"/>
      <c r="K6" s="5" t="s">
        <v>49</v>
      </c>
    </row>
    <row r="7" spans="1:11" x14ac:dyDescent="0.3">
      <c r="K7" s="2" t="s">
        <v>50</v>
      </c>
    </row>
  </sheetData>
  <mergeCells count="2">
    <mergeCell ref="B5:C5"/>
    <mergeCell ref="D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DA24-5ED4-3D4D-A97F-BB59A5875AD3}">
  <sheetPr codeName="Feuil4"/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47A1-3981-B640-BB02-7458E1BD425B}">
  <sheetPr codeName="Feuil6">
    <tabColor theme="1"/>
  </sheetPr>
  <dimension ref="A1:AG311"/>
  <sheetViews>
    <sheetView workbookViewId="0">
      <selection activeCell="G6" sqref="G6"/>
    </sheetView>
  </sheetViews>
  <sheetFormatPr baseColWidth="10" defaultRowHeight="15.6" x14ac:dyDescent="0.3"/>
  <cols>
    <col min="6" max="6" width="13.69921875" bestFit="1" customWidth="1"/>
    <col min="11" max="11" width="14.69921875" bestFit="1" customWidth="1"/>
  </cols>
  <sheetData>
    <row r="1" spans="1:33" x14ac:dyDescent="0.3">
      <c r="A1" s="111" t="s">
        <v>127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3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13"/>
      <c r="B4" s="13"/>
      <c r="C4" s="112" t="s">
        <v>128</v>
      </c>
      <c r="D4" s="113"/>
      <c r="E4" s="113"/>
      <c r="F4" s="114"/>
      <c r="G4" s="13"/>
      <c r="H4" s="112" t="s">
        <v>129</v>
      </c>
      <c r="I4" s="113"/>
      <c r="J4" s="113"/>
      <c r="K4" s="1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13"/>
      <c r="B5" s="13"/>
      <c r="C5" s="13" t="s">
        <v>130</v>
      </c>
      <c r="D5" s="13"/>
      <c r="E5" s="13"/>
      <c r="F5" s="35">
        <v>100000</v>
      </c>
      <c r="G5" s="13"/>
      <c r="H5" s="13" t="s">
        <v>133</v>
      </c>
      <c r="I5" s="13"/>
      <c r="J5" s="13"/>
      <c r="K5" s="36">
        <v>10000000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13"/>
      <c r="B6" s="13"/>
      <c r="C6" s="13" t="s">
        <v>131</v>
      </c>
      <c r="D6" s="13"/>
      <c r="E6" s="13"/>
      <c r="F6" s="35">
        <v>1500000</v>
      </c>
      <c r="G6" s="13"/>
      <c r="H6" s="13" t="s">
        <v>135</v>
      </c>
      <c r="I6" s="13"/>
      <c r="J6" s="13"/>
      <c r="K6" s="35">
        <v>9000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13"/>
      <c r="B7" s="13"/>
      <c r="C7" s="13" t="s">
        <v>132</v>
      </c>
      <c r="D7" s="13"/>
      <c r="E7" s="13"/>
      <c r="F7" s="35"/>
      <c r="G7" s="13"/>
      <c r="H7" s="13" t="s">
        <v>136</v>
      </c>
      <c r="I7" s="13"/>
      <c r="J7" s="13"/>
      <c r="K7" s="35">
        <v>70000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13"/>
      <c r="B8" s="13"/>
      <c r="C8" s="13" t="s">
        <v>134</v>
      </c>
      <c r="D8" s="13"/>
      <c r="E8" s="13"/>
      <c r="F8" s="35"/>
      <c r="G8" s="13"/>
      <c r="H8" s="13" t="s">
        <v>137</v>
      </c>
      <c r="I8" s="13"/>
      <c r="J8" s="13"/>
      <c r="K8" s="35">
        <v>200000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13"/>
      <c r="B9" s="13"/>
      <c r="C9" s="13"/>
      <c r="D9" s="13"/>
      <c r="E9" s="13"/>
      <c r="F9" s="35"/>
      <c r="G9" s="13"/>
      <c r="H9" s="13"/>
      <c r="I9" s="13"/>
      <c r="J9" s="13"/>
      <c r="K9" s="3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13"/>
      <c r="B10" s="13"/>
      <c r="C10" s="13"/>
      <c r="D10" s="13"/>
      <c r="E10" s="13"/>
      <c r="F10" s="35"/>
      <c r="G10" s="13"/>
      <c r="H10" s="13"/>
      <c r="I10" s="13"/>
      <c r="J10" s="13"/>
      <c r="K10" s="3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13"/>
      <c r="B11" s="13"/>
      <c r="C11" s="13"/>
      <c r="D11" s="13"/>
      <c r="E11" s="13"/>
      <c r="F11" s="35"/>
      <c r="G11" s="13"/>
      <c r="H11" s="13"/>
      <c r="I11" s="13"/>
      <c r="J11" s="13"/>
      <c r="K11" s="35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13"/>
      <c r="B12" s="13"/>
      <c r="C12" s="13"/>
      <c r="D12" s="13"/>
      <c r="E12" s="13"/>
      <c r="F12" s="35"/>
      <c r="G12" s="13"/>
      <c r="H12" s="13"/>
      <c r="I12" s="13"/>
      <c r="J12" s="13"/>
      <c r="K12" s="3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13"/>
      <c r="B13" s="13"/>
      <c r="C13" s="13"/>
      <c r="D13" s="13"/>
      <c r="E13" s="13"/>
      <c r="F13" s="35"/>
      <c r="G13" s="13"/>
      <c r="H13" s="13"/>
      <c r="I13" s="13"/>
      <c r="J13" s="13"/>
      <c r="K13" s="3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3"/>
      <c r="B14" s="13"/>
      <c r="C14" s="13"/>
      <c r="D14" s="13"/>
      <c r="E14" s="13"/>
      <c r="F14" s="35"/>
      <c r="G14" s="13"/>
      <c r="H14" s="13"/>
      <c r="I14" s="13"/>
      <c r="J14" s="13"/>
      <c r="K14" s="3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13"/>
      <c r="B15" s="13"/>
      <c r="C15" s="13"/>
      <c r="D15" s="13"/>
      <c r="E15" s="13"/>
      <c r="F15" s="35"/>
      <c r="G15" s="13"/>
      <c r="H15" s="13"/>
      <c r="I15" s="13"/>
      <c r="J15" s="13"/>
      <c r="K15" s="3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13"/>
      <c r="B16" s="13"/>
      <c r="C16" s="13"/>
      <c r="D16" s="13"/>
      <c r="E16" s="13"/>
      <c r="F16" s="35"/>
      <c r="G16" s="13"/>
      <c r="H16" s="13"/>
      <c r="I16" s="13"/>
      <c r="J16" s="13"/>
      <c r="K16" s="3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13"/>
      <c r="B17" s="13"/>
      <c r="C17" s="13"/>
      <c r="D17" s="13"/>
      <c r="E17" s="13"/>
      <c r="F17" s="37">
        <f>SUM(F5:F16)</f>
        <v>1600000</v>
      </c>
      <c r="G17" s="13"/>
      <c r="H17" s="13"/>
      <c r="I17" s="13"/>
      <c r="J17" s="13"/>
      <c r="K17" s="37">
        <f>SUM(K5:K16)</f>
        <v>10279000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spans="1:33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33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1:3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1:3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3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1:33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1:33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1:33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1:33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1:33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1:33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1:33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1:33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1:33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1:33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3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3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3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1:33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3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1:33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1:33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1:33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1:33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1:33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1:33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1:33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1:33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1:33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1:33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1:33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1:33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1:33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1:33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1:33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1:33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1:33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1:33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1:33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1:33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1:33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1:33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1:33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1:33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1:33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1:33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1:33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1:33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1:33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1:33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1:33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1:33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1:33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1:33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1:33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1:33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1:33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1:33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1:33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1:33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1:33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1:33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1:33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1:33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1:33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1:33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1:33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1:33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1:33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1:33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1:33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1:33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1:33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1:33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1:33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1:33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1:33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1:33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1:33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1:33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1:33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1:33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1:33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1:33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1:33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1:33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1:33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1:33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1:33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1:33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1:33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1:33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1:33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1:33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1:33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1:33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1:33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1:33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1:33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1:33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1:33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1:33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1:33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1:33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1:33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1:33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1:33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1:33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1:33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1:33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1:33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1:33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1:33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1:33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1:33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1:33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1:33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1:33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1:33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1:33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1:33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1:33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1:33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1:33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1:33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1:33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1:33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1:33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1:33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1:33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1:33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1:33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1:33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1:33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1:33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1:33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1:33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1:33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1:33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1:33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1:33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1:33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1:33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1:33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1:33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1:33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1:33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1:33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1:33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1:33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1:33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1:33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1:33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1:33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1:33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1:33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1:33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1:33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1:33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1:33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1:33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1:33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1:33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1:33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1:33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1:33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1:33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1:33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1:33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1:33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1:33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1:33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1:33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1:33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1:33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1:33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1:33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1:33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1:33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1:33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1:33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1:33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1:33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1:33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1:33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1:33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1:33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1:33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1:33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1:33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1:33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1:33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1:33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1:33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1:33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1:33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1:33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1:33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1:33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1:33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1:33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1:33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1:33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1:33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1:33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1:33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1:33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1:33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1:33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1:33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1:33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1:33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1:33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1:33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1:33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1:33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1:33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1:33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1:33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1:33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1:33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1:33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1:33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1:33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1:33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1:33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1:33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1:33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1:33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1:33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1:33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1:33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1:33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1:33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1:33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1:33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</sheetData>
  <mergeCells count="3">
    <mergeCell ref="A1:M1"/>
    <mergeCell ref="C4:F4"/>
    <mergeCell ref="H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436B-26B0-B247-94E2-1F4AE9B5AB3C}">
  <sheetPr codeName="Feuil7"/>
  <dimension ref="A1:M1"/>
  <sheetViews>
    <sheetView workbookViewId="0">
      <selection activeCell="H17" sqref="H17"/>
    </sheetView>
  </sheetViews>
  <sheetFormatPr baseColWidth="10" defaultRowHeight="15.6" x14ac:dyDescent="0.3"/>
  <sheetData>
    <row r="1" spans="1:13" x14ac:dyDescent="0.3">
      <c r="A1" s="111" t="s">
        <v>126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Accueil</vt:lpstr>
      <vt:lpstr>Client</vt:lpstr>
      <vt:lpstr>Programme</vt:lpstr>
      <vt:lpstr>TDC</vt:lpstr>
      <vt:lpstr>Groupe</vt:lpstr>
      <vt:lpstr>Feuil1</vt:lpstr>
      <vt:lpstr>Note de Frais</vt:lpstr>
      <vt:lpstr>Budget</vt:lpstr>
      <vt:lpstr>Prestataires</vt:lpstr>
      <vt:lpstr>Bénévole</vt:lpstr>
      <vt:lpstr>Facture client</vt:lpstr>
      <vt:lpstr>Archivage facture</vt:lpstr>
      <vt:lpstr>Hébergement</vt:lpstr>
      <vt:lpstr>BD Bénévole</vt:lpstr>
      <vt:lpstr>Prenom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 BOGUSZ</cp:lastModifiedBy>
  <dcterms:created xsi:type="dcterms:W3CDTF">2019-12-02T14:09:11Z</dcterms:created>
  <dcterms:modified xsi:type="dcterms:W3CDTF">2020-01-13T07:13:18Z</dcterms:modified>
</cp:coreProperties>
</file>