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02055346270\Desktop\GPT - SEMARH\"/>
    </mc:Choice>
  </mc:AlternateContent>
  <xr:revisionPtr revIDLastSave="0" documentId="13_ncr:1_{0CFA3492-0F89-4957-AD06-C15B2489A1D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DADOS 2ª CAMPANHA" sheetId="2" r:id="rId1"/>
    <sheet name="LQ" sheetId="4" r:id="rId2"/>
    <sheet name="obs" sheetId="5" r:id="rId3"/>
  </sheets>
  <definedNames>
    <definedName name="_xlnm._FilterDatabase" localSheetId="0" hidden="1">'DADOS 2ª CAMPANHA'!$A$1:$P$52</definedName>
    <definedName name="Z_503DC7B2_132F_4C13_854C_A0350873AACA_.wvu.FilterData" localSheetId="0" hidden="1">'DADOS 2ª CAMPANHA'!$A$1:$P$52</definedName>
    <definedName name="Z_F48C1C00_1E1D_4811_A43D_B16DBE7C639B_.wvu.FilterData" localSheetId="0" hidden="1">'DADOS 2ª CAMPANHA'!$A$1:$P$52</definedName>
  </definedNames>
  <calcPr calcId="191029"/>
  <customWorkbookViews>
    <customWorkbookView name="Filter 1" guid="{503DC7B2-132F-4C13-854C-A0350873AACA}" maximized="1" windowWidth="0" windowHeight="0" activeSheetId="0"/>
    <customWorkbookView name="Filter 2" guid="{F48C1C00-1E1D-4811-A43D-B16DBE7C639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2" i="2" l="1"/>
  <c r="R49" i="2"/>
  <c r="R68" i="2"/>
  <c r="R67" i="2"/>
  <c r="R74" i="2"/>
  <c r="R66" i="2"/>
  <c r="R61" i="2"/>
  <c r="R48" i="2"/>
  <c r="R47" i="2"/>
  <c r="R39" i="2"/>
  <c r="R41" i="2"/>
  <c r="R37" i="2"/>
  <c r="R36" i="2"/>
  <c r="R32" i="2"/>
  <c r="R16" i="2"/>
  <c r="R12" i="2"/>
  <c r="R11" i="2"/>
  <c r="R10" i="2"/>
  <c r="R9" i="2"/>
  <c r="R75" i="2"/>
  <c r="R51" i="2"/>
  <c r="R28" i="2"/>
  <c r="R27" i="2"/>
  <c r="R19" i="2"/>
  <c r="R17" i="2"/>
  <c r="R8" i="2"/>
</calcChain>
</file>

<file path=xl/sharedStrings.xml><?xml version="1.0" encoding="utf-8"?>
<sst xmlns="http://schemas.openxmlformats.org/spreadsheetml/2006/main" count="1138" uniqueCount="99">
  <si>
    <t>COD HIDRO</t>
  </si>
  <si>
    <t>DATA</t>
  </si>
  <si>
    <t>hora</t>
  </si>
  <si>
    <t>Chuva 24h sim(1)/não(0)</t>
  </si>
  <si>
    <t>Posição horizontal da coleta</t>
  </si>
  <si>
    <t>Posição vertical da coleta</t>
  </si>
  <si>
    <t>pH</t>
  </si>
  <si>
    <t>PONTO</t>
  </si>
  <si>
    <t>15) Cloreto(mg/L)</t>
  </si>
  <si>
    <t>14) Alcalinidade Total(mg/L)</t>
  </si>
  <si>
    <t>13) Escherichia coli (UFC/100 mL)</t>
  </si>
  <si>
    <t>12) DQO (mg/L de O2)</t>
  </si>
  <si>
    <t>11) DBO, 5 dias, 20°C (mg/L de O2)</t>
  </si>
  <si>
    <t>17) Nitrogênio Amoniacal (mg/L de N)</t>
  </si>
  <si>
    <t>17 Nitrito</t>
  </si>
  <si>
    <t>16) Nitrato (mg/L de N)</t>
  </si>
  <si>
    <t>18) Nitrogênio total (mg/L de N)</t>
  </si>
  <si>
    <t>15) Fósforo Total (mg/L de P)</t>
  </si>
  <si>
    <t>8) Sólidos em suspensão (mg/L)</t>
  </si>
  <si>
    <t>7) Sólidos totais dissolvidos (mg/L)</t>
  </si>
  <si>
    <t>6) pH</t>
  </si>
  <si>
    <t>5) Oxigênio dissolvido (mg/L de O2)</t>
  </si>
  <si>
    <t>4) Turbidez (UNT)</t>
  </si>
  <si>
    <t>3) Temperatura do Ar (ºC)</t>
  </si>
  <si>
    <t>2) Temperatura da Água e (ºC)</t>
  </si>
  <si>
    <t>1) Condutividade Elétrica (µS/cm)</t>
  </si>
  <si>
    <t>LQ -Limite de Quatificação</t>
  </si>
  <si>
    <t>Parâmetros</t>
  </si>
  <si>
    <t>Margem do Rio</t>
  </si>
  <si>
    <t>IQA</t>
  </si>
  <si>
    <t>Qualidade da Agua</t>
  </si>
  <si>
    <t xml:space="preserve"> Nitrogênio Orgânico (mg/L)</t>
  </si>
  <si>
    <t>2,4-D (µg/L)</t>
  </si>
  <si>
    <t>Glifosato (µg/L)</t>
  </si>
  <si>
    <t>Mancozeb (µg/L)</t>
  </si>
  <si>
    <t>Superficial</t>
  </si>
  <si>
    <t>Direita</t>
  </si>
  <si>
    <t>Esquerda</t>
  </si>
  <si>
    <t>ponto</t>
  </si>
  <si>
    <t>laudo com data diferente</t>
  </si>
  <si>
    <t>Cloreto (mg/L)</t>
  </si>
  <si>
    <t>Alcalinidade Total (mg/L)</t>
  </si>
  <si>
    <t>Altitude m</t>
  </si>
  <si>
    <t>Centro</t>
  </si>
  <si>
    <t>&lt;4,0</t>
  </si>
  <si>
    <t>&lt;5,0</t>
  </si>
  <si>
    <t>&lt;0,50</t>
  </si>
  <si>
    <t>&lt;0,5</t>
  </si>
  <si>
    <t>&lt;0,001</t>
  </si>
  <si>
    <t>&lt;0,20</t>
  </si>
  <si>
    <t>&lt;0,040</t>
  </si>
  <si>
    <t>&lt;0,010</t>
  </si>
  <si>
    <t>&lt;1,8</t>
  </si>
  <si>
    <t>&lt;1,0</t>
  </si>
  <si>
    <t>&lt;1,00</t>
  </si>
  <si>
    <t>&lt;0,050</t>
  </si>
  <si>
    <t>&lt;0,100</t>
  </si>
  <si>
    <t>&lt;0,120</t>
  </si>
  <si>
    <t>&lt;0,60</t>
  </si>
  <si>
    <t>&lt;0,005</t>
  </si>
  <si>
    <t>&lt;0,020</t>
  </si>
  <si>
    <t>&lt; 0,050</t>
  </si>
  <si>
    <t>&lt; 0,005</t>
  </si>
  <si>
    <t>&lt; 0,020</t>
  </si>
  <si>
    <t>&lt; 1,00</t>
  </si>
  <si>
    <t>&lt;0,01</t>
  </si>
  <si>
    <t>&lt;5,00</t>
  </si>
  <si>
    <t>&lt;0,002</t>
  </si>
  <si>
    <t>&lt;0,05</t>
  </si>
  <si>
    <t>&lt;1,000</t>
  </si>
  <si>
    <t>&lt;0,0001</t>
  </si>
  <si>
    <t>&lt;0,200</t>
  </si>
  <si>
    <t>&lt;0,0010</t>
  </si>
  <si>
    <t>&lt;0,02</t>
  </si>
  <si>
    <t>&lt;0,10</t>
  </si>
  <si>
    <t>&lt;0,00025</t>
  </si>
  <si>
    <t>&lt;1,01</t>
  </si>
  <si>
    <t>&lt;0,1000</t>
  </si>
  <si>
    <t>&lt;0,0002</t>
  </si>
  <si>
    <t>Condutividade (µS/cm)</t>
  </si>
  <si>
    <t>OD (mg/L)</t>
  </si>
  <si>
    <t>OD (% Sat)</t>
  </si>
  <si>
    <t>Turbidez (NTU)</t>
  </si>
  <si>
    <t>Prof. da Coleta (m)</t>
  </si>
  <si>
    <t xml:space="preserve"> Sólidos Totais Dissolvidos (mg/L)</t>
  </si>
  <si>
    <t>Sólidos em Suspensão (mg/L)</t>
  </si>
  <si>
    <t>Fósforo Total (mg/L)</t>
  </si>
  <si>
    <t>Nitrogênio Total (mg/L)</t>
  </si>
  <si>
    <t>Nitrato (mg/L)</t>
  </si>
  <si>
    <t>Nitrito (mg/L)</t>
  </si>
  <si>
    <t xml:space="preserve"> Nitrogênio Amoniacal (mg/L)</t>
  </si>
  <si>
    <r>
      <rPr>
        <b/>
        <i/>
        <sz val="11"/>
        <color rgb="FF000000"/>
        <rFont val="Calibri"/>
        <family val="2"/>
      </rPr>
      <t>E. coli</t>
    </r>
    <r>
      <rPr>
        <b/>
        <sz val="11"/>
        <color rgb="FF000000"/>
        <rFont val="Calibri"/>
        <family val="2"/>
      </rPr>
      <t xml:space="preserve"> (NMP/100 mL)</t>
    </r>
  </si>
  <si>
    <t>Ortofosfato (mg/L)</t>
  </si>
  <si>
    <t>Acefato (µg/L)</t>
  </si>
  <si>
    <t xml:space="preserve"> Sólidos Totais  (mg/L)</t>
  </si>
  <si>
    <t xml:space="preserve"> DBO (mg/L)</t>
  </si>
  <si>
    <t>DQO (mg/L)</t>
  </si>
  <si>
    <t>Temp. Ar (°C)</t>
  </si>
  <si>
    <t>Temp. Água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</si>
</sst>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3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222222"/>
      <name val="Calibri"/>
      <family val="2"/>
    </font>
    <font>
      <sz val="11"/>
      <color rgb="FF222222"/>
      <name val="Calibri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8"/>
      <name val="Calibri"/>
      <family val="2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color rgb="FF0000FF"/>
      <name val="Calibri"/>
      <family val="2"/>
    </font>
    <font>
      <u/>
      <sz val="11"/>
      <name val="Calibri"/>
      <family val="2"/>
    </font>
    <font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rgb="FF00000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39" applyNumberFormat="0" applyFill="0" applyAlignment="0" applyProtection="0"/>
    <xf numFmtId="0" fontId="14" fillId="0" borderId="40" applyNumberFormat="0" applyFill="0" applyAlignment="0" applyProtection="0"/>
    <xf numFmtId="0" fontId="15" fillId="0" borderId="41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42" applyNumberFormat="0" applyAlignment="0" applyProtection="0"/>
    <xf numFmtId="0" fontId="20" fillId="11" borderId="43" applyNumberFormat="0" applyAlignment="0" applyProtection="0"/>
    <xf numFmtId="0" fontId="21" fillId="11" borderId="42" applyNumberFormat="0" applyAlignment="0" applyProtection="0"/>
    <xf numFmtId="0" fontId="22" fillId="0" borderId="44" applyNumberFormat="0" applyFill="0" applyAlignment="0" applyProtection="0"/>
    <xf numFmtId="0" fontId="23" fillId="12" borderId="45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47" applyNumberFormat="0" applyFill="0" applyAlignment="0" applyProtection="0"/>
    <xf numFmtId="0" fontId="2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7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0" borderId="0"/>
    <xf numFmtId="0" fontId="2" fillId="13" borderId="46" applyNumberFormat="0" applyFont="0" applyAlignment="0" applyProtection="0"/>
    <xf numFmtId="0" fontId="1" fillId="0" borderId="0"/>
    <xf numFmtId="0" fontId="1" fillId="13" borderId="46" applyNumberFormat="0" applyFont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228">
    <xf numFmtId="0" fontId="0" fillId="0" borderId="0" xfId="0"/>
    <xf numFmtId="0" fontId="4" fillId="0" borderId="3" xfId="1" applyBorder="1" applyAlignment="1">
      <alignment horizontal="center" vertical="center"/>
    </xf>
    <xf numFmtId="0" fontId="5" fillId="0" borderId="3" xfId="1" applyFont="1" applyBorder="1"/>
    <xf numFmtId="0" fontId="6" fillId="0" borderId="3" xfId="1" applyFont="1" applyBorder="1"/>
    <xf numFmtId="0" fontId="3" fillId="0" borderId="0" xfId="0" applyFont="1" applyAlignment="1">
      <alignment horizontal="center" vertical="center"/>
    </xf>
    <xf numFmtId="0" fontId="7" fillId="2" borderId="10" xfId="1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7" xfId="0" applyFont="1" applyBorder="1"/>
    <xf numFmtId="0" fontId="4" fillId="0" borderId="1" xfId="0" applyFont="1" applyBorder="1"/>
    <xf numFmtId="0" fontId="9" fillId="3" borderId="20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2" fontId="8" fillId="4" borderId="3" xfId="0" applyNumberFormat="1" applyFont="1" applyFill="1" applyBorder="1" applyAlignment="1">
      <alignment horizontal="center" vertical="center"/>
    </xf>
    <xf numFmtId="0" fontId="9" fillId="3" borderId="51" xfId="0" applyFont="1" applyFill="1" applyBorder="1" applyAlignment="1">
      <alignment horizontal="center" vertical="center" wrapText="1"/>
    </xf>
    <xf numFmtId="0" fontId="9" fillId="5" borderId="50" xfId="0" applyFont="1" applyFill="1" applyBorder="1" applyAlignment="1">
      <alignment horizontal="center" vertical="center" wrapText="1"/>
    </xf>
    <xf numFmtId="0" fontId="9" fillId="5" borderId="51" xfId="0" applyFont="1" applyFill="1" applyBorder="1" applyAlignment="1">
      <alignment horizontal="center" vertical="center" wrapText="1"/>
    </xf>
    <xf numFmtId="0" fontId="9" fillId="6" borderId="52" xfId="0" applyFont="1" applyFill="1" applyBorder="1" applyAlignment="1">
      <alignment horizontal="center" vertical="center" wrapText="1"/>
    </xf>
    <xf numFmtId="0" fontId="9" fillId="4" borderId="5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/>
    </xf>
    <xf numFmtId="0" fontId="8" fillId="4" borderId="48" xfId="0" applyFont="1" applyFill="1" applyBorder="1" applyAlignment="1">
      <alignment horizontal="center" vertical="center"/>
    </xf>
    <xf numFmtId="0" fontId="9" fillId="38" borderId="50" xfId="0" applyFont="1" applyFill="1" applyBorder="1" applyAlignment="1">
      <alignment horizontal="center" vertical="center" wrapText="1"/>
    </xf>
    <xf numFmtId="164" fontId="8" fillId="4" borderId="3" xfId="0" applyNumberFormat="1" applyFont="1" applyFill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20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/>
    <xf numFmtId="2" fontId="3" fillId="4" borderId="3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2" fontId="3" fillId="4" borderId="12" xfId="0" applyNumberFormat="1" applyFont="1" applyFill="1" applyBorder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39" borderId="24" xfId="0" applyFont="1" applyFill="1" applyBorder="1" applyAlignment="1">
      <alignment horizontal="center" vertical="center"/>
    </xf>
    <xf numFmtId="0" fontId="8" fillId="39" borderId="2" xfId="0" applyFont="1" applyFill="1" applyBorder="1" applyAlignment="1">
      <alignment horizontal="center" vertical="center"/>
    </xf>
    <xf numFmtId="14" fontId="3" fillId="39" borderId="3" xfId="0" applyNumberFormat="1" applyFont="1" applyFill="1" applyBorder="1" applyAlignment="1">
      <alignment horizontal="center" vertical="center"/>
    </xf>
    <xf numFmtId="20" fontId="3" fillId="39" borderId="3" xfId="0" applyNumberFormat="1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2" fontId="3" fillId="39" borderId="3" xfId="0" applyNumberFormat="1" applyFont="1" applyFill="1" applyBorder="1" applyAlignment="1">
      <alignment horizontal="center" vertical="center"/>
    </xf>
    <xf numFmtId="0" fontId="3" fillId="39" borderId="12" xfId="0" applyFont="1" applyFill="1" applyBorder="1" applyAlignment="1">
      <alignment horizontal="center" vertical="center"/>
    </xf>
    <xf numFmtId="0" fontId="8" fillId="39" borderId="3" xfId="0" applyFont="1" applyFill="1" applyBorder="1" applyAlignment="1">
      <alignment horizontal="center" vertical="center"/>
    </xf>
    <xf numFmtId="2" fontId="8" fillId="39" borderId="3" xfId="0" applyNumberFormat="1" applyFont="1" applyFill="1" applyBorder="1" applyAlignment="1">
      <alignment horizontal="center" vertical="center"/>
    </xf>
    <xf numFmtId="165" fontId="8" fillId="39" borderId="3" xfId="0" applyNumberFormat="1" applyFont="1" applyFill="1" applyBorder="1" applyAlignment="1">
      <alignment horizontal="center" vertical="center"/>
    </xf>
    <xf numFmtId="164" fontId="8" fillId="39" borderId="3" xfId="0" applyNumberFormat="1" applyFont="1" applyFill="1" applyBorder="1" applyAlignment="1">
      <alignment horizontal="center" vertical="center"/>
    </xf>
    <xf numFmtId="0" fontId="10" fillId="39" borderId="3" xfId="0" applyFont="1" applyFill="1" applyBorder="1" applyAlignment="1">
      <alignment horizontal="center" vertical="center"/>
    </xf>
    <xf numFmtId="0" fontId="8" fillId="39" borderId="48" xfId="0" applyFont="1" applyFill="1" applyBorder="1" applyAlignment="1">
      <alignment horizontal="center" vertical="center"/>
    </xf>
    <xf numFmtId="0" fontId="8" fillId="39" borderId="0" xfId="0" applyFont="1" applyFill="1"/>
    <xf numFmtId="14" fontId="28" fillId="4" borderId="16" xfId="0" applyNumberFormat="1" applyFont="1" applyFill="1" applyBorder="1" applyAlignment="1">
      <alignment horizontal="center" vertical="center"/>
    </xf>
    <xf numFmtId="20" fontId="28" fillId="4" borderId="4" xfId="0" applyNumberFormat="1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2" fontId="28" fillId="4" borderId="1" xfId="0" applyNumberFormat="1" applyFont="1" applyFill="1" applyBorder="1" applyAlignment="1">
      <alignment horizontal="center" vertical="center"/>
    </xf>
    <xf numFmtId="2" fontId="28" fillId="4" borderId="2" xfId="0" applyNumberFormat="1" applyFont="1" applyFill="1" applyBorder="1" applyAlignment="1">
      <alignment horizontal="center" vertical="center"/>
    </xf>
    <xf numFmtId="2" fontId="30" fillId="4" borderId="3" xfId="0" applyNumberFormat="1" applyFont="1" applyFill="1" applyBorder="1" applyAlignment="1">
      <alignment horizontal="center" vertical="center"/>
    </xf>
    <xf numFmtId="165" fontId="8" fillId="4" borderId="3" xfId="0" applyNumberFormat="1" applyFont="1" applyFill="1" applyBorder="1" applyAlignment="1">
      <alignment horizontal="center" vertical="center"/>
    </xf>
    <xf numFmtId="14" fontId="8" fillId="39" borderId="16" xfId="0" applyNumberFormat="1" applyFont="1" applyFill="1" applyBorder="1" applyAlignment="1">
      <alignment horizontal="center" vertical="center"/>
    </xf>
    <xf numFmtId="20" fontId="8" fillId="39" borderId="4" xfId="0" applyNumberFormat="1" applyFont="1" applyFill="1" applyBorder="1" applyAlignment="1">
      <alignment horizontal="center" vertical="center"/>
    </xf>
    <xf numFmtId="0" fontId="8" fillId="39" borderId="1" xfId="0" applyFont="1" applyFill="1" applyBorder="1" applyAlignment="1">
      <alignment horizontal="center" vertical="center"/>
    </xf>
    <xf numFmtId="2" fontId="8" fillId="39" borderId="1" xfId="0" applyNumberFormat="1" applyFont="1" applyFill="1" applyBorder="1" applyAlignment="1">
      <alignment horizontal="center" vertical="center"/>
    </xf>
    <xf numFmtId="2" fontId="8" fillId="39" borderId="2" xfId="0" applyNumberFormat="1" applyFont="1" applyFill="1" applyBorder="1" applyAlignment="1">
      <alignment horizontal="center" vertical="center"/>
    </xf>
    <xf numFmtId="14" fontId="8" fillId="39" borderId="1" xfId="0" applyNumberFormat="1" applyFont="1" applyFill="1" applyBorder="1" applyAlignment="1">
      <alignment horizontal="center" vertical="center"/>
    </xf>
    <xf numFmtId="20" fontId="8" fillId="39" borderId="1" xfId="0" applyNumberFormat="1" applyFont="1" applyFill="1" applyBorder="1" applyAlignment="1">
      <alignment horizontal="center" vertical="center"/>
    </xf>
    <xf numFmtId="166" fontId="8" fillId="39" borderId="3" xfId="0" applyNumberFormat="1" applyFont="1" applyFill="1" applyBorder="1" applyAlignment="1">
      <alignment horizontal="center" vertical="center"/>
    </xf>
    <xf numFmtId="0" fontId="3" fillId="39" borderId="0" xfId="0" applyFont="1" applyFill="1"/>
    <xf numFmtId="0" fontId="8" fillId="39" borderId="5" xfId="0" applyFont="1" applyFill="1" applyBorder="1" applyAlignment="1">
      <alignment horizontal="center" vertical="center"/>
    </xf>
    <xf numFmtId="2" fontId="8" fillId="39" borderId="5" xfId="0" applyNumberFormat="1" applyFont="1" applyFill="1" applyBorder="1" applyAlignment="1">
      <alignment horizontal="center" vertical="center"/>
    </xf>
    <xf numFmtId="2" fontId="8" fillId="39" borderId="6" xfId="0" applyNumberFormat="1" applyFont="1" applyFill="1" applyBorder="1" applyAlignment="1">
      <alignment horizontal="center" vertical="center"/>
    </xf>
    <xf numFmtId="0" fontId="3" fillId="39" borderId="48" xfId="0" applyFont="1" applyFill="1" applyBorder="1" applyAlignment="1">
      <alignment horizontal="center" vertical="center"/>
    </xf>
    <xf numFmtId="0" fontId="4" fillId="39" borderId="48" xfId="0" applyFont="1" applyFill="1" applyBorder="1" applyAlignment="1">
      <alignment horizontal="center" vertical="center"/>
    </xf>
    <xf numFmtId="2" fontId="30" fillId="39" borderId="3" xfId="0" applyNumberFormat="1" applyFont="1" applyFill="1" applyBorder="1" applyAlignment="1">
      <alignment horizontal="center" vertical="center"/>
    </xf>
    <xf numFmtId="0" fontId="30" fillId="39" borderId="3" xfId="0" applyFont="1" applyFill="1" applyBorder="1" applyAlignment="1">
      <alignment horizontal="center" vertical="center"/>
    </xf>
    <xf numFmtId="0" fontId="30" fillId="39" borderId="0" xfId="0" applyFont="1" applyFill="1"/>
    <xf numFmtId="0" fontId="8" fillId="39" borderId="27" xfId="0" applyFont="1" applyFill="1" applyBorder="1" applyAlignment="1">
      <alignment horizontal="center" vertical="center"/>
    </xf>
    <xf numFmtId="0" fontId="8" fillId="39" borderId="28" xfId="0" applyFont="1" applyFill="1" applyBorder="1" applyAlignment="1">
      <alignment horizontal="center" vertical="center"/>
    </xf>
    <xf numFmtId="14" fontId="8" fillId="39" borderId="28" xfId="0" applyNumberFormat="1" applyFont="1" applyFill="1" applyBorder="1" applyAlignment="1">
      <alignment horizontal="center" vertical="center"/>
    </xf>
    <xf numFmtId="20" fontId="8" fillId="39" borderId="28" xfId="0" applyNumberFormat="1" applyFont="1" applyFill="1" applyBorder="1" applyAlignment="1">
      <alignment horizontal="center" vertical="center"/>
    </xf>
    <xf numFmtId="2" fontId="8" fillId="39" borderId="28" xfId="0" applyNumberFormat="1" applyFont="1" applyFill="1" applyBorder="1" applyAlignment="1">
      <alignment horizontal="center" vertical="center"/>
    </xf>
    <xf numFmtId="2" fontId="8" fillId="39" borderId="29" xfId="0" applyNumberFormat="1" applyFont="1" applyFill="1" applyBorder="1" applyAlignment="1">
      <alignment horizontal="center" vertical="center"/>
    </xf>
    <xf numFmtId="2" fontId="3" fillId="39" borderId="28" xfId="0" applyNumberFormat="1" applyFont="1" applyFill="1" applyBorder="1" applyAlignment="1">
      <alignment horizontal="center" vertical="center"/>
    </xf>
    <xf numFmtId="165" fontId="8" fillId="39" borderId="28" xfId="0" applyNumberFormat="1" applyFont="1" applyFill="1" applyBorder="1" applyAlignment="1">
      <alignment horizontal="center" vertical="center"/>
    </xf>
    <xf numFmtId="164" fontId="8" fillId="39" borderId="28" xfId="0" applyNumberFormat="1" applyFont="1" applyFill="1" applyBorder="1" applyAlignment="1">
      <alignment horizontal="center" vertical="center"/>
    </xf>
    <xf numFmtId="0" fontId="10" fillId="39" borderId="28" xfId="0" applyFont="1" applyFill="1" applyBorder="1" applyAlignment="1">
      <alignment horizontal="center" vertical="center"/>
    </xf>
    <xf numFmtId="0" fontId="4" fillId="39" borderId="49" xfId="0" applyFont="1" applyFill="1" applyBorder="1" applyAlignment="1">
      <alignment horizontal="center" vertical="center"/>
    </xf>
    <xf numFmtId="0" fontId="4" fillId="39" borderId="0" xfId="0" applyFont="1" applyFill="1"/>
    <xf numFmtId="0" fontId="8" fillId="39" borderId="26" xfId="0" applyFont="1" applyFill="1" applyBorder="1" applyAlignment="1">
      <alignment horizontal="center" vertical="center"/>
    </xf>
    <xf numFmtId="14" fontId="8" fillId="39" borderId="3" xfId="0" applyNumberFormat="1" applyFont="1" applyFill="1" applyBorder="1" applyAlignment="1">
      <alignment horizontal="center" vertical="center"/>
    </xf>
    <xf numFmtId="20" fontId="8" fillId="39" borderId="3" xfId="0" applyNumberFormat="1" applyFont="1" applyFill="1" applyBorder="1" applyAlignment="1">
      <alignment horizontal="center" vertical="center"/>
    </xf>
    <xf numFmtId="0" fontId="8" fillId="39" borderId="12" xfId="0" applyFont="1" applyFill="1" applyBorder="1" applyAlignment="1">
      <alignment horizontal="center" vertical="center"/>
    </xf>
    <xf numFmtId="0" fontId="8" fillId="39" borderId="36" xfId="0" applyFont="1" applyFill="1" applyBorder="1" applyAlignment="1">
      <alignment horizontal="center" vertical="center"/>
    </xf>
    <xf numFmtId="2" fontId="8" fillId="39" borderId="12" xfId="0" applyNumberFormat="1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/>
    </xf>
    <xf numFmtId="164" fontId="3" fillId="39" borderId="3" xfId="0" applyNumberFormat="1" applyFont="1" applyFill="1" applyBorder="1" applyAlignment="1">
      <alignment horizontal="center"/>
    </xf>
    <xf numFmtId="165" fontId="3" fillId="39" borderId="3" xfId="0" applyNumberFormat="1" applyFont="1" applyFill="1" applyBorder="1" applyAlignment="1">
      <alignment horizontal="center" vertical="center"/>
    </xf>
    <xf numFmtId="165" fontId="3" fillId="39" borderId="3" xfId="0" applyNumberFormat="1" applyFont="1" applyFill="1" applyBorder="1" applyAlignment="1">
      <alignment horizontal="center"/>
    </xf>
    <xf numFmtId="2" fontId="3" fillId="39" borderId="3" xfId="0" applyNumberFormat="1" applyFont="1" applyFill="1" applyBorder="1" applyAlignment="1">
      <alignment horizontal="center"/>
    </xf>
    <xf numFmtId="0" fontId="8" fillId="39" borderId="3" xfId="0" applyFont="1" applyFill="1" applyBorder="1" applyAlignment="1">
      <alignment horizontal="center"/>
    </xf>
    <xf numFmtId="2" fontId="10" fillId="39" borderId="3" xfId="0" applyNumberFormat="1" applyFont="1" applyFill="1" applyBorder="1" applyAlignment="1">
      <alignment horizontal="center" vertical="center"/>
    </xf>
    <xf numFmtId="0" fontId="8" fillId="39" borderId="25" xfId="0" applyFont="1" applyFill="1" applyBorder="1" applyAlignment="1">
      <alignment horizontal="center" vertical="center"/>
    </xf>
    <xf numFmtId="14" fontId="8" fillId="39" borderId="17" xfId="0" applyNumberFormat="1" applyFont="1" applyFill="1" applyBorder="1" applyAlignment="1">
      <alignment horizontal="center" vertical="center"/>
    </xf>
    <xf numFmtId="20" fontId="8" fillId="39" borderId="15" xfId="0" applyNumberFormat="1" applyFont="1" applyFill="1" applyBorder="1" applyAlignment="1">
      <alignment horizontal="center" vertical="center"/>
    </xf>
    <xf numFmtId="0" fontId="8" fillId="39" borderId="6" xfId="0" applyFont="1" applyFill="1" applyBorder="1" applyAlignment="1">
      <alignment horizontal="center" vertical="center"/>
    </xf>
    <xf numFmtId="0" fontId="8" fillId="39" borderId="0" xfId="0" applyFont="1" applyFill="1" applyAlignment="1">
      <alignment horizontal="center"/>
    </xf>
    <xf numFmtId="2" fontId="8" fillId="39" borderId="7" xfId="0" applyNumberFormat="1" applyFont="1" applyFill="1" applyBorder="1" applyAlignment="1">
      <alignment horizontal="center" vertical="center"/>
    </xf>
    <xf numFmtId="0" fontId="8" fillId="39" borderId="8" xfId="0" applyFont="1" applyFill="1" applyBorder="1" applyAlignment="1">
      <alignment horizontal="center" vertical="center"/>
    </xf>
    <xf numFmtId="0" fontId="28" fillId="39" borderId="3" xfId="0" applyFont="1" applyFill="1" applyBorder="1" applyAlignment="1">
      <alignment horizontal="center" vertical="center"/>
    </xf>
    <xf numFmtId="0" fontId="8" fillId="39" borderId="7" xfId="0" applyFont="1" applyFill="1" applyBorder="1" applyAlignment="1">
      <alignment horizontal="center" vertical="center"/>
    </xf>
    <xf numFmtId="14" fontId="8" fillId="39" borderId="18" xfId="0" applyNumberFormat="1" applyFont="1" applyFill="1" applyBorder="1" applyAlignment="1">
      <alignment horizontal="center" vertical="center"/>
    </xf>
    <xf numFmtId="20" fontId="8" fillId="39" borderId="14" xfId="0" applyNumberFormat="1" applyFont="1" applyFill="1" applyBorder="1" applyAlignment="1">
      <alignment horizontal="center" vertical="center"/>
    </xf>
    <xf numFmtId="2" fontId="28" fillId="39" borderId="3" xfId="0" applyNumberFormat="1" applyFont="1" applyFill="1" applyBorder="1" applyAlignment="1">
      <alignment horizontal="center" vertical="center"/>
    </xf>
    <xf numFmtId="0" fontId="8" fillId="39" borderId="23" xfId="0" applyFont="1" applyFill="1" applyBorder="1" applyAlignment="1">
      <alignment horizontal="center" vertical="center"/>
    </xf>
    <xf numFmtId="14" fontId="3" fillId="39" borderId="7" xfId="0" applyNumberFormat="1" applyFont="1" applyFill="1" applyBorder="1" applyAlignment="1">
      <alignment horizontal="center" vertical="center"/>
    </xf>
    <xf numFmtId="20" fontId="3" fillId="39" borderId="7" xfId="0" applyNumberFormat="1" applyFont="1" applyFill="1" applyBorder="1" applyAlignment="1">
      <alignment horizontal="center" vertical="center"/>
    </xf>
    <xf numFmtId="0" fontId="3" fillId="39" borderId="7" xfId="0" applyFont="1" applyFill="1" applyBorder="1" applyAlignment="1">
      <alignment horizontal="center" vertical="center"/>
    </xf>
    <xf numFmtId="2" fontId="3" fillId="39" borderId="7" xfId="0" applyNumberFormat="1" applyFont="1" applyFill="1" applyBorder="1" applyAlignment="1">
      <alignment horizontal="center" vertical="center"/>
    </xf>
    <xf numFmtId="2" fontId="3" fillId="39" borderId="8" xfId="0" applyNumberFormat="1" applyFont="1" applyFill="1" applyBorder="1" applyAlignment="1">
      <alignment horizontal="center" vertical="center"/>
    </xf>
    <xf numFmtId="0" fontId="8" fillId="39" borderId="34" xfId="0" applyFont="1" applyFill="1" applyBorder="1" applyAlignment="1">
      <alignment horizontal="center" vertical="center"/>
    </xf>
    <xf numFmtId="2" fontId="8" fillId="39" borderId="34" xfId="0" applyNumberFormat="1" applyFont="1" applyFill="1" applyBorder="1" applyAlignment="1">
      <alignment horizontal="center" vertical="center"/>
    </xf>
    <xf numFmtId="164" fontId="8" fillId="39" borderId="34" xfId="0" applyNumberFormat="1" applyFont="1" applyFill="1" applyBorder="1" applyAlignment="1">
      <alignment horizontal="center" vertical="center"/>
    </xf>
    <xf numFmtId="165" fontId="8" fillId="39" borderId="34" xfId="0" applyNumberFormat="1" applyFont="1" applyFill="1" applyBorder="1" applyAlignment="1">
      <alignment horizontal="center" vertical="center"/>
    </xf>
    <xf numFmtId="0" fontId="10" fillId="39" borderId="34" xfId="0" applyFont="1" applyFill="1" applyBorder="1" applyAlignment="1">
      <alignment horizontal="center" vertical="center"/>
    </xf>
    <xf numFmtId="0" fontId="3" fillId="39" borderId="24" xfId="0" applyFont="1" applyFill="1" applyBorder="1" applyAlignment="1">
      <alignment horizontal="center" vertical="center"/>
    </xf>
    <xf numFmtId="0" fontId="3" fillId="39" borderId="1" xfId="0" applyFont="1" applyFill="1" applyBorder="1" applyAlignment="1">
      <alignment horizontal="center" vertical="center"/>
    </xf>
    <xf numFmtId="2" fontId="3" fillId="39" borderId="12" xfId="0" applyNumberFormat="1" applyFont="1" applyFill="1" applyBorder="1" applyAlignment="1">
      <alignment horizontal="center" vertical="center"/>
    </xf>
    <xf numFmtId="14" fontId="3" fillId="39" borderId="34" xfId="0" applyNumberFormat="1" applyFont="1" applyFill="1" applyBorder="1" applyAlignment="1">
      <alignment horizontal="center" vertical="center"/>
    </xf>
    <xf numFmtId="20" fontId="3" fillId="39" borderId="34" xfId="0" applyNumberFormat="1" applyFont="1" applyFill="1" applyBorder="1" applyAlignment="1">
      <alignment horizontal="center" vertical="center"/>
    </xf>
    <xf numFmtId="2" fontId="8" fillId="39" borderId="0" xfId="0" applyNumberFormat="1" applyFont="1" applyFill="1" applyAlignment="1">
      <alignment horizontal="center" vertical="center"/>
    </xf>
    <xf numFmtId="2" fontId="8" fillId="39" borderId="8" xfId="0" applyNumberFormat="1" applyFont="1" applyFill="1" applyBorder="1" applyAlignment="1">
      <alignment horizontal="center" vertical="center"/>
    </xf>
    <xf numFmtId="20" fontId="3" fillId="39" borderId="1" xfId="0" applyNumberFormat="1" applyFont="1" applyFill="1" applyBorder="1" applyAlignment="1">
      <alignment horizontal="center" vertical="center"/>
    </xf>
    <xf numFmtId="2" fontId="3" fillId="39" borderId="1" xfId="0" applyNumberFormat="1" applyFont="1" applyFill="1" applyBorder="1" applyAlignment="1">
      <alignment horizontal="center" vertical="center"/>
    </xf>
    <xf numFmtId="2" fontId="3" fillId="39" borderId="2" xfId="0" applyNumberFormat="1" applyFont="1" applyFill="1" applyBorder="1" applyAlignment="1">
      <alignment horizontal="center" vertical="center"/>
    </xf>
    <xf numFmtId="0" fontId="31" fillId="39" borderId="3" xfId="0" applyFont="1" applyFill="1" applyBorder="1" applyAlignment="1">
      <alignment horizontal="center" vertical="center"/>
    </xf>
    <xf numFmtId="14" fontId="3" fillId="39" borderId="16" xfId="0" applyNumberFormat="1" applyFont="1" applyFill="1" applyBorder="1" applyAlignment="1">
      <alignment horizontal="center" vertical="center"/>
    </xf>
    <xf numFmtId="20" fontId="3" fillId="39" borderId="15" xfId="0" applyNumberFormat="1" applyFont="1" applyFill="1" applyBorder="1" applyAlignment="1">
      <alignment horizontal="center" vertical="center"/>
    </xf>
    <xf numFmtId="0" fontId="3" fillId="39" borderId="5" xfId="0" applyFont="1" applyFill="1" applyBorder="1" applyAlignment="1">
      <alignment horizontal="center" vertical="center"/>
    </xf>
    <xf numFmtId="2" fontId="3" fillId="39" borderId="5" xfId="0" applyNumberFormat="1" applyFont="1" applyFill="1" applyBorder="1" applyAlignment="1">
      <alignment horizontal="center" vertical="center"/>
    </xf>
    <xf numFmtId="2" fontId="3" fillId="39" borderId="6" xfId="0" applyNumberFormat="1" applyFont="1" applyFill="1" applyBorder="1" applyAlignment="1">
      <alignment horizontal="center" vertical="center"/>
    </xf>
    <xf numFmtId="0" fontId="8" fillId="39" borderId="0" xfId="0" applyFont="1" applyFill="1" applyAlignment="1">
      <alignment horizontal="center" vertical="center"/>
    </xf>
    <xf numFmtId="20" fontId="3" fillId="39" borderId="4" xfId="0" applyNumberFormat="1" applyFont="1" applyFill="1" applyBorder="1" applyAlignment="1">
      <alignment horizontal="center" vertical="center"/>
    </xf>
    <xf numFmtId="0" fontId="8" fillId="39" borderId="30" xfId="0" applyFont="1" applyFill="1" applyBorder="1" applyAlignment="1">
      <alignment horizontal="center" vertical="center"/>
    </xf>
    <xf numFmtId="0" fontId="3" fillId="39" borderId="0" xfId="0" applyFont="1" applyFill="1" applyAlignment="1">
      <alignment horizontal="center"/>
    </xf>
    <xf numFmtId="0" fontId="3" fillId="39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0" fillId="4" borderId="0" xfId="0" applyFont="1" applyFill="1"/>
    <xf numFmtId="0" fontId="8" fillId="0" borderId="2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14" fontId="8" fillId="0" borderId="32" xfId="0" applyNumberFormat="1" applyFont="1" applyBorder="1" applyAlignment="1">
      <alignment horizontal="center" vertical="center"/>
    </xf>
    <xf numFmtId="20" fontId="8" fillId="0" borderId="32" xfId="0" applyNumberFormat="1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2" fontId="8" fillId="0" borderId="32" xfId="0" applyNumberFormat="1" applyFont="1" applyBorder="1" applyAlignment="1">
      <alignment horizontal="center" vertical="center"/>
    </xf>
    <xf numFmtId="2" fontId="8" fillId="0" borderId="33" xfId="0" applyNumberFormat="1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20" fontId="8" fillId="0" borderId="3" xfId="0" applyNumberFormat="1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8" fillId="0" borderId="16" xfId="0" applyNumberFormat="1" applyFont="1" applyBorder="1" applyAlignment="1">
      <alignment horizontal="center" vertical="center"/>
    </xf>
    <xf numFmtId="20" fontId="8" fillId="0" borderId="4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0" xfId="0" applyFont="1"/>
    <xf numFmtId="2" fontId="32" fillId="0" borderId="3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165" fontId="8" fillId="0" borderId="3" xfId="0" applyNumberFormat="1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2" fontId="8" fillId="0" borderId="12" xfId="0" applyNumberFormat="1" applyFont="1" applyBorder="1" applyAlignment="1">
      <alignment horizontal="center"/>
    </xf>
    <xf numFmtId="164" fontId="29" fillId="0" borderId="3" xfId="0" applyNumberFormat="1" applyFont="1" applyBorder="1" applyAlignment="1">
      <alignment horizontal="center"/>
    </xf>
    <xf numFmtId="2" fontId="29" fillId="0" borderId="3" xfId="0" applyNumberFormat="1" applyFont="1" applyBorder="1" applyAlignment="1">
      <alignment horizontal="center"/>
    </xf>
    <xf numFmtId="2" fontId="29" fillId="0" borderId="12" xfId="0" applyNumberFormat="1" applyFont="1" applyBorder="1" applyAlignment="1">
      <alignment horizontal="center"/>
    </xf>
    <xf numFmtId="14" fontId="8" fillId="0" borderId="17" xfId="0" applyNumberFormat="1" applyFont="1" applyBorder="1" applyAlignment="1">
      <alignment horizontal="center" vertical="center"/>
    </xf>
    <xf numFmtId="20" fontId="8" fillId="0" borderId="11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2" fontId="8" fillId="0" borderId="11" xfId="0" applyNumberFormat="1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9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/>
    </xf>
    <xf numFmtId="0" fontId="28" fillId="0" borderId="3" xfId="0" applyFont="1" applyBorder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4" fontId="8" fillId="0" borderId="34" xfId="0" applyNumberFormat="1" applyFont="1" applyBorder="1" applyAlignment="1">
      <alignment horizontal="center" vertical="center"/>
    </xf>
    <xf numFmtId="20" fontId="8" fillId="0" borderId="34" xfId="0" applyNumberFormat="1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2" fontId="8" fillId="0" borderId="34" xfId="0" applyNumberFormat="1" applyFont="1" applyBorder="1" applyAlignment="1">
      <alignment horizontal="center" vertical="center"/>
    </xf>
    <xf numFmtId="2" fontId="8" fillId="0" borderId="35" xfId="0" applyNumberFormat="1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20" fontId="8" fillId="0" borderId="5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14" fontId="8" fillId="0" borderId="11" xfId="0" applyNumberFormat="1" applyFont="1" applyBorder="1" applyAlignment="1">
      <alignment horizontal="center" vertical="center"/>
    </xf>
    <xf numFmtId="20" fontId="8" fillId="0" borderId="19" xfId="0" applyNumberFormat="1" applyFont="1" applyBorder="1" applyAlignment="1">
      <alignment horizontal="center" vertical="center"/>
    </xf>
    <xf numFmtId="2" fontId="8" fillId="0" borderId="11" xfId="0" applyNumberFormat="1" applyFont="1" applyBorder="1" applyAlignment="1">
      <alignment horizontal="center" vertical="center"/>
    </xf>
    <xf numFmtId="2" fontId="8" fillId="0" borderId="13" xfId="0" applyNumberFormat="1" applyFont="1" applyBorder="1" applyAlignment="1">
      <alignment horizontal="center" vertical="center"/>
    </xf>
    <xf numFmtId="2" fontId="8" fillId="0" borderId="12" xfId="0" applyNumberFormat="1" applyFont="1" applyBorder="1" applyAlignment="1">
      <alignment horizontal="center" vertical="center"/>
    </xf>
    <xf numFmtId="0" fontId="28" fillId="39" borderId="34" xfId="0" applyFont="1" applyFill="1" applyBorder="1" applyAlignment="1">
      <alignment horizontal="center" vertical="center"/>
    </xf>
    <xf numFmtId="0" fontId="28" fillId="39" borderId="3" xfId="0" applyFont="1" applyFill="1" applyBorder="1" applyAlignment="1">
      <alignment horizontal="center"/>
    </xf>
  </cellXfs>
  <cellStyles count="64">
    <cellStyle name="20% - Ênfase1" xfId="19" builtinId="30" customBuiltin="1"/>
    <cellStyle name="20% - Ênfase1 2" xfId="46" xr:uid="{1048AD00-870A-4780-B516-F33E13CEF7B9}"/>
    <cellStyle name="20% - Ênfase2" xfId="23" builtinId="34" customBuiltin="1"/>
    <cellStyle name="20% - Ênfase2 2" xfId="49" xr:uid="{728693B5-978A-4094-BF0F-F8BF9CE30768}"/>
    <cellStyle name="20% - Ênfase3" xfId="27" builtinId="38" customBuiltin="1"/>
    <cellStyle name="20% - Ênfase3 2" xfId="52" xr:uid="{8F76D884-4EF4-4C73-ABED-913DCBC05CBD}"/>
    <cellStyle name="20% - Ênfase4" xfId="31" builtinId="42" customBuiltin="1"/>
    <cellStyle name="20% - Ênfase4 2" xfId="55" xr:uid="{ABE3A110-F07F-4D0F-8A44-EB1FCF06C50C}"/>
    <cellStyle name="20% - Ênfase5" xfId="35" builtinId="46" customBuiltin="1"/>
    <cellStyle name="20% - Ênfase5 2" xfId="58" xr:uid="{47F2B2BA-FFF8-4C4D-8B99-E8B4ABD3E013}"/>
    <cellStyle name="20% - Ênfase6" xfId="39" builtinId="50" customBuiltin="1"/>
    <cellStyle name="20% - Ênfase6 2" xfId="61" xr:uid="{23056518-46A9-46B1-BA4B-2B7F18209ECE}"/>
    <cellStyle name="40% - Ênfase1" xfId="20" builtinId="31" customBuiltin="1"/>
    <cellStyle name="40% - Ênfase1 2" xfId="47" xr:uid="{15C7B64A-2B9A-4710-8320-29DFDA9C42EE}"/>
    <cellStyle name="40% - Ênfase2" xfId="24" builtinId="35" customBuiltin="1"/>
    <cellStyle name="40% - Ênfase2 2" xfId="50" xr:uid="{54AD517F-72AA-42FD-8F07-A38B61803549}"/>
    <cellStyle name="40% - Ênfase3" xfId="28" builtinId="39" customBuiltin="1"/>
    <cellStyle name="40% - Ênfase3 2" xfId="53" xr:uid="{49739A5B-E312-4DBD-8D82-3A659E71BA51}"/>
    <cellStyle name="40% - Ênfase4" xfId="32" builtinId="43" customBuiltin="1"/>
    <cellStyle name="40% - Ênfase4 2" xfId="56" xr:uid="{F422FAF7-23BB-4410-B482-4420955FA004}"/>
    <cellStyle name="40% - Ênfase5" xfId="36" builtinId="47" customBuiltin="1"/>
    <cellStyle name="40% - Ênfase5 2" xfId="59" xr:uid="{DBA09438-A64C-4F7A-81C8-8B4C58E258DE}"/>
    <cellStyle name="40% - Ênfase6" xfId="40" builtinId="51" customBuiltin="1"/>
    <cellStyle name="40% - Ênfase6 2" xfId="62" xr:uid="{1CD2184E-12C6-4053-B406-7BC898D5609F}"/>
    <cellStyle name="60% - Ênfase1" xfId="21" builtinId="32" customBuiltin="1"/>
    <cellStyle name="60% - Ênfase1 2" xfId="48" xr:uid="{77E992ED-B56A-4760-913E-BB31B70D842C}"/>
    <cellStyle name="60% - Ênfase2" xfId="25" builtinId="36" customBuiltin="1"/>
    <cellStyle name="60% - Ênfase2 2" xfId="51" xr:uid="{BEC6D352-C50A-41DE-A5A4-CC099A3A6C21}"/>
    <cellStyle name="60% - Ênfase3" xfId="29" builtinId="40" customBuiltin="1"/>
    <cellStyle name="60% - Ênfase3 2" xfId="54" xr:uid="{F85C6CF6-4944-420A-9495-F6C1149C37A2}"/>
    <cellStyle name="60% - Ênfase4" xfId="33" builtinId="44" customBuiltin="1"/>
    <cellStyle name="60% - Ênfase4 2" xfId="57" xr:uid="{00826961-70C2-4249-A62F-201D857D8426}"/>
    <cellStyle name="60% - Ênfase5" xfId="37" builtinId="48" customBuiltin="1"/>
    <cellStyle name="60% - Ênfase5 2" xfId="60" xr:uid="{330EFDC8-E90F-453D-9B8F-7F1676EDD576}"/>
    <cellStyle name="60% - Ênfase6" xfId="41" builtinId="52" customBuiltin="1"/>
    <cellStyle name="60% - Ênfase6 2" xfId="63" xr:uid="{A25BB5FE-710D-41C2-95E8-3FFDC35F2400}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10" builtinId="20" customBuiltin="1"/>
    <cellStyle name="Neutro" xfId="9" builtinId="28" customBuiltin="1"/>
    <cellStyle name="Normal" xfId="0" builtinId="0"/>
    <cellStyle name="Normal 2" xfId="1" xr:uid="{00000000-0005-0000-0000-000001000000}"/>
    <cellStyle name="Normal 3" xfId="42" xr:uid="{3ACDFE11-F099-4971-A24F-0A967ED5311D}"/>
    <cellStyle name="Normal 4" xfId="44" xr:uid="{79174AE1-24E2-44AF-8276-3B535950A283}"/>
    <cellStyle name="Nota 2" xfId="43" xr:uid="{070B6E56-B880-441E-947A-90FC6B60F8FF}"/>
    <cellStyle name="Nota 3" xfId="45" xr:uid="{D03F0660-8ED7-4485-95B4-B61322133085}"/>
    <cellStyle name="Ruim" xfId="8" builtinId="27" customBuiltin="1"/>
    <cellStyle name="Saída" xfId="11" builtinId="21" customBuiltin="1"/>
    <cellStyle name="Texto de Aviso" xfId="15" builtinId="11" customBuiltin="1"/>
    <cellStyle name="Texto Explicativo" xfId="16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7" builtinId="25" customBuiltin="1"/>
  </cellStyles>
  <dxfs count="0"/>
  <tableStyles count="0" defaultTableStyle="TableStyleMedium9" defaultPivotStyle="PivotStyleLight16"/>
  <colors>
    <mruColors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0"/>
  <sheetViews>
    <sheetView tabSelected="1" view="pageBreakPreview" zoomScale="83" zoomScaleNormal="85" zoomScaleSheetLayoutView="83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A30" sqref="A30:AP30"/>
    </sheetView>
  </sheetViews>
  <sheetFormatPr defaultColWidth="14.42578125" defaultRowHeight="15" customHeight="1" x14ac:dyDescent="0.25"/>
  <cols>
    <col min="1" max="1" width="5.5703125" style="8" customWidth="1"/>
    <col min="2" max="2" width="13.28515625" style="8" hidden="1" customWidth="1"/>
    <col min="3" max="3" width="12.28515625" style="9" customWidth="1"/>
    <col min="4" max="4" width="8.42578125" style="8" hidden="1" customWidth="1"/>
    <col min="5" max="5" width="14" style="8" hidden="1" customWidth="1"/>
    <col min="6" max="7" width="13.7109375" style="8" hidden="1" customWidth="1"/>
    <col min="8" max="8" width="12.140625" style="8" hidden="1" customWidth="1"/>
    <col min="9" max="9" width="7.85546875" style="8" bestFit="1" customWidth="1"/>
    <col min="10" max="11" width="9.7109375" style="8" bestFit="1" customWidth="1"/>
    <col min="12" max="12" width="9.140625" style="8" customWidth="1"/>
    <col min="13" max="13" width="7.140625" style="8" bestFit="1" customWidth="1"/>
    <col min="14" max="14" width="9.28515625" style="8" bestFit="1" customWidth="1"/>
    <col min="15" max="15" width="9.140625" style="8" bestFit="1" customWidth="1"/>
    <col min="16" max="16" width="8" style="8" bestFit="1" customWidth="1"/>
    <col min="17" max="17" width="12.140625" style="8" hidden="1" customWidth="1"/>
    <col min="18" max="18" width="7.85546875" style="8" customWidth="1"/>
    <col min="19" max="19" width="11.7109375" style="8" customWidth="1"/>
    <col min="20" max="20" width="11.42578125" style="8" customWidth="1"/>
    <col min="21" max="21" width="11.140625" style="8" customWidth="1"/>
    <col min="22" max="22" width="10.7109375" style="8" customWidth="1"/>
    <col min="23" max="23" width="13.7109375" style="8" customWidth="1"/>
    <col min="24" max="25" width="10.5703125" style="8" customWidth="1"/>
    <col min="26" max="26" width="14.42578125" style="8" customWidth="1"/>
    <col min="27" max="28" width="8.7109375" style="8" customWidth="1"/>
    <col min="29" max="29" width="12.85546875" style="8" bestFit="1" customWidth="1"/>
    <col min="30" max="30" width="11.85546875" style="8" customWidth="1"/>
    <col min="31" max="31" width="12.140625" style="8" bestFit="1" customWidth="1"/>
    <col min="32" max="32" width="13.140625" style="8" bestFit="1" customWidth="1"/>
    <col min="33" max="33" width="12.140625" style="8" hidden="1" customWidth="1"/>
    <col min="34" max="34" width="0" style="8" hidden="1" customWidth="1"/>
    <col min="35" max="38" width="14.42578125" style="8"/>
    <col min="39" max="39" width="7.7109375" style="8" customWidth="1"/>
    <col min="40" max="16384" width="14.42578125" style="8"/>
  </cols>
  <sheetData>
    <row r="1" spans="1:39" ht="57.75" customHeight="1" thickBot="1" x14ac:dyDescent="0.3">
      <c r="A1" s="12" t="s">
        <v>7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28</v>
      </c>
      <c r="I1" s="19" t="s">
        <v>83</v>
      </c>
      <c r="J1" s="13" t="s">
        <v>97</v>
      </c>
      <c r="K1" s="14" t="s">
        <v>98</v>
      </c>
      <c r="L1" s="13" t="s">
        <v>79</v>
      </c>
      <c r="M1" s="13" t="s">
        <v>6</v>
      </c>
      <c r="N1" s="13" t="s">
        <v>80</v>
      </c>
      <c r="O1" s="13" t="s">
        <v>81</v>
      </c>
      <c r="P1" s="13" t="s">
        <v>82</v>
      </c>
      <c r="Q1" s="26" t="s">
        <v>42</v>
      </c>
      <c r="R1" s="20" t="s">
        <v>94</v>
      </c>
      <c r="S1" s="20" t="s">
        <v>84</v>
      </c>
      <c r="T1" s="20" t="s">
        <v>85</v>
      </c>
      <c r="U1" s="20" t="s">
        <v>86</v>
      </c>
      <c r="V1" s="20" t="s">
        <v>87</v>
      </c>
      <c r="W1" s="20" t="s">
        <v>31</v>
      </c>
      <c r="X1" s="20" t="s">
        <v>88</v>
      </c>
      <c r="Y1" s="20" t="s">
        <v>89</v>
      </c>
      <c r="Z1" s="20" t="s">
        <v>90</v>
      </c>
      <c r="AA1" s="20" t="s">
        <v>95</v>
      </c>
      <c r="AB1" s="20" t="s">
        <v>96</v>
      </c>
      <c r="AC1" s="20" t="s">
        <v>91</v>
      </c>
      <c r="AD1" s="20" t="s">
        <v>41</v>
      </c>
      <c r="AE1" s="20" t="s">
        <v>40</v>
      </c>
      <c r="AF1" s="21" t="s">
        <v>92</v>
      </c>
      <c r="AG1" s="21"/>
      <c r="AH1" s="22" t="s">
        <v>30</v>
      </c>
      <c r="AI1" s="23" t="s">
        <v>32</v>
      </c>
      <c r="AJ1" s="23" t="s">
        <v>93</v>
      </c>
      <c r="AK1" s="23" t="s">
        <v>33</v>
      </c>
      <c r="AL1" s="23" t="s">
        <v>34</v>
      </c>
      <c r="AM1" s="21" t="s">
        <v>29</v>
      </c>
    </row>
    <row r="2" spans="1:39" s="104" customFormat="1" x14ac:dyDescent="0.25">
      <c r="A2" s="112">
        <v>1</v>
      </c>
      <c r="B2" s="108">
        <v>28850001</v>
      </c>
      <c r="C2" s="113">
        <v>45056</v>
      </c>
      <c r="D2" s="114">
        <v>0.58750000000000002</v>
      </c>
      <c r="E2" s="115">
        <v>0</v>
      </c>
      <c r="F2" s="115"/>
      <c r="G2" s="115" t="s">
        <v>35</v>
      </c>
      <c r="H2" s="115" t="s">
        <v>36</v>
      </c>
      <c r="I2" s="117">
        <v>0.31</v>
      </c>
      <c r="J2" s="116">
        <v>30.8</v>
      </c>
      <c r="K2" s="116">
        <v>30.38</v>
      </c>
      <c r="L2" s="116">
        <v>34.46</v>
      </c>
      <c r="M2" s="116">
        <v>6.69</v>
      </c>
      <c r="N2" s="116">
        <v>6.52</v>
      </c>
      <c r="O2" s="116">
        <v>86.89</v>
      </c>
      <c r="P2" s="116">
        <v>15.94</v>
      </c>
      <c r="Q2" s="118"/>
      <c r="R2" s="119">
        <v>30.37</v>
      </c>
      <c r="S2" s="119">
        <v>18.37</v>
      </c>
      <c r="T2" s="120">
        <v>12</v>
      </c>
      <c r="U2" s="118">
        <v>0.11700000000000001</v>
      </c>
      <c r="V2" s="118" t="s">
        <v>58</v>
      </c>
      <c r="W2" s="118" t="s">
        <v>49</v>
      </c>
      <c r="X2" s="118" t="s">
        <v>53</v>
      </c>
      <c r="Y2" s="226" t="s">
        <v>48</v>
      </c>
      <c r="Z2" s="121" t="s">
        <v>55</v>
      </c>
      <c r="AA2" s="118">
        <v>0.6</v>
      </c>
      <c r="AB2" s="120">
        <v>13</v>
      </c>
      <c r="AC2" s="118" t="s">
        <v>52</v>
      </c>
      <c r="AD2" s="119">
        <v>31</v>
      </c>
      <c r="AE2" s="118" t="s">
        <v>45</v>
      </c>
      <c r="AF2" s="118" t="s">
        <v>50</v>
      </c>
      <c r="AG2" s="118"/>
      <c r="AH2" s="118"/>
      <c r="AI2" s="44" t="s">
        <v>61</v>
      </c>
      <c r="AJ2" s="44" t="s">
        <v>62</v>
      </c>
      <c r="AK2" s="44" t="s">
        <v>63</v>
      </c>
      <c r="AL2" s="49" t="s">
        <v>64</v>
      </c>
      <c r="AM2" s="122">
        <v>87</v>
      </c>
    </row>
    <row r="3" spans="1:39" s="50" customFormat="1" x14ac:dyDescent="0.25">
      <c r="A3" s="37">
        <v>2</v>
      </c>
      <c r="B3" s="60">
        <v>23690000</v>
      </c>
      <c r="C3" s="113">
        <v>45055</v>
      </c>
      <c r="D3" s="130">
        <v>0.55347222222222225</v>
      </c>
      <c r="E3" s="124">
        <v>1</v>
      </c>
      <c r="F3" s="124" t="s">
        <v>35</v>
      </c>
      <c r="G3" s="124"/>
      <c r="H3" s="124" t="s">
        <v>37</v>
      </c>
      <c r="I3" s="132">
        <v>0.35</v>
      </c>
      <c r="J3" s="131">
        <v>30</v>
      </c>
      <c r="K3" s="131">
        <v>30.19</v>
      </c>
      <c r="L3" s="131">
        <v>46.4</v>
      </c>
      <c r="M3" s="131">
        <v>7.03</v>
      </c>
      <c r="N3" s="131">
        <v>7.18</v>
      </c>
      <c r="O3" s="131">
        <v>95.37</v>
      </c>
      <c r="P3" s="131">
        <v>7.02</v>
      </c>
      <c r="Q3" s="45"/>
      <c r="R3" s="45">
        <v>31.13</v>
      </c>
      <c r="S3" s="44">
        <v>26.13</v>
      </c>
      <c r="T3" s="47">
        <v>5</v>
      </c>
      <c r="U3" s="44">
        <v>0.13300000000000001</v>
      </c>
      <c r="V3" s="118" t="s">
        <v>58</v>
      </c>
      <c r="W3" s="118" t="s">
        <v>49</v>
      </c>
      <c r="X3" s="118" t="s">
        <v>51</v>
      </c>
      <c r="Y3" s="226" t="s">
        <v>48</v>
      </c>
      <c r="Z3" s="44" t="s">
        <v>55</v>
      </c>
      <c r="AA3" s="44">
        <v>0.2</v>
      </c>
      <c r="AB3" s="47">
        <v>4</v>
      </c>
      <c r="AC3" s="44" t="s">
        <v>52</v>
      </c>
      <c r="AD3" s="45">
        <v>45</v>
      </c>
      <c r="AE3" s="47" t="s">
        <v>46</v>
      </c>
      <c r="AF3" s="44" t="s">
        <v>50</v>
      </c>
      <c r="AG3" s="44"/>
      <c r="AH3" s="44"/>
      <c r="AI3" s="44" t="s">
        <v>61</v>
      </c>
      <c r="AJ3" s="44" t="s">
        <v>62</v>
      </c>
      <c r="AK3" s="44" t="s">
        <v>63</v>
      </c>
      <c r="AL3" s="49" t="s">
        <v>64</v>
      </c>
      <c r="AM3" s="48">
        <v>89</v>
      </c>
    </row>
    <row r="4" spans="1:39" s="66" customFormat="1" ht="18.75" customHeight="1" x14ac:dyDescent="0.25">
      <c r="A4" s="37">
        <v>3</v>
      </c>
      <c r="B4" s="60">
        <v>28300001</v>
      </c>
      <c r="C4" s="63">
        <v>45084</v>
      </c>
      <c r="D4" s="64">
        <v>0.48472222222222222</v>
      </c>
      <c r="E4" s="60">
        <v>0</v>
      </c>
      <c r="F4" s="60" t="s">
        <v>35</v>
      </c>
      <c r="G4" s="60"/>
      <c r="H4" s="60" t="s">
        <v>36</v>
      </c>
      <c r="I4" s="62">
        <v>0.55000000000000004</v>
      </c>
      <c r="J4" s="61">
        <v>26.6</v>
      </c>
      <c r="K4" s="61">
        <v>30.32</v>
      </c>
      <c r="L4" s="60">
        <v>37.81</v>
      </c>
      <c r="M4" s="60">
        <v>6.98</v>
      </c>
      <c r="N4" s="61">
        <v>7.21</v>
      </c>
      <c r="O4" s="60">
        <v>95.87</v>
      </c>
      <c r="P4" s="61">
        <v>8.09</v>
      </c>
      <c r="Q4" s="42"/>
      <c r="R4" s="45">
        <v>20.49</v>
      </c>
      <c r="S4" s="44">
        <v>16.5</v>
      </c>
      <c r="T4" s="47" t="s">
        <v>44</v>
      </c>
      <c r="U4" s="44">
        <v>0.19700000000000001</v>
      </c>
      <c r="V4" s="44" t="s">
        <v>58</v>
      </c>
      <c r="W4" s="44" t="s">
        <v>49</v>
      </c>
      <c r="X4" s="44" t="s">
        <v>69</v>
      </c>
      <c r="Y4" s="107" t="s">
        <v>48</v>
      </c>
      <c r="Z4" s="46">
        <v>0.65</v>
      </c>
      <c r="AA4" s="44">
        <v>1.9</v>
      </c>
      <c r="AB4" s="47">
        <v>7</v>
      </c>
      <c r="AC4" s="47" t="s">
        <v>52</v>
      </c>
      <c r="AD4" s="45">
        <v>18</v>
      </c>
      <c r="AE4" s="44" t="s">
        <v>66</v>
      </c>
      <c r="AF4" s="44" t="s">
        <v>50</v>
      </c>
      <c r="AG4" s="44"/>
      <c r="AH4" s="44"/>
      <c r="AI4" s="44" t="s">
        <v>55</v>
      </c>
      <c r="AJ4" s="44" t="s">
        <v>59</v>
      </c>
      <c r="AK4" s="44" t="s">
        <v>60</v>
      </c>
      <c r="AL4" s="49" t="s">
        <v>54</v>
      </c>
      <c r="AM4" s="48">
        <v>85</v>
      </c>
    </row>
    <row r="5" spans="1:39" s="66" customFormat="1" ht="18.75" customHeight="1" x14ac:dyDescent="0.25">
      <c r="A5" s="37">
        <v>4</v>
      </c>
      <c r="B5" s="60">
        <v>28270000</v>
      </c>
      <c r="C5" s="63">
        <v>45084</v>
      </c>
      <c r="D5" s="64">
        <v>0.3611111111111111</v>
      </c>
      <c r="E5" s="60">
        <v>0</v>
      </c>
      <c r="F5" s="60"/>
      <c r="G5" s="44" t="s">
        <v>35</v>
      </c>
      <c r="H5" s="60" t="s">
        <v>43</v>
      </c>
      <c r="I5" s="62">
        <v>0.2</v>
      </c>
      <c r="J5" s="60">
        <v>26.62</v>
      </c>
      <c r="K5" s="61">
        <v>27.49</v>
      </c>
      <c r="L5" s="60">
        <v>42.8</v>
      </c>
      <c r="M5" s="61">
        <v>6.77</v>
      </c>
      <c r="N5" s="60">
        <v>7.29</v>
      </c>
      <c r="O5" s="60">
        <v>92.29</v>
      </c>
      <c r="P5" s="61">
        <v>12.78</v>
      </c>
      <c r="Q5" s="42"/>
      <c r="R5" s="45">
        <v>22.14</v>
      </c>
      <c r="S5" s="44">
        <v>18.149999999999999</v>
      </c>
      <c r="T5" s="47" t="s">
        <v>44</v>
      </c>
      <c r="U5" s="44">
        <v>0.17899999999999999</v>
      </c>
      <c r="V5" s="44">
        <v>1.77</v>
      </c>
      <c r="W5" s="44" t="s">
        <v>49</v>
      </c>
      <c r="X5" s="44">
        <v>1.67</v>
      </c>
      <c r="Y5" s="107" t="s">
        <v>48</v>
      </c>
      <c r="Z5" s="46">
        <v>0.1</v>
      </c>
      <c r="AA5" s="44">
        <v>1.9</v>
      </c>
      <c r="AB5" s="47">
        <v>4</v>
      </c>
      <c r="AC5" s="47" t="s">
        <v>52</v>
      </c>
      <c r="AD5" s="45">
        <v>80</v>
      </c>
      <c r="AE5" s="44" t="s">
        <v>45</v>
      </c>
      <c r="AF5" s="44" t="s">
        <v>50</v>
      </c>
      <c r="AG5" s="44"/>
      <c r="AH5" s="44"/>
      <c r="AI5" s="44" t="s">
        <v>55</v>
      </c>
      <c r="AJ5" s="44" t="s">
        <v>59</v>
      </c>
      <c r="AK5" s="44" t="s">
        <v>60</v>
      </c>
      <c r="AL5" s="49" t="s">
        <v>54</v>
      </c>
      <c r="AM5" s="48">
        <v>81</v>
      </c>
    </row>
    <row r="6" spans="1:39" s="66" customFormat="1" ht="18.75" customHeight="1" x14ac:dyDescent="0.25">
      <c r="A6" s="37">
        <v>5</v>
      </c>
      <c r="B6" s="60">
        <v>28200001</v>
      </c>
      <c r="C6" s="63">
        <v>45083</v>
      </c>
      <c r="D6" s="64">
        <v>0.50555555555555554</v>
      </c>
      <c r="E6" s="60">
        <v>0</v>
      </c>
      <c r="F6" s="60" t="s">
        <v>35</v>
      </c>
      <c r="G6" s="60"/>
      <c r="H6" s="60" t="s">
        <v>36</v>
      </c>
      <c r="I6" s="38">
        <v>0.35</v>
      </c>
      <c r="J6" s="61">
        <v>25.71</v>
      </c>
      <c r="K6" s="61">
        <v>26.79</v>
      </c>
      <c r="L6" s="60">
        <v>30.5</v>
      </c>
      <c r="M6" s="60">
        <v>6.25</v>
      </c>
      <c r="N6" s="61">
        <v>6.1</v>
      </c>
      <c r="O6" s="60">
        <v>76.260000000000005</v>
      </c>
      <c r="P6" s="61">
        <v>13.13</v>
      </c>
      <c r="Q6" s="41"/>
      <c r="R6" s="45">
        <v>13.89</v>
      </c>
      <c r="S6" s="45">
        <v>9.9</v>
      </c>
      <c r="T6" s="47" t="s">
        <v>44</v>
      </c>
      <c r="U6" s="46">
        <v>0.20200000000000001</v>
      </c>
      <c r="V6" s="45">
        <v>1.05</v>
      </c>
      <c r="W6" s="65" t="s">
        <v>49</v>
      </c>
      <c r="X6" s="45">
        <v>1.05</v>
      </c>
      <c r="Y6" s="111" t="s">
        <v>48</v>
      </c>
      <c r="Z6" s="46" t="s">
        <v>56</v>
      </c>
      <c r="AA6" s="47">
        <v>1.6</v>
      </c>
      <c r="AB6" s="47">
        <v>4</v>
      </c>
      <c r="AC6" s="45" t="s">
        <v>52</v>
      </c>
      <c r="AD6" s="45">
        <v>25</v>
      </c>
      <c r="AE6" s="45" t="s">
        <v>45</v>
      </c>
      <c r="AF6" s="45" t="s">
        <v>50</v>
      </c>
      <c r="AG6" s="45"/>
      <c r="AH6" s="44"/>
      <c r="AI6" s="44" t="s">
        <v>55</v>
      </c>
      <c r="AJ6" s="44" t="s">
        <v>59</v>
      </c>
      <c r="AK6" s="44" t="s">
        <v>60</v>
      </c>
      <c r="AL6" s="49" t="s">
        <v>54</v>
      </c>
      <c r="AM6" s="48">
        <v>79</v>
      </c>
    </row>
    <row r="7" spans="1:39" ht="18.75" customHeight="1" x14ac:dyDescent="0.25">
      <c r="A7" s="146">
        <v>6</v>
      </c>
      <c r="B7" s="147">
        <v>23250001</v>
      </c>
      <c r="C7" s="148">
        <v>45258</v>
      </c>
      <c r="D7" s="149">
        <v>0.55208333333333337</v>
      </c>
      <c r="E7" s="147">
        <v>0</v>
      </c>
      <c r="F7" s="147" t="s">
        <v>35</v>
      </c>
      <c r="G7" s="147"/>
      <c r="H7" s="147" t="s">
        <v>37</v>
      </c>
      <c r="I7" s="151">
        <v>0.31</v>
      </c>
      <c r="J7" s="147">
        <v>28.62</v>
      </c>
      <c r="K7" s="150">
        <v>28.65</v>
      </c>
      <c r="L7" s="150">
        <v>11.09</v>
      </c>
      <c r="M7" s="150">
        <v>6.34</v>
      </c>
      <c r="N7" s="150">
        <v>7.34</v>
      </c>
      <c r="O7" s="150">
        <v>94.87</v>
      </c>
      <c r="P7" s="150">
        <v>17.89</v>
      </c>
      <c r="Q7" s="152"/>
      <c r="R7" s="152">
        <v>96.33</v>
      </c>
      <c r="S7" s="153">
        <v>67.33</v>
      </c>
      <c r="T7" s="154">
        <v>29</v>
      </c>
      <c r="U7" s="153">
        <v>0.114</v>
      </c>
      <c r="V7" s="153" t="s">
        <v>58</v>
      </c>
      <c r="W7" s="153" t="s">
        <v>49</v>
      </c>
      <c r="X7" s="155" t="s">
        <v>54</v>
      </c>
      <c r="Y7" s="205" t="s">
        <v>48</v>
      </c>
      <c r="Z7" s="153" t="s">
        <v>73</v>
      </c>
      <c r="AA7" s="153">
        <v>9.3000000000000007</v>
      </c>
      <c r="AB7" s="153">
        <v>39</v>
      </c>
      <c r="AC7" s="153" t="s">
        <v>52</v>
      </c>
      <c r="AD7" s="153">
        <v>8</v>
      </c>
      <c r="AE7" s="153" t="s">
        <v>45</v>
      </c>
      <c r="AF7" s="153" t="s">
        <v>50</v>
      </c>
      <c r="AG7" s="153"/>
      <c r="AH7" s="153"/>
      <c r="AI7" s="153" t="s">
        <v>55</v>
      </c>
      <c r="AJ7" s="153" t="s">
        <v>75</v>
      </c>
      <c r="AK7" s="153" t="s">
        <v>60</v>
      </c>
      <c r="AL7" s="157" t="s">
        <v>54</v>
      </c>
      <c r="AM7" s="156">
        <v>81</v>
      </c>
    </row>
    <row r="8" spans="1:39" s="66" customFormat="1" ht="18.75" customHeight="1" x14ac:dyDescent="0.25">
      <c r="A8" s="87">
        <v>7</v>
      </c>
      <c r="B8" s="44">
        <v>27500001</v>
      </c>
      <c r="C8" s="88">
        <v>45104</v>
      </c>
      <c r="D8" s="89">
        <v>0.41250000000000003</v>
      </c>
      <c r="E8" s="90">
        <v>0</v>
      </c>
      <c r="F8" s="44" t="s">
        <v>35</v>
      </c>
      <c r="G8" s="44"/>
      <c r="H8" s="91" t="s">
        <v>36</v>
      </c>
      <c r="I8" s="92">
        <v>0.33</v>
      </c>
      <c r="J8" s="44">
        <v>26.05</v>
      </c>
      <c r="K8" s="45">
        <v>28.88</v>
      </c>
      <c r="L8" s="45">
        <v>39.340000000000003</v>
      </c>
      <c r="M8" s="45">
        <v>6.49</v>
      </c>
      <c r="N8" s="45">
        <v>7.01</v>
      </c>
      <c r="O8" s="45">
        <v>90.93</v>
      </c>
      <c r="P8" s="45">
        <v>6.62</v>
      </c>
      <c r="Q8" s="42"/>
      <c r="R8" s="42">
        <f>SUM(S8,T8)</f>
        <v>27.84</v>
      </c>
      <c r="S8" s="93">
        <v>21.84</v>
      </c>
      <c r="T8" s="94">
        <v>6</v>
      </c>
      <c r="U8" s="95" t="s">
        <v>67</v>
      </c>
      <c r="V8" s="93" t="s">
        <v>58</v>
      </c>
      <c r="W8" s="93" t="s">
        <v>50</v>
      </c>
      <c r="X8" s="93" t="s">
        <v>51</v>
      </c>
      <c r="Y8" s="227" t="s">
        <v>48</v>
      </c>
      <c r="Z8" s="96" t="s">
        <v>55</v>
      </c>
      <c r="AA8" s="93">
        <v>1.8</v>
      </c>
      <c r="AB8" s="94">
        <v>6</v>
      </c>
      <c r="AC8" s="98" t="s">
        <v>52</v>
      </c>
      <c r="AD8" s="97">
        <v>15</v>
      </c>
      <c r="AE8" s="93" t="s">
        <v>45</v>
      </c>
      <c r="AF8" s="93" t="s">
        <v>50</v>
      </c>
      <c r="AG8" s="98"/>
      <c r="AH8" s="44"/>
      <c r="AI8" s="44" t="s">
        <v>55</v>
      </c>
      <c r="AJ8" s="44" t="s">
        <v>59</v>
      </c>
      <c r="AK8" s="44" t="s">
        <v>60</v>
      </c>
      <c r="AL8" s="49" t="s">
        <v>54</v>
      </c>
      <c r="AM8" s="48">
        <v>89</v>
      </c>
    </row>
    <row r="9" spans="1:39" ht="18.75" customHeight="1" x14ac:dyDescent="0.25">
      <c r="A9" s="158">
        <v>8</v>
      </c>
      <c r="B9" s="159">
        <v>23099000</v>
      </c>
      <c r="C9" s="160">
        <v>45259</v>
      </c>
      <c r="D9" s="161">
        <v>0.48680555555555555</v>
      </c>
      <c r="E9" s="162">
        <v>0</v>
      </c>
      <c r="F9" s="153" t="s">
        <v>35</v>
      </c>
      <c r="G9" s="153"/>
      <c r="H9" s="163" t="s">
        <v>37</v>
      </c>
      <c r="I9" s="165">
        <v>0.24</v>
      </c>
      <c r="J9" s="164">
        <v>28.36</v>
      </c>
      <c r="K9" s="164">
        <v>31.74</v>
      </c>
      <c r="L9" s="164">
        <v>81.180000000000007</v>
      </c>
      <c r="M9" s="164">
        <v>7.53</v>
      </c>
      <c r="N9" s="164">
        <v>6.98</v>
      </c>
      <c r="O9" s="164">
        <v>95.09</v>
      </c>
      <c r="P9" s="164">
        <v>2.31</v>
      </c>
      <c r="Q9" s="152"/>
      <c r="R9" s="152">
        <f>SUM(S9)+T9</f>
        <v>67.44</v>
      </c>
      <c r="S9" s="153">
        <v>50.44</v>
      </c>
      <c r="T9" s="153">
        <v>17</v>
      </c>
      <c r="U9" s="153">
        <v>0.14099999999999999</v>
      </c>
      <c r="V9" s="153" t="s">
        <v>54</v>
      </c>
      <c r="W9" s="153" t="s">
        <v>49</v>
      </c>
      <c r="X9" s="153" t="s">
        <v>54</v>
      </c>
      <c r="Y9" s="205" t="s">
        <v>72</v>
      </c>
      <c r="Z9" s="153" t="s">
        <v>73</v>
      </c>
      <c r="AA9" s="153">
        <v>2.5</v>
      </c>
      <c r="AB9" s="154">
        <v>15</v>
      </c>
      <c r="AC9" s="153" t="s">
        <v>52</v>
      </c>
      <c r="AD9" s="152">
        <v>43</v>
      </c>
      <c r="AE9" s="153" t="s">
        <v>45</v>
      </c>
      <c r="AF9" s="153" t="s">
        <v>50</v>
      </c>
      <c r="AG9" s="153"/>
      <c r="AH9" s="153"/>
      <c r="AI9" s="153" t="s">
        <v>55</v>
      </c>
      <c r="AJ9" s="153" t="s">
        <v>75</v>
      </c>
      <c r="AK9" s="153" t="s">
        <v>60</v>
      </c>
      <c r="AL9" s="166" t="s">
        <v>54</v>
      </c>
      <c r="AM9" s="156">
        <v>87</v>
      </c>
    </row>
    <row r="10" spans="1:39" s="7" customFormat="1" ht="18.75" customHeight="1" x14ac:dyDescent="0.25">
      <c r="A10" s="184">
        <v>9</v>
      </c>
      <c r="B10" s="153">
        <v>27320001</v>
      </c>
      <c r="C10" s="167">
        <v>45230</v>
      </c>
      <c r="D10" s="168">
        <v>0.55277777777777781</v>
      </c>
      <c r="E10" s="185">
        <v>0</v>
      </c>
      <c r="F10" s="153"/>
      <c r="G10" s="153"/>
      <c r="H10" s="186" t="s">
        <v>36</v>
      </c>
      <c r="I10" s="189">
        <v>0.3</v>
      </c>
      <c r="J10" s="187">
        <v>31.91</v>
      </c>
      <c r="K10" s="187">
        <v>32.25</v>
      </c>
      <c r="L10" s="188">
        <v>24.79</v>
      </c>
      <c r="M10" s="187">
        <v>7.53</v>
      </c>
      <c r="N10" s="187">
        <v>7.52</v>
      </c>
      <c r="O10" s="187">
        <v>103.35</v>
      </c>
      <c r="P10" s="187">
        <v>9.19</v>
      </c>
      <c r="Q10" s="188"/>
      <c r="R10" s="152">
        <f t="shared" ref="R10:R11" si="0">SUM(S10)+T10</f>
        <v>27.16</v>
      </c>
      <c r="S10" s="153">
        <v>17.16</v>
      </c>
      <c r="T10" s="153">
        <v>10</v>
      </c>
      <c r="U10" s="153" t="s">
        <v>67</v>
      </c>
      <c r="V10" s="153" t="s">
        <v>58</v>
      </c>
      <c r="W10" s="153" t="s">
        <v>49</v>
      </c>
      <c r="X10" s="153" t="s">
        <v>54</v>
      </c>
      <c r="Y10" s="205" t="s">
        <v>72</v>
      </c>
      <c r="Z10" s="153" t="s">
        <v>74</v>
      </c>
      <c r="AA10" s="153">
        <v>0.6</v>
      </c>
      <c r="AB10" s="154">
        <v>14</v>
      </c>
      <c r="AC10" s="153" t="s">
        <v>52</v>
      </c>
      <c r="AD10" s="152">
        <v>13</v>
      </c>
      <c r="AE10" s="153" t="s">
        <v>45</v>
      </c>
      <c r="AF10" s="153" t="s">
        <v>50</v>
      </c>
      <c r="AG10" s="153"/>
      <c r="AH10" s="153"/>
      <c r="AI10" s="153" t="s">
        <v>55</v>
      </c>
      <c r="AJ10" s="153" t="s">
        <v>67</v>
      </c>
      <c r="AK10" s="153" t="s">
        <v>60</v>
      </c>
      <c r="AL10" s="157" t="s">
        <v>54</v>
      </c>
      <c r="AM10" s="156">
        <v>92</v>
      </c>
    </row>
    <row r="11" spans="1:39" s="200" customFormat="1" ht="18.75" customHeight="1" x14ac:dyDescent="0.25">
      <c r="A11" s="184">
        <v>10</v>
      </c>
      <c r="B11" s="153">
        <v>27120000</v>
      </c>
      <c r="C11" s="167">
        <v>45230</v>
      </c>
      <c r="D11" s="168">
        <v>0.6333333333333333</v>
      </c>
      <c r="E11" s="185">
        <v>0</v>
      </c>
      <c r="F11" s="153"/>
      <c r="G11" s="153"/>
      <c r="H11" s="186"/>
      <c r="I11" s="189">
        <v>0.38</v>
      </c>
      <c r="J11" s="188">
        <v>33.83</v>
      </c>
      <c r="K11" s="187">
        <v>35.83</v>
      </c>
      <c r="L11" s="188">
        <v>28.62</v>
      </c>
      <c r="M11" s="187">
        <v>8.16</v>
      </c>
      <c r="N11" s="187">
        <v>8.23</v>
      </c>
      <c r="O11" s="187">
        <v>120.06</v>
      </c>
      <c r="P11" s="187">
        <v>7.15</v>
      </c>
      <c r="Q11" s="188"/>
      <c r="R11" s="152">
        <f t="shared" si="0"/>
        <v>25.47</v>
      </c>
      <c r="S11" s="153">
        <v>19.47</v>
      </c>
      <c r="T11" s="153">
        <v>6</v>
      </c>
      <c r="U11" s="153" t="s">
        <v>67</v>
      </c>
      <c r="V11" s="153" t="s">
        <v>58</v>
      </c>
      <c r="W11" s="153" t="s">
        <v>69</v>
      </c>
      <c r="X11" s="153" t="s">
        <v>54</v>
      </c>
      <c r="Y11" s="205" t="s">
        <v>72</v>
      </c>
      <c r="Z11" s="153">
        <v>0.11</v>
      </c>
      <c r="AA11" s="153">
        <v>0.8</v>
      </c>
      <c r="AB11" s="154">
        <v>13</v>
      </c>
      <c r="AC11" s="153" t="s">
        <v>52</v>
      </c>
      <c r="AD11" s="152">
        <v>15</v>
      </c>
      <c r="AE11" s="153" t="s">
        <v>45</v>
      </c>
      <c r="AF11" s="153" t="s">
        <v>50</v>
      </c>
      <c r="AG11" s="153"/>
      <c r="AH11" s="153"/>
      <c r="AI11" s="153" t="s">
        <v>55</v>
      </c>
      <c r="AJ11" s="153" t="s">
        <v>67</v>
      </c>
      <c r="AK11" s="153" t="s">
        <v>60</v>
      </c>
      <c r="AL11" s="157" t="s">
        <v>54</v>
      </c>
      <c r="AM11" s="156">
        <v>91</v>
      </c>
    </row>
    <row r="12" spans="1:39" ht="18.75" customHeight="1" x14ac:dyDescent="0.25">
      <c r="A12" s="169">
        <v>11</v>
      </c>
      <c r="B12" s="208">
        <v>22911000</v>
      </c>
      <c r="C12" s="209">
        <v>45211</v>
      </c>
      <c r="D12" s="210">
        <v>0.42152777777777778</v>
      </c>
      <c r="E12" s="211">
        <v>0</v>
      </c>
      <c r="F12" s="153" t="s">
        <v>35</v>
      </c>
      <c r="G12" s="153"/>
      <c r="H12" s="212" t="s">
        <v>36</v>
      </c>
      <c r="I12" s="215">
        <v>0.32</v>
      </c>
      <c r="J12" s="213">
        <v>29.16</v>
      </c>
      <c r="K12" s="214">
        <v>30.59</v>
      </c>
      <c r="L12" s="213">
        <v>8.6</v>
      </c>
      <c r="M12" s="214">
        <v>6.43</v>
      </c>
      <c r="N12" s="214">
        <v>6.86</v>
      </c>
      <c r="O12" s="214">
        <v>91.86</v>
      </c>
      <c r="P12" s="214">
        <v>7.03</v>
      </c>
      <c r="Q12" s="170"/>
      <c r="R12" s="152">
        <f>SUM(S12)+4.1</f>
        <v>9.25</v>
      </c>
      <c r="S12" s="153">
        <v>5.15</v>
      </c>
      <c r="T12" s="153" t="s">
        <v>44</v>
      </c>
      <c r="U12" s="153">
        <v>0.50600000000000001</v>
      </c>
      <c r="V12" s="153" t="s">
        <v>58</v>
      </c>
      <c r="W12" s="153" t="s">
        <v>49</v>
      </c>
      <c r="X12" s="153" t="s">
        <v>51</v>
      </c>
      <c r="Y12" s="205" t="s">
        <v>72</v>
      </c>
      <c r="Z12" s="153" t="s">
        <v>73</v>
      </c>
      <c r="AA12" s="153">
        <v>0.5</v>
      </c>
      <c r="AB12" s="154">
        <v>4</v>
      </c>
      <c r="AC12" s="153" t="s">
        <v>52</v>
      </c>
      <c r="AD12" s="152">
        <v>10</v>
      </c>
      <c r="AE12" s="153" t="s">
        <v>45</v>
      </c>
      <c r="AF12" s="153" t="s">
        <v>71</v>
      </c>
      <c r="AG12" s="153"/>
      <c r="AH12" s="156"/>
      <c r="AI12" s="153" t="s">
        <v>55</v>
      </c>
      <c r="AJ12" s="153" t="s">
        <v>75</v>
      </c>
      <c r="AK12" s="153" t="s">
        <v>49</v>
      </c>
      <c r="AL12" s="157" t="s">
        <v>76</v>
      </c>
      <c r="AM12" s="156">
        <v>80</v>
      </c>
    </row>
    <row r="13" spans="1:39" s="50" customFormat="1" ht="18.75" customHeight="1" x14ac:dyDescent="0.25">
      <c r="A13" s="37">
        <v>12</v>
      </c>
      <c r="B13" s="60">
        <v>22500001</v>
      </c>
      <c r="C13" s="63">
        <v>45075</v>
      </c>
      <c r="D13" s="64">
        <v>0.70486111111111116</v>
      </c>
      <c r="E13" s="38">
        <v>0</v>
      </c>
      <c r="F13" s="44" t="s">
        <v>35</v>
      </c>
      <c r="G13" s="44"/>
      <c r="H13" s="60" t="s">
        <v>37</v>
      </c>
      <c r="I13" s="90">
        <v>0.35</v>
      </c>
      <c r="J13" s="60">
        <v>27.77</v>
      </c>
      <c r="K13" s="45">
        <v>32.630000000000003</v>
      </c>
      <c r="L13" s="61">
        <v>83.93</v>
      </c>
      <c r="M13" s="61">
        <v>6.68</v>
      </c>
      <c r="N13" s="60">
        <v>9.42</v>
      </c>
      <c r="O13" s="38">
        <v>130.41</v>
      </c>
      <c r="P13" s="45">
        <v>2.4500000000000002</v>
      </c>
      <c r="Q13" s="44"/>
      <c r="R13" s="45">
        <v>52.78</v>
      </c>
      <c r="S13" s="44">
        <v>48.79</v>
      </c>
      <c r="T13" s="44" t="s">
        <v>44</v>
      </c>
      <c r="U13" s="44">
        <v>0.13300000000000001</v>
      </c>
      <c r="V13" s="44" t="s">
        <v>58</v>
      </c>
      <c r="W13" s="44" t="s">
        <v>49</v>
      </c>
      <c r="X13" s="44" t="s">
        <v>51</v>
      </c>
      <c r="Y13" s="107" t="s">
        <v>48</v>
      </c>
      <c r="Z13" s="44">
        <v>0.25</v>
      </c>
      <c r="AA13" s="44">
        <v>1.5</v>
      </c>
      <c r="AB13" s="47">
        <v>13</v>
      </c>
      <c r="AC13" s="44" t="s">
        <v>52</v>
      </c>
      <c r="AD13" s="45">
        <v>16</v>
      </c>
      <c r="AE13" s="44">
        <v>7</v>
      </c>
      <c r="AF13" s="44" t="s">
        <v>71</v>
      </c>
      <c r="AG13" s="44"/>
      <c r="AH13" s="44"/>
      <c r="AI13" s="44" t="s">
        <v>55</v>
      </c>
      <c r="AJ13" s="44" t="s">
        <v>59</v>
      </c>
      <c r="AK13" s="44" t="s">
        <v>60</v>
      </c>
      <c r="AL13" s="71" t="s">
        <v>53</v>
      </c>
      <c r="AM13" s="48">
        <v>88</v>
      </c>
    </row>
    <row r="14" spans="1:39" s="7" customFormat="1" ht="18.75" customHeight="1" x14ac:dyDescent="0.25">
      <c r="A14" s="169">
        <v>13</v>
      </c>
      <c r="B14" s="171">
        <v>22688000</v>
      </c>
      <c r="C14" s="148">
        <v>45076</v>
      </c>
      <c r="D14" s="149">
        <v>0.42430555555555555</v>
      </c>
      <c r="E14" s="176">
        <v>0</v>
      </c>
      <c r="F14" s="153" t="s">
        <v>35</v>
      </c>
      <c r="G14" s="153"/>
      <c r="H14" s="171" t="s">
        <v>37</v>
      </c>
      <c r="I14" s="185">
        <v>0.28000000000000003</v>
      </c>
      <c r="J14" s="171">
        <v>26.57</v>
      </c>
      <c r="K14" s="152">
        <v>27.1</v>
      </c>
      <c r="L14" s="174">
        <v>5.19</v>
      </c>
      <c r="M14" s="174">
        <v>6.3</v>
      </c>
      <c r="N14" s="171">
        <v>7.59</v>
      </c>
      <c r="O14" s="176">
        <v>95.39</v>
      </c>
      <c r="P14" s="152">
        <v>1.35</v>
      </c>
      <c r="Q14" s="205"/>
      <c r="R14" s="152">
        <v>12.37</v>
      </c>
      <c r="S14" s="153">
        <v>8.3800000000000008</v>
      </c>
      <c r="T14" s="153" t="s">
        <v>44</v>
      </c>
      <c r="U14" s="153">
        <v>0.104</v>
      </c>
      <c r="V14" s="153" t="s">
        <v>58</v>
      </c>
      <c r="W14" s="153" t="s">
        <v>49</v>
      </c>
      <c r="X14" s="153" t="s">
        <v>51</v>
      </c>
      <c r="Y14" s="205" t="s">
        <v>48</v>
      </c>
      <c r="Z14" s="153" t="s">
        <v>56</v>
      </c>
      <c r="AA14" s="153">
        <v>0.6</v>
      </c>
      <c r="AB14" s="154">
        <v>8</v>
      </c>
      <c r="AC14" s="154" t="s">
        <v>52</v>
      </c>
      <c r="AD14" s="152">
        <v>5</v>
      </c>
      <c r="AE14" s="153" t="s">
        <v>45</v>
      </c>
      <c r="AF14" s="153" t="s">
        <v>50</v>
      </c>
      <c r="AG14" s="153"/>
      <c r="AH14" s="153"/>
      <c r="AI14" s="153" t="s">
        <v>55</v>
      </c>
      <c r="AJ14" s="153" t="s">
        <v>59</v>
      </c>
      <c r="AK14" s="153" t="s">
        <v>60</v>
      </c>
      <c r="AL14" s="166" t="s">
        <v>53</v>
      </c>
      <c r="AM14" s="156">
        <v>88</v>
      </c>
    </row>
    <row r="15" spans="1:39" s="7" customFormat="1" ht="18.75" customHeight="1" x14ac:dyDescent="0.25">
      <c r="A15" s="169">
        <v>14</v>
      </c>
      <c r="B15" s="171">
        <v>22740900</v>
      </c>
      <c r="C15" s="148">
        <v>45076</v>
      </c>
      <c r="D15" s="149">
        <v>0.47152777777777777</v>
      </c>
      <c r="E15" s="176">
        <v>0</v>
      </c>
      <c r="F15" s="153"/>
      <c r="G15" s="153" t="s">
        <v>35</v>
      </c>
      <c r="H15" s="153" t="s">
        <v>36</v>
      </c>
      <c r="I15" s="207">
        <v>0.24</v>
      </c>
      <c r="J15" s="171">
        <v>26.36</v>
      </c>
      <c r="K15" s="206">
        <v>26.95</v>
      </c>
      <c r="L15" s="174">
        <v>11.1</v>
      </c>
      <c r="M15" s="171">
        <v>6.42</v>
      </c>
      <c r="N15" s="171">
        <v>7.57</v>
      </c>
      <c r="O15" s="171">
        <v>94.85</v>
      </c>
      <c r="P15" s="206">
        <v>8.4</v>
      </c>
      <c r="Q15" s="205"/>
      <c r="R15" s="152">
        <v>15.37</v>
      </c>
      <c r="S15" s="153">
        <v>11.38</v>
      </c>
      <c r="T15" s="153" t="s">
        <v>44</v>
      </c>
      <c r="U15" s="153">
        <v>0.17899999999999999</v>
      </c>
      <c r="V15" s="153" t="s">
        <v>58</v>
      </c>
      <c r="W15" s="153" t="s">
        <v>49</v>
      </c>
      <c r="X15" s="153" t="s">
        <v>51</v>
      </c>
      <c r="Y15" s="205" t="s">
        <v>48</v>
      </c>
      <c r="Z15" s="183" t="s">
        <v>55</v>
      </c>
      <c r="AA15" s="153">
        <v>1.1000000000000001</v>
      </c>
      <c r="AB15" s="154">
        <v>18</v>
      </c>
      <c r="AC15" s="153" t="s">
        <v>52</v>
      </c>
      <c r="AD15" s="152">
        <v>5</v>
      </c>
      <c r="AE15" s="153" t="s">
        <v>45</v>
      </c>
      <c r="AF15" s="153" t="s">
        <v>71</v>
      </c>
      <c r="AG15" s="153"/>
      <c r="AH15" s="153"/>
      <c r="AI15" s="153" t="s">
        <v>55</v>
      </c>
      <c r="AJ15" s="153" t="s">
        <v>59</v>
      </c>
      <c r="AK15" s="153" t="s">
        <v>60</v>
      </c>
      <c r="AL15" s="166" t="s">
        <v>53</v>
      </c>
      <c r="AM15" s="156">
        <v>85</v>
      </c>
    </row>
    <row r="16" spans="1:39" s="7" customFormat="1" ht="18.75" customHeight="1" x14ac:dyDescent="0.25">
      <c r="A16" s="169">
        <v>15</v>
      </c>
      <c r="B16" s="171">
        <v>22660000</v>
      </c>
      <c r="C16" s="216">
        <v>45209</v>
      </c>
      <c r="D16" s="217">
        <v>0.55902777777777779</v>
      </c>
      <c r="E16" s="218">
        <v>0</v>
      </c>
      <c r="F16" s="195"/>
      <c r="G16" s="195" t="s">
        <v>35</v>
      </c>
      <c r="H16" s="219" t="s">
        <v>37</v>
      </c>
      <c r="I16" s="151">
        <v>0.23</v>
      </c>
      <c r="J16" s="147">
        <v>36.06</v>
      </c>
      <c r="K16" s="150">
        <v>29.84</v>
      </c>
      <c r="L16" s="150">
        <v>3.21</v>
      </c>
      <c r="M16" s="147">
        <v>5.85</v>
      </c>
      <c r="N16" s="147">
        <v>7.28</v>
      </c>
      <c r="O16" s="147">
        <v>96.02</v>
      </c>
      <c r="P16" s="150">
        <v>0.73</v>
      </c>
      <c r="Q16" s="153"/>
      <c r="R16" s="152">
        <f>SUM(S16)+4.1</f>
        <v>142.59</v>
      </c>
      <c r="S16" s="153">
        <v>138.49</v>
      </c>
      <c r="T16" s="153" t="s">
        <v>44</v>
      </c>
      <c r="U16" s="153">
        <v>0.28299999999999997</v>
      </c>
      <c r="V16" s="153" t="s">
        <v>58</v>
      </c>
      <c r="W16" s="153" t="s">
        <v>49</v>
      </c>
      <c r="X16" s="153" t="s">
        <v>72</v>
      </c>
      <c r="Y16" s="205" t="s">
        <v>72</v>
      </c>
      <c r="Z16" s="153" t="s">
        <v>73</v>
      </c>
      <c r="AA16" s="153">
        <v>0.4</v>
      </c>
      <c r="AB16" s="154">
        <v>3</v>
      </c>
      <c r="AC16" s="153" t="s">
        <v>52</v>
      </c>
      <c r="AD16" s="152">
        <v>10</v>
      </c>
      <c r="AE16" s="153" t="s">
        <v>45</v>
      </c>
      <c r="AF16" s="153" t="s">
        <v>71</v>
      </c>
      <c r="AG16" s="153"/>
      <c r="AH16" s="153"/>
      <c r="AI16" s="153" t="s">
        <v>55</v>
      </c>
      <c r="AJ16" s="153" t="s">
        <v>75</v>
      </c>
      <c r="AK16" s="153" t="s">
        <v>60</v>
      </c>
      <c r="AL16" s="166" t="s">
        <v>53</v>
      </c>
      <c r="AM16" s="156">
        <v>86</v>
      </c>
    </row>
    <row r="17" spans="1:39" s="50" customFormat="1" ht="18.75" customHeight="1" x14ac:dyDescent="0.25">
      <c r="A17" s="37">
        <v>16</v>
      </c>
      <c r="B17" s="38">
        <v>26800001</v>
      </c>
      <c r="C17" s="39">
        <v>45048</v>
      </c>
      <c r="D17" s="40">
        <v>0.55833333333333335</v>
      </c>
      <c r="E17" s="41">
        <v>0</v>
      </c>
      <c r="F17" s="41" t="s">
        <v>35</v>
      </c>
      <c r="G17" s="41"/>
      <c r="H17" s="41" t="s">
        <v>36</v>
      </c>
      <c r="I17" s="43">
        <v>0.47</v>
      </c>
      <c r="J17" s="42">
        <v>29.06</v>
      </c>
      <c r="K17" s="41">
        <v>29.59</v>
      </c>
      <c r="L17" s="42">
        <v>29.81</v>
      </c>
      <c r="M17" s="41">
        <v>6.24</v>
      </c>
      <c r="N17" s="41">
        <v>3.17</v>
      </c>
      <c r="O17" s="41">
        <v>41.61</v>
      </c>
      <c r="P17" s="42">
        <v>11.63</v>
      </c>
      <c r="Q17" s="44"/>
      <c r="R17" s="45">
        <f>SUM(S17,T17)</f>
        <v>25.19</v>
      </c>
      <c r="S17" s="44">
        <v>20.190000000000001</v>
      </c>
      <c r="T17" s="44">
        <v>5</v>
      </c>
      <c r="U17" s="44">
        <v>0.11</v>
      </c>
      <c r="V17" s="44" t="s">
        <v>58</v>
      </c>
      <c r="W17" s="44" t="s">
        <v>49</v>
      </c>
      <c r="X17" s="44" t="s">
        <v>51</v>
      </c>
      <c r="Y17" s="107" t="s">
        <v>48</v>
      </c>
      <c r="Z17" s="46" t="s">
        <v>55</v>
      </c>
      <c r="AA17" s="44">
        <v>0.6</v>
      </c>
      <c r="AB17" s="47">
        <v>8</v>
      </c>
      <c r="AC17" s="44" t="s">
        <v>52</v>
      </c>
      <c r="AD17" s="45">
        <v>31</v>
      </c>
      <c r="AE17" s="44" t="s">
        <v>47</v>
      </c>
      <c r="AF17" s="44" t="s">
        <v>50</v>
      </c>
      <c r="AG17" s="44"/>
      <c r="AH17" s="44"/>
      <c r="AI17" s="44" t="s">
        <v>55</v>
      </c>
      <c r="AJ17" s="44" t="s">
        <v>59</v>
      </c>
      <c r="AK17" s="44" t="s">
        <v>60</v>
      </c>
      <c r="AL17" s="71" t="s">
        <v>53</v>
      </c>
      <c r="AM17" s="48">
        <v>86</v>
      </c>
    </row>
    <row r="18" spans="1:39" s="7" customFormat="1" ht="18.75" customHeight="1" x14ac:dyDescent="0.25">
      <c r="A18" s="17">
        <v>17</v>
      </c>
      <c r="B18" s="36">
        <v>26799000</v>
      </c>
      <c r="C18" s="28"/>
      <c r="D18" s="29"/>
      <c r="E18" s="30"/>
      <c r="F18" s="30"/>
      <c r="G18" s="30"/>
      <c r="H18" s="31"/>
      <c r="I18" s="33"/>
      <c r="J18" s="32"/>
      <c r="K18" s="30"/>
      <c r="L18" s="30"/>
      <c r="M18" s="30"/>
      <c r="N18" s="30"/>
      <c r="O18" s="30"/>
      <c r="P18" s="30"/>
      <c r="Q18" s="15"/>
      <c r="R18" s="18"/>
      <c r="S18" s="15"/>
      <c r="T18" s="15"/>
      <c r="U18" s="15"/>
      <c r="V18" s="15"/>
      <c r="W18" s="15"/>
      <c r="X18" s="15"/>
      <c r="Y18" s="15"/>
      <c r="Z18" s="15"/>
      <c r="AA18" s="15"/>
      <c r="AB18" s="27"/>
      <c r="AC18" s="15"/>
      <c r="AD18" s="18"/>
      <c r="AE18" s="15"/>
      <c r="AF18" s="15"/>
      <c r="AG18" s="15"/>
      <c r="AH18" s="15"/>
      <c r="AI18" s="15"/>
      <c r="AJ18" s="15"/>
      <c r="AK18" s="15"/>
      <c r="AL18" s="25"/>
      <c r="AM18" s="24"/>
    </row>
    <row r="19" spans="1:39" s="50" customFormat="1" x14ac:dyDescent="0.25">
      <c r="A19" s="37">
        <v>18</v>
      </c>
      <c r="B19" s="38">
        <v>26795500</v>
      </c>
      <c r="C19" s="39">
        <v>45048</v>
      </c>
      <c r="D19" s="40">
        <v>0.59791666666666665</v>
      </c>
      <c r="E19" s="41">
        <v>0</v>
      </c>
      <c r="F19" s="41" t="s">
        <v>35</v>
      </c>
      <c r="G19" s="41"/>
      <c r="H19" s="41" t="s">
        <v>36</v>
      </c>
      <c r="I19" s="43">
        <v>0.37</v>
      </c>
      <c r="J19" s="42">
        <v>27.45</v>
      </c>
      <c r="K19" s="41">
        <v>29.28</v>
      </c>
      <c r="L19" s="42">
        <v>27.75</v>
      </c>
      <c r="M19" s="41">
        <v>6.05</v>
      </c>
      <c r="N19" s="41">
        <v>2.21</v>
      </c>
      <c r="O19" s="41">
        <v>28.87</v>
      </c>
      <c r="P19" s="41">
        <v>7.07</v>
      </c>
      <c r="Q19" s="44"/>
      <c r="R19" s="45">
        <f>SUM(S19,T19)</f>
        <v>26.95</v>
      </c>
      <c r="S19" s="44">
        <v>21.95</v>
      </c>
      <c r="T19" s="44">
        <v>5</v>
      </c>
      <c r="U19" s="44">
        <v>0.11799999999999999</v>
      </c>
      <c r="V19" s="44" t="s">
        <v>58</v>
      </c>
      <c r="W19" s="44" t="s">
        <v>49</v>
      </c>
      <c r="X19" s="44" t="s">
        <v>72</v>
      </c>
      <c r="Y19" s="44" t="s">
        <v>48</v>
      </c>
      <c r="Z19" s="44" t="s">
        <v>55</v>
      </c>
      <c r="AA19" s="44">
        <v>1.1000000000000001</v>
      </c>
      <c r="AB19" s="47">
        <v>3</v>
      </c>
      <c r="AC19" s="44" t="s">
        <v>52</v>
      </c>
      <c r="AD19" s="45">
        <v>27</v>
      </c>
      <c r="AE19" s="44" t="s">
        <v>47</v>
      </c>
      <c r="AF19" s="44" t="s">
        <v>50</v>
      </c>
      <c r="AG19" s="44"/>
      <c r="AH19" s="48"/>
      <c r="AI19" s="44" t="s">
        <v>55</v>
      </c>
      <c r="AJ19" s="44" t="s">
        <v>59</v>
      </c>
      <c r="AK19" s="44" t="s">
        <v>60</v>
      </c>
      <c r="AL19" s="71" t="s">
        <v>53</v>
      </c>
      <c r="AM19" s="48">
        <v>84</v>
      </c>
    </row>
    <row r="20" spans="1:39" s="50" customFormat="1" ht="18.75" customHeight="1" x14ac:dyDescent="0.25">
      <c r="A20" s="37">
        <v>19</v>
      </c>
      <c r="B20" s="38">
        <v>26798000</v>
      </c>
      <c r="C20" s="39">
        <v>45049</v>
      </c>
      <c r="D20" s="40">
        <v>0.43333333333333335</v>
      </c>
      <c r="E20" s="41">
        <v>0</v>
      </c>
      <c r="F20" s="41"/>
      <c r="G20" s="41" t="s">
        <v>35</v>
      </c>
      <c r="H20" s="41" t="s">
        <v>36</v>
      </c>
      <c r="I20" s="43">
        <v>0.28999999999999998</v>
      </c>
      <c r="J20" s="42">
        <v>26.86</v>
      </c>
      <c r="K20" s="41">
        <v>28.48</v>
      </c>
      <c r="L20" s="42">
        <v>46</v>
      </c>
      <c r="M20" s="41">
        <v>6.29</v>
      </c>
      <c r="N20" s="41">
        <v>2.6</v>
      </c>
      <c r="O20" s="41">
        <v>33.549999999999997</v>
      </c>
      <c r="P20" s="41">
        <v>4.41</v>
      </c>
      <c r="Q20" s="44"/>
      <c r="R20" s="45">
        <v>31.82</v>
      </c>
      <c r="S20" s="44">
        <v>27.83</v>
      </c>
      <c r="T20" s="44" t="s">
        <v>44</v>
      </c>
      <c r="U20" s="44">
        <v>0.13100000000000001</v>
      </c>
      <c r="V20" s="44" t="s">
        <v>58</v>
      </c>
      <c r="W20" s="44" t="s">
        <v>49</v>
      </c>
      <c r="X20" s="44" t="s">
        <v>69</v>
      </c>
      <c r="Y20" s="44" t="s">
        <v>48</v>
      </c>
      <c r="Z20" s="46" t="s">
        <v>55</v>
      </c>
      <c r="AA20" s="44">
        <v>1.1000000000000001</v>
      </c>
      <c r="AB20" s="47">
        <v>6</v>
      </c>
      <c r="AC20" s="44" t="s">
        <v>52</v>
      </c>
      <c r="AD20" s="45">
        <v>33</v>
      </c>
      <c r="AE20" s="44" t="s">
        <v>47</v>
      </c>
      <c r="AF20" s="44" t="s">
        <v>71</v>
      </c>
      <c r="AG20" s="44"/>
      <c r="AH20" s="44"/>
      <c r="AI20" s="44" t="s">
        <v>55</v>
      </c>
      <c r="AJ20" s="44" t="s">
        <v>59</v>
      </c>
      <c r="AK20" s="44" t="s">
        <v>60</v>
      </c>
      <c r="AL20" s="71" t="s">
        <v>53</v>
      </c>
      <c r="AM20" s="48">
        <v>86</v>
      </c>
    </row>
    <row r="21" spans="1:39" s="50" customFormat="1" ht="18.75" customHeight="1" x14ac:dyDescent="0.25">
      <c r="A21" s="37">
        <v>20</v>
      </c>
      <c r="B21" s="38">
        <v>26724000</v>
      </c>
      <c r="C21" s="39">
        <v>45049</v>
      </c>
      <c r="D21" s="40">
        <v>0.6875</v>
      </c>
      <c r="E21" s="41">
        <v>0</v>
      </c>
      <c r="F21" s="41" t="s">
        <v>35</v>
      </c>
      <c r="G21" s="66"/>
      <c r="H21" s="41" t="s">
        <v>36</v>
      </c>
      <c r="I21" s="43">
        <v>0.33</v>
      </c>
      <c r="J21" s="42">
        <v>26.16</v>
      </c>
      <c r="K21" s="41">
        <v>29</v>
      </c>
      <c r="L21" s="42">
        <v>48.78</v>
      </c>
      <c r="M21" s="41">
        <v>6.45</v>
      </c>
      <c r="N21" s="42">
        <v>4.45</v>
      </c>
      <c r="O21" s="41">
        <v>57.85</v>
      </c>
      <c r="P21" s="41">
        <v>11.61</v>
      </c>
      <c r="Q21" s="107"/>
      <c r="R21" s="45">
        <v>32.82</v>
      </c>
      <c r="S21" s="44">
        <v>28.82</v>
      </c>
      <c r="T21" s="47" t="s">
        <v>44</v>
      </c>
      <c r="U21" s="44">
        <v>0.14099999999999999</v>
      </c>
      <c r="V21" s="44" t="s">
        <v>58</v>
      </c>
      <c r="W21" s="44" t="s">
        <v>49</v>
      </c>
      <c r="X21" s="44" t="s">
        <v>69</v>
      </c>
      <c r="Y21" s="44" t="s">
        <v>48</v>
      </c>
      <c r="Z21" s="46" t="s">
        <v>56</v>
      </c>
      <c r="AA21" s="44">
        <v>1.3</v>
      </c>
      <c r="AB21" s="47">
        <v>3</v>
      </c>
      <c r="AC21" s="44" t="s">
        <v>52</v>
      </c>
      <c r="AD21" s="45">
        <v>44</v>
      </c>
      <c r="AE21" s="44" t="s">
        <v>45</v>
      </c>
      <c r="AF21" s="44" t="s">
        <v>71</v>
      </c>
      <c r="AG21" s="44"/>
      <c r="AH21" s="133"/>
      <c r="AI21" s="44" t="s">
        <v>55</v>
      </c>
      <c r="AJ21" s="44" t="s">
        <v>59</v>
      </c>
      <c r="AK21" s="44" t="s">
        <v>60</v>
      </c>
      <c r="AL21" s="71" t="s">
        <v>53</v>
      </c>
      <c r="AM21" s="48">
        <v>85</v>
      </c>
    </row>
    <row r="22" spans="1:39" s="50" customFormat="1" ht="18.75" customHeight="1" x14ac:dyDescent="0.25">
      <c r="A22" s="37">
        <v>21</v>
      </c>
      <c r="B22" s="38">
        <v>26721000</v>
      </c>
      <c r="C22" s="39">
        <v>45050</v>
      </c>
      <c r="D22" s="40">
        <v>0.4826388888888889</v>
      </c>
      <c r="E22" s="41">
        <v>1</v>
      </c>
      <c r="F22" s="66"/>
      <c r="G22" s="41" t="s">
        <v>35</v>
      </c>
      <c r="H22" s="41" t="s">
        <v>37</v>
      </c>
      <c r="I22" s="125">
        <v>0.27</v>
      </c>
      <c r="J22" s="42">
        <v>26.86</v>
      </c>
      <c r="K22" s="42">
        <v>27.5</v>
      </c>
      <c r="L22" s="42">
        <v>51.2</v>
      </c>
      <c r="M22" s="42">
        <v>6.69</v>
      </c>
      <c r="N22" s="42">
        <v>5.97</v>
      </c>
      <c r="O22" s="42">
        <v>75.64</v>
      </c>
      <c r="P22" s="42">
        <v>23.34</v>
      </c>
      <c r="Q22" s="45"/>
      <c r="R22" s="45">
        <v>43.02</v>
      </c>
      <c r="S22" s="44">
        <v>31.02</v>
      </c>
      <c r="T22" s="47">
        <v>12</v>
      </c>
      <c r="U22" s="44">
        <v>0.28100000000000003</v>
      </c>
      <c r="V22" s="44" t="s">
        <v>58</v>
      </c>
      <c r="W22" s="44" t="s">
        <v>49</v>
      </c>
      <c r="X22" s="44" t="s">
        <v>69</v>
      </c>
      <c r="Y22" s="44" t="s">
        <v>48</v>
      </c>
      <c r="Z22" s="46" t="s">
        <v>56</v>
      </c>
      <c r="AA22" s="44">
        <v>1.3</v>
      </c>
      <c r="AB22" s="47">
        <v>3</v>
      </c>
      <c r="AC22" s="44" t="s">
        <v>52</v>
      </c>
      <c r="AD22" s="45">
        <v>46</v>
      </c>
      <c r="AE22" s="44" t="s">
        <v>45</v>
      </c>
      <c r="AF22" s="44" t="s">
        <v>71</v>
      </c>
      <c r="AG22" s="44"/>
      <c r="AH22" s="44"/>
      <c r="AI22" s="44" t="s">
        <v>55</v>
      </c>
      <c r="AJ22" s="44" t="s">
        <v>59</v>
      </c>
      <c r="AK22" s="44" t="s">
        <v>60</v>
      </c>
      <c r="AL22" s="71" t="s">
        <v>53</v>
      </c>
      <c r="AM22" s="48">
        <v>81</v>
      </c>
    </row>
    <row r="23" spans="1:39" s="50" customFormat="1" ht="18.75" customHeight="1" x14ac:dyDescent="0.25">
      <c r="A23" s="37">
        <v>22</v>
      </c>
      <c r="B23" s="38">
        <v>22160000</v>
      </c>
      <c r="C23" s="88">
        <v>45069</v>
      </c>
      <c r="D23" s="89">
        <v>0.61111111111111105</v>
      </c>
      <c r="E23" s="44">
        <v>0</v>
      </c>
      <c r="F23" s="44"/>
      <c r="G23" s="44" t="s">
        <v>35</v>
      </c>
      <c r="H23" s="44" t="s">
        <v>36</v>
      </c>
      <c r="I23" s="92">
        <v>0.26</v>
      </c>
      <c r="J23" s="45">
        <v>29.1</v>
      </c>
      <c r="K23" s="45">
        <v>25.03</v>
      </c>
      <c r="L23" s="45">
        <v>34.1</v>
      </c>
      <c r="M23" s="45">
        <v>6.46</v>
      </c>
      <c r="N23" s="45">
        <v>4.63</v>
      </c>
      <c r="O23" s="45">
        <v>56.01</v>
      </c>
      <c r="P23" s="45">
        <v>6.32</v>
      </c>
      <c r="Q23" s="111"/>
      <c r="R23" s="45">
        <v>180</v>
      </c>
      <c r="S23" s="45">
        <v>176</v>
      </c>
      <c r="T23" s="47" t="s">
        <v>44</v>
      </c>
      <c r="U23" s="46">
        <v>0.251</v>
      </c>
      <c r="V23" s="45">
        <v>0.64</v>
      </c>
      <c r="W23" s="45" t="s">
        <v>49</v>
      </c>
      <c r="X23" s="45" t="s">
        <v>51</v>
      </c>
      <c r="Y23" s="45" t="s">
        <v>48</v>
      </c>
      <c r="Z23" s="46">
        <v>0.64</v>
      </c>
      <c r="AA23" s="47">
        <v>1.9</v>
      </c>
      <c r="AB23" s="47">
        <v>17</v>
      </c>
      <c r="AC23" s="44" t="s">
        <v>52</v>
      </c>
      <c r="AD23" s="45">
        <v>17</v>
      </c>
      <c r="AE23" s="45" t="s">
        <v>47</v>
      </c>
      <c r="AF23" s="45" t="s">
        <v>50</v>
      </c>
      <c r="AG23" s="45"/>
      <c r="AH23" s="45"/>
      <c r="AI23" s="44" t="s">
        <v>55</v>
      </c>
      <c r="AJ23" s="44" t="s">
        <v>59</v>
      </c>
      <c r="AK23" s="44" t="s">
        <v>60</v>
      </c>
      <c r="AL23" s="71" t="s">
        <v>53</v>
      </c>
      <c r="AM23" s="48">
        <v>82</v>
      </c>
    </row>
    <row r="24" spans="1:39" s="50" customFormat="1" ht="18.75" customHeight="1" x14ac:dyDescent="0.25">
      <c r="A24" s="37">
        <v>23</v>
      </c>
      <c r="B24" s="60">
        <v>22321000</v>
      </c>
      <c r="C24" s="109">
        <v>45078</v>
      </c>
      <c r="D24" s="110">
        <v>0.45</v>
      </c>
      <c r="E24" s="108">
        <v>0</v>
      </c>
      <c r="F24" s="108"/>
      <c r="G24" s="44" t="s">
        <v>35</v>
      </c>
      <c r="H24" s="60" t="s">
        <v>37</v>
      </c>
      <c r="I24" s="106">
        <v>0.17</v>
      </c>
      <c r="J24" s="105">
        <v>26.03</v>
      </c>
      <c r="K24" s="105">
        <v>25.39</v>
      </c>
      <c r="L24" s="105">
        <v>25.94</v>
      </c>
      <c r="M24" s="108">
        <v>7.02</v>
      </c>
      <c r="N24" s="108">
        <v>7.02</v>
      </c>
      <c r="O24" s="108">
        <v>85.54</v>
      </c>
      <c r="P24" s="105">
        <v>11.57</v>
      </c>
      <c r="Q24" s="44"/>
      <c r="R24" s="45">
        <v>18.68</v>
      </c>
      <c r="S24" s="44">
        <v>14.69</v>
      </c>
      <c r="T24" s="44" t="s">
        <v>44</v>
      </c>
      <c r="U24" s="44">
        <v>0.52100000000000002</v>
      </c>
      <c r="V24" s="44">
        <v>1.1299999999999999</v>
      </c>
      <c r="W24" s="44" t="s">
        <v>49</v>
      </c>
      <c r="X24" s="44">
        <v>1</v>
      </c>
      <c r="Y24" s="44" t="s">
        <v>48</v>
      </c>
      <c r="Z24" s="46">
        <v>0.13</v>
      </c>
      <c r="AA24" s="44">
        <v>0.9</v>
      </c>
      <c r="AB24" s="47">
        <v>12</v>
      </c>
      <c r="AC24" s="44" t="s">
        <v>52</v>
      </c>
      <c r="AD24" s="45">
        <v>10</v>
      </c>
      <c r="AE24" s="44" t="s">
        <v>45</v>
      </c>
      <c r="AF24" s="44" t="s">
        <v>71</v>
      </c>
      <c r="AG24" s="44"/>
      <c r="AH24" s="44"/>
      <c r="AI24" s="44" t="s">
        <v>55</v>
      </c>
      <c r="AJ24" s="44" t="s">
        <v>59</v>
      </c>
      <c r="AK24" s="44" t="s">
        <v>60</v>
      </c>
      <c r="AL24" s="71" t="s">
        <v>53</v>
      </c>
      <c r="AM24" s="48">
        <v>80</v>
      </c>
    </row>
    <row r="25" spans="1:39" s="50" customFormat="1" ht="18.75" customHeight="1" x14ac:dyDescent="0.25">
      <c r="A25" s="37">
        <v>24</v>
      </c>
      <c r="B25" s="60">
        <v>22219000</v>
      </c>
      <c r="C25" s="58">
        <v>45098</v>
      </c>
      <c r="D25" s="59">
        <v>0.47013888888888888</v>
      </c>
      <c r="E25" s="60">
        <v>0</v>
      </c>
      <c r="F25" s="60" t="s">
        <v>35</v>
      </c>
      <c r="G25" s="60"/>
      <c r="H25" s="60" t="s">
        <v>36</v>
      </c>
      <c r="I25" s="38">
        <v>0.27</v>
      </c>
      <c r="J25" s="61">
        <v>24.45</v>
      </c>
      <c r="K25" s="61">
        <v>26.49</v>
      </c>
      <c r="L25" s="61">
        <v>70.91</v>
      </c>
      <c r="M25" s="60">
        <v>7.62</v>
      </c>
      <c r="N25" s="60">
        <v>7.74</v>
      </c>
      <c r="O25" s="61">
        <v>96.3</v>
      </c>
      <c r="P25" s="60">
        <v>1.3</v>
      </c>
      <c r="Q25" s="44"/>
      <c r="R25" s="45">
        <v>45.74</v>
      </c>
      <c r="S25" s="44">
        <v>41.75</v>
      </c>
      <c r="T25" s="47" t="s">
        <v>44</v>
      </c>
      <c r="U25" s="44" t="s">
        <v>67</v>
      </c>
      <c r="V25" s="44" t="s">
        <v>58</v>
      </c>
      <c r="W25" s="44" t="s">
        <v>49</v>
      </c>
      <c r="X25" s="44" t="s">
        <v>51</v>
      </c>
      <c r="Y25" s="44" t="s">
        <v>48</v>
      </c>
      <c r="Z25" s="46" t="s">
        <v>55</v>
      </c>
      <c r="AA25" s="44">
        <v>1.4</v>
      </c>
      <c r="AB25" s="47">
        <v>13</v>
      </c>
      <c r="AC25" s="44" t="s">
        <v>52</v>
      </c>
      <c r="AD25" s="45">
        <v>9</v>
      </c>
      <c r="AE25" s="44" t="s">
        <v>45</v>
      </c>
      <c r="AF25" s="44" t="s">
        <v>50</v>
      </c>
      <c r="AG25" s="44"/>
      <c r="AH25" s="44"/>
      <c r="AI25" s="44" t="s">
        <v>55</v>
      </c>
      <c r="AJ25" s="44" t="s">
        <v>59</v>
      </c>
      <c r="AK25" s="44" t="s">
        <v>60</v>
      </c>
      <c r="AL25" s="71" t="s">
        <v>53</v>
      </c>
      <c r="AM25" s="48">
        <v>92</v>
      </c>
    </row>
    <row r="26" spans="1:39" s="50" customFormat="1" ht="18.75" customHeight="1" x14ac:dyDescent="0.25">
      <c r="A26" s="37">
        <v>25</v>
      </c>
      <c r="B26" s="60">
        <v>22210000</v>
      </c>
      <c r="C26" s="58">
        <v>45098</v>
      </c>
      <c r="D26" s="59">
        <v>0.44097222222222227</v>
      </c>
      <c r="E26" s="60">
        <v>0</v>
      </c>
      <c r="F26" s="60" t="s">
        <v>35</v>
      </c>
      <c r="G26" s="60"/>
      <c r="H26" s="60" t="s">
        <v>36</v>
      </c>
      <c r="I26" s="62">
        <v>0.3</v>
      </c>
      <c r="J26" s="61">
        <v>24.75</v>
      </c>
      <c r="K26" s="60">
        <v>26</v>
      </c>
      <c r="L26" s="61">
        <v>52.3</v>
      </c>
      <c r="M26" s="60">
        <v>7.44</v>
      </c>
      <c r="N26" s="60">
        <v>7.66</v>
      </c>
      <c r="O26" s="61">
        <v>94.39</v>
      </c>
      <c r="P26" s="60">
        <v>2.23</v>
      </c>
      <c r="Q26" s="48"/>
      <c r="R26" s="45">
        <v>34.520000000000003</v>
      </c>
      <c r="S26" s="44">
        <v>30.53</v>
      </c>
      <c r="T26" s="45" t="s">
        <v>44</v>
      </c>
      <c r="U26" s="44" t="s">
        <v>67</v>
      </c>
      <c r="V26" s="44" t="s">
        <v>58</v>
      </c>
      <c r="W26" s="44" t="s">
        <v>49</v>
      </c>
      <c r="X26" s="44" t="s">
        <v>69</v>
      </c>
      <c r="Y26" s="44" t="s">
        <v>48</v>
      </c>
      <c r="Z26" s="46" t="s">
        <v>55</v>
      </c>
      <c r="AA26" s="44">
        <v>1.4</v>
      </c>
      <c r="AB26" s="47">
        <v>12</v>
      </c>
      <c r="AC26" s="44">
        <v>4.5</v>
      </c>
      <c r="AD26" s="45">
        <v>9</v>
      </c>
      <c r="AE26" s="44" t="s">
        <v>45</v>
      </c>
      <c r="AF26" s="44" t="s">
        <v>50</v>
      </c>
      <c r="AG26" s="44"/>
      <c r="AH26" s="44"/>
      <c r="AI26" s="44" t="s">
        <v>55</v>
      </c>
      <c r="AJ26" s="44" t="s">
        <v>59</v>
      </c>
      <c r="AK26" s="44" t="s">
        <v>60</v>
      </c>
      <c r="AL26" s="71" t="s">
        <v>53</v>
      </c>
      <c r="AM26" s="48">
        <v>90</v>
      </c>
    </row>
    <row r="27" spans="1:39" s="50" customFormat="1" ht="18.75" customHeight="1" x14ac:dyDescent="0.25">
      <c r="A27" s="37">
        <v>26</v>
      </c>
      <c r="B27" s="60">
        <v>21851000</v>
      </c>
      <c r="C27" s="58">
        <v>45098</v>
      </c>
      <c r="D27" s="59">
        <v>0.39999999999999997</v>
      </c>
      <c r="E27" s="60">
        <v>0</v>
      </c>
      <c r="F27" s="60" t="s">
        <v>35</v>
      </c>
      <c r="G27" s="60"/>
      <c r="H27" s="60" t="s">
        <v>36</v>
      </c>
      <c r="I27" s="62">
        <v>0.24</v>
      </c>
      <c r="J27" s="61">
        <v>21.85</v>
      </c>
      <c r="K27" s="61">
        <v>25.83</v>
      </c>
      <c r="L27" s="61">
        <v>79.3</v>
      </c>
      <c r="M27" s="60">
        <v>7.62</v>
      </c>
      <c r="N27" s="60">
        <v>7.68</v>
      </c>
      <c r="O27" s="60">
        <v>94.38</v>
      </c>
      <c r="P27" s="60">
        <v>4.9400000000000004</v>
      </c>
      <c r="Q27" s="48"/>
      <c r="R27" s="45">
        <f>SUM(S27,T27)</f>
        <v>55.19</v>
      </c>
      <c r="S27" s="45">
        <v>47.19</v>
      </c>
      <c r="T27" s="47">
        <v>8</v>
      </c>
      <c r="U27" s="44" t="s">
        <v>67</v>
      </c>
      <c r="V27" s="45" t="s">
        <v>58</v>
      </c>
      <c r="W27" s="44" t="s">
        <v>49</v>
      </c>
      <c r="X27" s="44" t="s">
        <v>54</v>
      </c>
      <c r="Y27" s="44" t="s">
        <v>48</v>
      </c>
      <c r="Z27" s="46" t="s">
        <v>55</v>
      </c>
      <c r="AA27" s="44">
        <v>1.6</v>
      </c>
      <c r="AB27" s="47">
        <v>3</v>
      </c>
      <c r="AC27" s="44" t="s">
        <v>52</v>
      </c>
      <c r="AD27" s="45">
        <v>9</v>
      </c>
      <c r="AE27" s="44" t="s">
        <v>45</v>
      </c>
      <c r="AF27" s="44" t="s">
        <v>50</v>
      </c>
      <c r="AG27" s="44"/>
      <c r="AH27" s="44"/>
      <c r="AI27" s="44" t="s">
        <v>55</v>
      </c>
      <c r="AJ27" s="44" t="s">
        <v>59</v>
      </c>
      <c r="AK27" s="44" t="s">
        <v>60</v>
      </c>
      <c r="AL27" s="71" t="s">
        <v>53</v>
      </c>
      <c r="AM27" s="48">
        <v>91</v>
      </c>
    </row>
    <row r="28" spans="1:39" s="50" customFormat="1" ht="18.75" customHeight="1" x14ac:dyDescent="0.25">
      <c r="A28" s="37">
        <v>27</v>
      </c>
      <c r="B28" s="60">
        <v>22186000</v>
      </c>
      <c r="C28" s="58">
        <v>45099</v>
      </c>
      <c r="D28" s="59">
        <v>0.45277777777777778</v>
      </c>
      <c r="E28" s="60">
        <v>0</v>
      </c>
      <c r="F28" s="60"/>
      <c r="G28" s="60" t="s">
        <v>35</v>
      </c>
      <c r="H28" s="60" t="s">
        <v>37</v>
      </c>
      <c r="I28" s="62">
        <v>0.19</v>
      </c>
      <c r="J28" s="61">
        <v>26.84</v>
      </c>
      <c r="K28" s="61">
        <v>25.88</v>
      </c>
      <c r="L28" s="61">
        <v>19.86</v>
      </c>
      <c r="M28" s="61">
        <v>7.17</v>
      </c>
      <c r="N28" s="61">
        <v>7.83</v>
      </c>
      <c r="O28" s="61">
        <v>96.31</v>
      </c>
      <c r="P28" s="61">
        <v>4.5199999999999996</v>
      </c>
      <c r="Q28" s="99"/>
      <c r="R28" s="45">
        <f>SUM(S28,T28)</f>
        <v>17.61</v>
      </c>
      <c r="S28" s="44">
        <v>11.61</v>
      </c>
      <c r="T28" s="47">
        <v>6</v>
      </c>
      <c r="U28" s="44" t="s">
        <v>67</v>
      </c>
      <c r="V28" s="44">
        <v>1.39</v>
      </c>
      <c r="W28" s="44" t="s">
        <v>49</v>
      </c>
      <c r="X28" s="44">
        <v>1.39</v>
      </c>
      <c r="Y28" s="44" t="s">
        <v>48</v>
      </c>
      <c r="Z28" s="46" t="s">
        <v>55</v>
      </c>
      <c r="AA28" s="44">
        <v>1.4</v>
      </c>
      <c r="AB28" s="47">
        <v>8</v>
      </c>
      <c r="AC28" s="44">
        <v>33</v>
      </c>
      <c r="AD28" s="45">
        <v>10</v>
      </c>
      <c r="AE28" s="44" t="s">
        <v>45</v>
      </c>
      <c r="AF28" s="44" t="s">
        <v>50</v>
      </c>
      <c r="AG28" s="44"/>
      <c r="AH28" s="44"/>
      <c r="AI28" s="44" t="s">
        <v>55</v>
      </c>
      <c r="AJ28" s="44" t="s">
        <v>59</v>
      </c>
      <c r="AK28" s="44" t="s">
        <v>60</v>
      </c>
      <c r="AL28" s="71" t="s">
        <v>53</v>
      </c>
      <c r="AM28" s="48">
        <v>83</v>
      </c>
    </row>
    <row r="29" spans="1:39" s="50" customFormat="1" ht="18.75" customHeight="1" x14ac:dyDescent="0.25">
      <c r="A29" s="37">
        <v>28</v>
      </c>
      <c r="B29" s="60">
        <v>21845000</v>
      </c>
      <c r="C29" s="58">
        <v>45097</v>
      </c>
      <c r="D29" s="59">
        <v>0.4145833333333333</v>
      </c>
      <c r="E29" s="60">
        <v>0</v>
      </c>
      <c r="F29" s="60" t="s">
        <v>35</v>
      </c>
      <c r="G29" s="60"/>
      <c r="H29" s="60" t="s">
        <v>36</v>
      </c>
      <c r="I29" s="62">
        <v>0.17</v>
      </c>
      <c r="J29" s="61">
        <v>23.9</v>
      </c>
      <c r="K29" s="60">
        <v>26.39</v>
      </c>
      <c r="L29" s="61">
        <v>36.299999999999997</v>
      </c>
      <c r="M29" s="60">
        <v>7.15</v>
      </c>
      <c r="N29" s="60">
        <v>7.36</v>
      </c>
      <c r="O29" s="60">
        <v>91.28</v>
      </c>
      <c r="P29" s="60">
        <v>1.55</v>
      </c>
      <c r="Q29" s="48"/>
      <c r="R29" s="45">
        <v>25.11</v>
      </c>
      <c r="S29" s="44">
        <v>21.12</v>
      </c>
      <c r="T29" s="44" t="s">
        <v>44</v>
      </c>
      <c r="U29" s="44" t="s">
        <v>67</v>
      </c>
      <c r="V29" s="44" t="s">
        <v>58</v>
      </c>
      <c r="W29" s="44" t="s">
        <v>49</v>
      </c>
      <c r="X29" s="44" t="s">
        <v>51</v>
      </c>
      <c r="Y29" s="44" t="s">
        <v>48</v>
      </c>
      <c r="Z29" s="44" t="s">
        <v>56</v>
      </c>
      <c r="AA29" s="44">
        <v>1.6</v>
      </c>
      <c r="AB29" s="47">
        <v>12</v>
      </c>
      <c r="AC29" s="104">
        <v>46</v>
      </c>
      <c r="AD29" s="45">
        <v>10</v>
      </c>
      <c r="AE29" s="44" t="s">
        <v>45</v>
      </c>
      <c r="AF29" s="44" t="s">
        <v>50</v>
      </c>
      <c r="AG29" s="44"/>
      <c r="AH29" s="44"/>
      <c r="AI29" s="44" t="s">
        <v>55</v>
      </c>
      <c r="AJ29" s="44" t="s">
        <v>59</v>
      </c>
      <c r="AK29" s="44" t="s">
        <v>60</v>
      </c>
      <c r="AL29" s="71" t="s">
        <v>53</v>
      </c>
      <c r="AM29" s="48">
        <v>83</v>
      </c>
    </row>
    <row r="30" spans="1:39" s="50" customFormat="1" ht="18.75" customHeight="1" x14ac:dyDescent="0.25">
      <c r="A30" s="37">
        <v>29</v>
      </c>
      <c r="B30" s="60">
        <v>21758000</v>
      </c>
      <c r="C30" s="58">
        <v>45097</v>
      </c>
      <c r="D30" s="59">
        <v>0.62708333333333333</v>
      </c>
      <c r="E30" s="60">
        <v>0</v>
      </c>
      <c r="F30" s="60" t="s">
        <v>35</v>
      </c>
      <c r="G30" s="60"/>
      <c r="H30" s="60" t="s">
        <v>36</v>
      </c>
      <c r="I30" s="62">
        <v>0.3</v>
      </c>
      <c r="J30" s="61">
        <v>28.93</v>
      </c>
      <c r="K30" s="60">
        <v>26.21</v>
      </c>
      <c r="L30" s="61">
        <v>117.7</v>
      </c>
      <c r="M30" s="60">
        <v>7.28</v>
      </c>
      <c r="N30" s="60">
        <v>7.79</v>
      </c>
      <c r="O30" s="61">
        <v>96.43</v>
      </c>
      <c r="P30" s="61">
        <v>11.78</v>
      </c>
      <c r="Q30" s="48"/>
      <c r="R30" s="45">
        <v>73.069999999999993</v>
      </c>
      <c r="S30" s="45">
        <v>69.08</v>
      </c>
      <c r="T30" s="47" t="s">
        <v>44</v>
      </c>
      <c r="U30" s="44" t="s">
        <v>67</v>
      </c>
      <c r="V30" s="44" t="s">
        <v>58</v>
      </c>
      <c r="W30" s="44" t="s">
        <v>49</v>
      </c>
      <c r="X30" s="44" t="s">
        <v>51</v>
      </c>
      <c r="Y30" s="44" t="s">
        <v>48</v>
      </c>
      <c r="Z30" s="46" t="s">
        <v>55</v>
      </c>
      <c r="AA30" s="44">
        <v>1.8</v>
      </c>
      <c r="AB30" s="47">
        <v>9</v>
      </c>
      <c r="AC30" s="98" t="s">
        <v>52</v>
      </c>
      <c r="AD30" s="45">
        <v>8</v>
      </c>
      <c r="AE30" s="44" t="s">
        <v>45</v>
      </c>
      <c r="AF30" s="44" t="s">
        <v>50</v>
      </c>
      <c r="AG30" s="44"/>
      <c r="AH30" s="44"/>
      <c r="AI30" s="44" t="s">
        <v>55</v>
      </c>
      <c r="AJ30" s="44" t="s">
        <v>59</v>
      </c>
      <c r="AK30" s="44" t="s">
        <v>60</v>
      </c>
      <c r="AL30" s="71" t="s">
        <v>53</v>
      </c>
      <c r="AM30" s="48">
        <v>90</v>
      </c>
    </row>
    <row r="31" spans="1:39" s="50" customFormat="1" ht="18.75" customHeight="1" x14ac:dyDescent="0.25">
      <c r="A31" s="37">
        <v>30</v>
      </c>
      <c r="B31" s="60">
        <v>21891001</v>
      </c>
      <c r="C31" s="58">
        <v>45069</v>
      </c>
      <c r="D31" s="59">
        <v>0.43958333333333338</v>
      </c>
      <c r="E31" s="60">
        <v>0</v>
      </c>
      <c r="F31" s="60"/>
      <c r="G31" s="60" t="s">
        <v>35</v>
      </c>
      <c r="H31" s="60" t="s">
        <v>36</v>
      </c>
      <c r="I31" s="62">
        <v>0.27</v>
      </c>
      <c r="J31" s="61">
        <v>24.49</v>
      </c>
      <c r="K31" s="61">
        <v>26.67</v>
      </c>
      <c r="L31" s="61">
        <v>143.91</v>
      </c>
      <c r="M31" s="61">
        <v>7.82</v>
      </c>
      <c r="N31" s="60">
        <v>7.7</v>
      </c>
      <c r="O31" s="60">
        <v>96.11</v>
      </c>
      <c r="P31" s="61">
        <v>2.87</v>
      </c>
      <c r="Q31" s="111"/>
      <c r="R31" s="45">
        <v>82.49</v>
      </c>
      <c r="S31" s="45">
        <v>78.489999999999995</v>
      </c>
      <c r="T31" s="47" t="s">
        <v>44</v>
      </c>
      <c r="U31" s="46">
        <v>0.20100000000000001</v>
      </c>
      <c r="V31" s="45" t="s">
        <v>58</v>
      </c>
      <c r="W31" s="45" t="s">
        <v>49</v>
      </c>
      <c r="X31" s="45" t="s">
        <v>51</v>
      </c>
      <c r="Y31" s="45" t="s">
        <v>48</v>
      </c>
      <c r="Z31" s="46">
        <v>0.12</v>
      </c>
      <c r="AA31" s="47">
        <v>1.5</v>
      </c>
      <c r="AB31" s="47">
        <v>13</v>
      </c>
      <c r="AC31" s="44" t="s">
        <v>52</v>
      </c>
      <c r="AD31" s="45">
        <v>65</v>
      </c>
      <c r="AE31" s="45" t="s">
        <v>47</v>
      </c>
      <c r="AF31" s="45" t="s">
        <v>51</v>
      </c>
      <c r="AG31" s="44"/>
      <c r="AH31" s="44"/>
      <c r="AI31" s="44" t="s">
        <v>55</v>
      </c>
      <c r="AJ31" s="44" t="s">
        <v>59</v>
      </c>
      <c r="AK31" s="44" t="s">
        <v>60</v>
      </c>
      <c r="AL31" s="71" t="s">
        <v>53</v>
      </c>
      <c r="AM31" s="48">
        <v>87</v>
      </c>
    </row>
    <row r="32" spans="1:39" s="7" customFormat="1" ht="18.75" customHeight="1" x14ac:dyDescent="0.25">
      <c r="A32" s="169">
        <v>31</v>
      </c>
      <c r="B32" s="171">
        <v>23150500</v>
      </c>
      <c r="C32" s="172">
        <v>45259</v>
      </c>
      <c r="D32" s="173">
        <v>0.43888888888888888</v>
      </c>
      <c r="E32" s="171">
        <v>0</v>
      </c>
      <c r="F32" s="171" t="s">
        <v>35</v>
      </c>
      <c r="G32" s="171"/>
      <c r="H32" s="171" t="s">
        <v>37</v>
      </c>
      <c r="I32" s="175">
        <v>0.25</v>
      </c>
      <c r="J32" s="174">
        <v>26.11</v>
      </c>
      <c r="K32" s="174">
        <v>27.57</v>
      </c>
      <c r="L32" s="174">
        <v>10.8</v>
      </c>
      <c r="M32" s="174">
        <v>6.52</v>
      </c>
      <c r="N32" s="174">
        <v>7.07</v>
      </c>
      <c r="O32" s="174">
        <v>89.62</v>
      </c>
      <c r="P32" s="174">
        <v>7.36</v>
      </c>
      <c r="Q32" s="152"/>
      <c r="R32" s="152">
        <f>SUM(S32+T32)</f>
        <v>61.41</v>
      </c>
      <c r="S32" s="153">
        <v>50.41</v>
      </c>
      <c r="T32" s="153">
        <v>11</v>
      </c>
      <c r="U32" s="153">
        <v>0.13900000000000001</v>
      </c>
      <c r="V32" s="153" t="s">
        <v>58</v>
      </c>
      <c r="W32" s="153" t="s">
        <v>49</v>
      </c>
      <c r="X32" s="153" t="s">
        <v>69</v>
      </c>
      <c r="Y32" s="153" t="s">
        <v>48</v>
      </c>
      <c r="Z32" s="153" t="s">
        <v>73</v>
      </c>
      <c r="AA32" s="153">
        <v>2.2000000000000002</v>
      </c>
      <c r="AB32" s="153">
        <v>17</v>
      </c>
      <c r="AC32" s="153" t="s">
        <v>52</v>
      </c>
      <c r="AD32" s="153">
        <v>5</v>
      </c>
      <c r="AE32" s="153" t="s">
        <v>45</v>
      </c>
      <c r="AF32" s="153" t="s">
        <v>50</v>
      </c>
      <c r="AG32" s="153"/>
      <c r="AH32" s="153"/>
      <c r="AI32" s="153" t="s">
        <v>55</v>
      </c>
      <c r="AJ32" s="153" t="s">
        <v>75</v>
      </c>
      <c r="AK32" s="153" t="s">
        <v>60</v>
      </c>
      <c r="AL32" s="157" t="s">
        <v>53</v>
      </c>
      <c r="AM32" s="156">
        <v>85</v>
      </c>
    </row>
    <row r="33" spans="1:39" s="104" customFormat="1" ht="18.75" customHeight="1" x14ac:dyDescent="0.25">
      <c r="A33" s="37">
        <v>32</v>
      </c>
      <c r="B33" s="60">
        <v>22153000</v>
      </c>
      <c r="C33" s="58">
        <v>45071</v>
      </c>
      <c r="D33" s="59">
        <v>0.38194444444444442</v>
      </c>
      <c r="E33" s="60">
        <v>0</v>
      </c>
      <c r="F33" s="60"/>
      <c r="G33" s="60" t="s">
        <v>35</v>
      </c>
      <c r="H33" s="60" t="s">
        <v>36</v>
      </c>
      <c r="I33" s="62">
        <v>0.26</v>
      </c>
      <c r="J33" s="61">
        <v>24.81</v>
      </c>
      <c r="K33" s="61">
        <v>24.87</v>
      </c>
      <c r="L33" s="60">
        <v>26.69</v>
      </c>
      <c r="M33" s="60">
        <v>6.31</v>
      </c>
      <c r="N33" s="60">
        <v>5.91</v>
      </c>
      <c r="O33" s="60">
        <v>71.3</v>
      </c>
      <c r="P33" s="60">
        <v>4.43</v>
      </c>
      <c r="Q33" s="107"/>
      <c r="R33" s="45">
        <v>18.36</v>
      </c>
      <c r="S33" s="44">
        <v>14.36</v>
      </c>
      <c r="T33" s="47" t="s">
        <v>44</v>
      </c>
      <c r="U33" s="46">
        <v>0.151</v>
      </c>
      <c r="V33" s="45" t="s">
        <v>58</v>
      </c>
      <c r="W33" s="45" t="s">
        <v>49</v>
      </c>
      <c r="X33" s="45" t="s">
        <v>51</v>
      </c>
      <c r="Y33" s="45" t="s">
        <v>48</v>
      </c>
      <c r="Z33" s="46">
        <v>0.11</v>
      </c>
      <c r="AA33" s="47">
        <v>1.7</v>
      </c>
      <c r="AB33" s="47">
        <v>13</v>
      </c>
      <c r="AC33" s="44" t="s">
        <v>52</v>
      </c>
      <c r="AD33" s="45">
        <v>15</v>
      </c>
      <c r="AE33" s="47" t="s">
        <v>47</v>
      </c>
      <c r="AF33" s="45" t="s">
        <v>50</v>
      </c>
      <c r="AG33" s="44"/>
      <c r="AH33" s="44"/>
      <c r="AI33" s="44" t="s">
        <v>55</v>
      </c>
      <c r="AJ33" s="44" t="s">
        <v>59</v>
      </c>
      <c r="AK33" s="44" t="s">
        <v>60</v>
      </c>
      <c r="AL33" s="71" t="s">
        <v>53</v>
      </c>
      <c r="AM33" s="48">
        <v>85</v>
      </c>
    </row>
    <row r="34" spans="1:39" s="50" customFormat="1" ht="18.75" customHeight="1" x14ac:dyDescent="0.25">
      <c r="A34" s="37">
        <v>33</v>
      </c>
      <c r="B34" s="60">
        <v>22100001</v>
      </c>
      <c r="C34" s="58">
        <v>45070</v>
      </c>
      <c r="D34" s="59">
        <v>0.49791666666666662</v>
      </c>
      <c r="E34" s="60">
        <v>0</v>
      </c>
      <c r="F34" s="60" t="s">
        <v>35</v>
      </c>
      <c r="G34" s="60"/>
      <c r="H34" s="60" t="s">
        <v>36</v>
      </c>
      <c r="I34" s="62">
        <v>0.21</v>
      </c>
      <c r="J34" s="61">
        <v>26.22</v>
      </c>
      <c r="K34" s="61">
        <v>27.09</v>
      </c>
      <c r="L34" s="60">
        <v>107.06</v>
      </c>
      <c r="M34" s="61">
        <v>7.61</v>
      </c>
      <c r="N34" s="60">
        <v>7.48</v>
      </c>
      <c r="O34" s="61">
        <v>94.05</v>
      </c>
      <c r="P34" s="60">
        <v>10.34</v>
      </c>
      <c r="Q34" s="107"/>
      <c r="R34" s="45">
        <v>64.459999999999994</v>
      </c>
      <c r="S34" s="44">
        <v>59.46</v>
      </c>
      <c r="T34" s="47">
        <v>5</v>
      </c>
      <c r="U34" s="44">
        <v>0.18099999999999999</v>
      </c>
      <c r="V34" s="45" t="s">
        <v>58</v>
      </c>
      <c r="W34" s="45" t="s">
        <v>49</v>
      </c>
      <c r="X34" s="45" t="s">
        <v>51</v>
      </c>
      <c r="Y34" s="45" t="s">
        <v>48</v>
      </c>
      <c r="Z34" s="46" t="s">
        <v>56</v>
      </c>
      <c r="AA34" s="44">
        <v>0.9</v>
      </c>
      <c r="AB34" s="47">
        <v>15</v>
      </c>
      <c r="AC34" s="44" t="s">
        <v>52</v>
      </c>
      <c r="AD34" s="45">
        <v>55</v>
      </c>
      <c r="AE34" s="45" t="s">
        <v>47</v>
      </c>
      <c r="AF34" s="45" t="s">
        <v>50</v>
      </c>
      <c r="AG34" s="44"/>
      <c r="AH34" s="44"/>
      <c r="AI34" s="44" t="s">
        <v>55</v>
      </c>
      <c r="AJ34" s="44" t="s">
        <v>59</v>
      </c>
      <c r="AK34" s="44" t="s">
        <v>60</v>
      </c>
      <c r="AL34" s="71" t="s">
        <v>53</v>
      </c>
      <c r="AM34" s="48">
        <v>87</v>
      </c>
    </row>
    <row r="35" spans="1:39" s="139" customFormat="1" ht="18.75" customHeight="1" x14ac:dyDescent="0.25">
      <c r="A35" s="37">
        <v>34</v>
      </c>
      <c r="B35" s="60">
        <v>28845000</v>
      </c>
      <c r="C35" s="134">
        <v>45056</v>
      </c>
      <c r="D35" s="135">
        <v>0.60763888888888895</v>
      </c>
      <c r="E35" s="136">
        <v>0</v>
      </c>
      <c r="F35" s="136" t="s">
        <v>35</v>
      </c>
      <c r="G35" s="136"/>
      <c r="H35" s="136" t="s">
        <v>37</v>
      </c>
      <c r="I35" s="138">
        <v>0.37</v>
      </c>
      <c r="J35" s="137">
        <v>28.56</v>
      </c>
      <c r="K35" s="137">
        <v>27.49</v>
      </c>
      <c r="L35" s="136">
        <v>44.36</v>
      </c>
      <c r="M35" s="136">
        <v>6.71</v>
      </c>
      <c r="N35" s="136">
        <v>7.25</v>
      </c>
      <c r="O35" s="137">
        <v>91.78</v>
      </c>
      <c r="P35" s="137">
        <v>10.57</v>
      </c>
      <c r="Q35" s="45"/>
      <c r="R35" s="45">
        <v>31.06</v>
      </c>
      <c r="S35" s="44">
        <v>27.06</v>
      </c>
      <c r="T35" s="47" t="s">
        <v>44</v>
      </c>
      <c r="U35" s="44">
        <v>0.123</v>
      </c>
      <c r="V35" s="45" t="s">
        <v>58</v>
      </c>
      <c r="W35" s="45" t="s">
        <v>49</v>
      </c>
      <c r="X35" s="45" t="s">
        <v>53</v>
      </c>
      <c r="Y35" s="45" t="s">
        <v>48</v>
      </c>
      <c r="Z35" s="44" t="s">
        <v>55</v>
      </c>
      <c r="AA35" s="44">
        <v>0.7</v>
      </c>
      <c r="AB35" s="47">
        <v>3</v>
      </c>
      <c r="AC35" s="44" t="s">
        <v>52</v>
      </c>
      <c r="AD35" s="45">
        <v>27</v>
      </c>
      <c r="AE35" s="44" t="s">
        <v>45</v>
      </c>
      <c r="AF35" s="44" t="s">
        <v>50</v>
      </c>
      <c r="AG35" s="44"/>
      <c r="AH35" s="44"/>
      <c r="AI35" s="44" t="s">
        <v>55</v>
      </c>
      <c r="AJ35" s="44" t="s">
        <v>59</v>
      </c>
      <c r="AK35" s="44" t="s">
        <v>60</v>
      </c>
      <c r="AL35" s="71" t="s">
        <v>53</v>
      </c>
      <c r="AM35" s="48">
        <v>87</v>
      </c>
    </row>
    <row r="36" spans="1:39" s="7" customFormat="1" ht="18.75" customHeight="1" x14ac:dyDescent="0.25">
      <c r="A36" s="169">
        <v>35</v>
      </c>
      <c r="B36" s="171">
        <v>27080000</v>
      </c>
      <c r="C36" s="193">
        <v>45231</v>
      </c>
      <c r="D36" s="194">
        <v>0.56527777777777777</v>
      </c>
      <c r="E36" s="195">
        <v>0</v>
      </c>
      <c r="F36" s="195"/>
      <c r="G36" s="147"/>
      <c r="H36" s="195" t="s">
        <v>36</v>
      </c>
      <c r="I36" s="198">
        <v>0.16</v>
      </c>
      <c r="J36" s="196">
        <v>28.3</v>
      </c>
      <c r="K36" s="197">
        <v>32.68</v>
      </c>
      <c r="L36" s="197">
        <v>32.9</v>
      </c>
      <c r="M36" s="197">
        <v>7.22</v>
      </c>
      <c r="N36" s="197">
        <v>7.18</v>
      </c>
      <c r="O36" s="197">
        <v>99.44</v>
      </c>
      <c r="P36" s="197">
        <v>36.61</v>
      </c>
      <c r="Q36" s="199"/>
      <c r="R36" s="152">
        <f t="shared" ref="R36:R37" si="1">SUM(S36+T36)</f>
        <v>36.049999999999997</v>
      </c>
      <c r="S36" s="153">
        <v>23.05</v>
      </c>
      <c r="T36" s="153">
        <v>13</v>
      </c>
      <c r="U36" s="153" t="s">
        <v>67</v>
      </c>
      <c r="V36" s="153" t="s">
        <v>58</v>
      </c>
      <c r="W36" s="153" t="s">
        <v>49</v>
      </c>
      <c r="X36" s="153" t="s">
        <v>51</v>
      </c>
      <c r="Y36" s="153" t="s">
        <v>72</v>
      </c>
      <c r="Z36" s="153">
        <v>0.22</v>
      </c>
      <c r="AA36" s="153">
        <v>1.3</v>
      </c>
      <c r="AB36" s="153">
        <v>3</v>
      </c>
      <c r="AC36" s="153" t="s">
        <v>52</v>
      </c>
      <c r="AD36" s="153">
        <v>15</v>
      </c>
      <c r="AE36" s="153" t="s">
        <v>45</v>
      </c>
      <c r="AF36" s="153" t="s">
        <v>50</v>
      </c>
      <c r="AG36" s="153"/>
      <c r="AH36" s="153"/>
      <c r="AI36" s="153" t="s">
        <v>55</v>
      </c>
      <c r="AJ36" s="153" t="s">
        <v>67</v>
      </c>
      <c r="AK36" s="153" t="s">
        <v>60</v>
      </c>
      <c r="AL36" s="157" t="s">
        <v>53</v>
      </c>
      <c r="AM36" s="156">
        <v>87</v>
      </c>
    </row>
    <row r="37" spans="1:39" s="202" customFormat="1" ht="18.75" customHeight="1" x14ac:dyDescent="0.25">
      <c r="A37" s="169">
        <v>36</v>
      </c>
      <c r="B37" s="176">
        <v>27380001</v>
      </c>
      <c r="C37" s="167">
        <v>45230</v>
      </c>
      <c r="D37" s="168">
        <v>0.47638888888888892</v>
      </c>
      <c r="E37" s="153">
        <v>0</v>
      </c>
      <c r="F37" s="153"/>
      <c r="G37" s="153"/>
      <c r="H37" s="153" t="s">
        <v>37</v>
      </c>
      <c r="I37" s="185">
        <v>0.26</v>
      </c>
      <c r="J37" s="152">
        <v>34.56</v>
      </c>
      <c r="K37" s="201">
        <v>30.67</v>
      </c>
      <c r="L37" s="201">
        <v>22.2</v>
      </c>
      <c r="M37" s="201">
        <v>6.21</v>
      </c>
      <c r="N37" s="201">
        <v>5.86</v>
      </c>
      <c r="O37" s="201">
        <v>78.430000000000007</v>
      </c>
      <c r="P37" s="201">
        <v>69.099999999999994</v>
      </c>
      <c r="Q37" s="153"/>
      <c r="R37" s="152">
        <f t="shared" si="1"/>
        <v>20.32</v>
      </c>
      <c r="S37" s="153">
        <v>12.32</v>
      </c>
      <c r="T37" s="153">
        <v>8</v>
      </c>
      <c r="U37" s="153" t="s">
        <v>67</v>
      </c>
      <c r="V37" s="153" t="s">
        <v>58</v>
      </c>
      <c r="W37" s="153" t="s">
        <v>49</v>
      </c>
      <c r="X37" s="153" t="s">
        <v>51</v>
      </c>
      <c r="Y37" s="153" t="s">
        <v>72</v>
      </c>
      <c r="Z37" s="153">
        <v>0.59</v>
      </c>
      <c r="AA37" s="153">
        <v>1</v>
      </c>
      <c r="AB37" s="153">
        <v>3</v>
      </c>
      <c r="AC37" s="153" t="s">
        <v>52</v>
      </c>
      <c r="AD37" s="153">
        <v>8</v>
      </c>
      <c r="AE37" s="153" t="s">
        <v>45</v>
      </c>
      <c r="AF37" s="153" t="s">
        <v>50</v>
      </c>
      <c r="AG37" s="153"/>
      <c r="AH37" s="153"/>
      <c r="AI37" s="153" t="s">
        <v>55</v>
      </c>
      <c r="AJ37" s="153" t="s">
        <v>67</v>
      </c>
      <c r="AK37" s="153" t="s">
        <v>60</v>
      </c>
      <c r="AL37" s="157" t="s">
        <v>54</v>
      </c>
      <c r="AM37" s="156">
        <v>81</v>
      </c>
    </row>
    <row r="38" spans="1:39" s="50" customFormat="1" ht="18.75" customHeight="1" x14ac:dyDescent="0.25">
      <c r="A38" s="37">
        <v>37</v>
      </c>
      <c r="B38" s="60">
        <v>26793000</v>
      </c>
      <c r="C38" s="126">
        <v>45048</v>
      </c>
      <c r="D38" s="127">
        <v>0.73611111111111116</v>
      </c>
      <c r="E38" s="115">
        <v>0</v>
      </c>
      <c r="F38" s="115"/>
      <c r="G38" s="115" t="s">
        <v>35</v>
      </c>
      <c r="H38" s="41" t="s">
        <v>36</v>
      </c>
      <c r="I38" s="117">
        <v>0.35</v>
      </c>
      <c r="J38" s="116">
        <v>30.17</v>
      </c>
      <c r="K38" s="116">
        <v>27</v>
      </c>
      <c r="L38" s="116">
        <v>35.9</v>
      </c>
      <c r="M38" s="116">
        <v>6.14</v>
      </c>
      <c r="N38" s="116">
        <v>4.74</v>
      </c>
      <c r="O38" s="116">
        <v>59.54</v>
      </c>
      <c r="P38" s="116">
        <v>21.14</v>
      </c>
      <c r="Q38" s="111"/>
      <c r="R38" s="45">
        <v>26.18</v>
      </c>
      <c r="S38" s="44">
        <v>21.18</v>
      </c>
      <c r="T38" s="44">
        <v>5</v>
      </c>
      <c r="U38" s="44">
        <v>0.35299999999999998</v>
      </c>
      <c r="V38" s="44" t="s">
        <v>58</v>
      </c>
      <c r="W38" s="44" t="s">
        <v>49</v>
      </c>
      <c r="X38" s="44" t="s">
        <v>69</v>
      </c>
      <c r="Y38" s="44" t="s">
        <v>48</v>
      </c>
      <c r="Z38" s="46" t="s">
        <v>56</v>
      </c>
      <c r="AA38" s="44">
        <v>1.4</v>
      </c>
      <c r="AB38" s="47">
        <v>4</v>
      </c>
      <c r="AC38" s="44" t="s">
        <v>52</v>
      </c>
      <c r="AD38" s="45">
        <v>46</v>
      </c>
      <c r="AE38" s="44" t="s">
        <v>45</v>
      </c>
      <c r="AF38" s="44" t="s">
        <v>71</v>
      </c>
      <c r="AG38" s="44"/>
      <c r="AH38" s="44"/>
      <c r="AI38" s="44" t="s">
        <v>55</v>
      </c>
      <c r="AJ38" s="44" t="s">
        <v>59</v>
      </c>
      <c r="AK38" s="44" t="s">
        <v>60</v>
      </c>
      <c r="AL38" s="49" t="s">
        <v>54</v>
      </c>
      <c r="AM38" s="48">
        <v>78</v>
      </c>
    </row>
    <row r="39" spans="1:39" s="7" customFormat="1" ht="18.75" customHeight="1" x14ac:dyDescent="0.25">
      <c r="A39" s="169">
        <v>38</v>
      </c>
      <c r="B39" s="171">
        <v>23220001</v>
      </c>
      <c r="C39" s="172">
        <v>45258</v>
      </c>
      <c r="D39" s="173">
        <v>0.44097222222222227</v>
      </c>
      <c r="E39" s="171">
        <v>0</v>
      </c>
      <c r="F39" s="171" t="s">
        <v>35</v>
      </c>
      <c r="G39" s="171"/>
      <c r="H39" s="171" t="s">
        <v>37</v>
      </c>
      <c r="I39" s="175">
        <v>0.25</v>
      </c>
      <c r="J39" s="174">
        <v>29.36</v>
      </c>
      <c r="K39" s="174">
        <v>26.73</v>
      </c>
      <c r="L39" s="174">
        <v>10.08</v>
      </c>
      <c r="M39" s="174">
        <v>5.77</v>
      </c>
      <c r="N39" s="174">
        <v>6.98</v>
      </c>
      <c r="O39" s="174">
        <v>87.11</v>
      </c>
      <c r="P39" s="174">
        <v>6.79</v>
      </c>
      <c r="Q39" s="152"/>
      <c r="R39" s="152">
        <f>SUM(S39+T39)</f>
        <v>67.59</v>
      </c>
      <c r="S39" s="153">
        <v>54.59</v>
      </c>
      <c r="T39" s="153">
        <v>13</v>
      </c>
      <c r="U39" s="153">
        <v>0.127</v>
      </c>
      <c r="V39" s="153" t="s">
        <v>58</v>
      </c>
      <c r="W39" s="153" t="s">
        <v>49</v>
      </c>
      <c r="X39" s="155" t="s">
        <v>69</v>
      </c>
      <c r="Y39" s="153" t="s">
        <v>48</v>
      </c>
      <c r="Z39" s="153" t="s">
        <v>74</v>
      </c>
      <c r="AA39" s="153">
        <v>3.9</v>
      </c>
      <c r="AB39" s="153">
        <v>18</v>
      </c>
      <c r="AC39" s="153" t="s">
        <v>52</v>
      </c>
      <c r="AD39" s="153">
        <v>10</v>
      </c>
      <c r="AE39" s="153" t="s">
        <v>45</v>
      </c>
      <c r="AF39" s="153" t="s">
        <v>50</v>
      </c>
      <c r="AG39" s="153"/>
      <c r="AH39" s="153"/>
      <c r="AI39" s="153" t="s">
        <v>46</v>
      </c>
      <c r="AJ39" s="153" t="s">
        <v>75</v>
      </c>
      <c r="AK39" s="153" t="s">
        <v>60</v>
      </c>
      <c r="AL39" s="157" t="s">
        <v>54</v>
      </c>
      <c r="AM39" s="156">
        <v>79</v>
      </c>
    </row>
    <row r="40" spans="1:39" s="66" customFormat="1" ht="18.75" customHeight="1" x14ac:dyDescent="0.25">
      <c r="A40" s="37">
        <v>39</v>
      </c>
      <c r="B40" s="60">
        <v>28319000</v>
      </c>
      <c r="C40" s="58">
        <v>45084</v>
      </c>
      <c r="D40" s="59">
        <v>0.55208333333333337</v>
      </c>
      <c r="E40" s="60">
        <v>0</v>
      </c>
      <c r="F40" s="60"/>
      <c r="G40" s="60" t="s">
        <v>35</v>
      </c>
      <c r="H40" s="67" t="s">
        <v>43</v>
      </c>
      <c r="I40" s="69">
        <v>0.32</v>
      </c>
      <c r="J40" s="68">
        <v>27.27</v>
      </c>
      <c r="K40" s="68">
        <v>27.11</v>
      </c>
      <c r="L40" s="68">
        <v>25.91</v>
      </c>
      <c r="M40" s="68">
        <v>6.75</v>
      </c>
      <c r="N40" s="68">
        <v>7.28</v>
      </c>
      <c r="O40" s="68">
        <v>91.5</v>
      </c>
      <c r="P40" s="68">
        <v>16.46</v>
      </c>
      <c r="Q40" s="42"/>
      <c r="R40" s="45">
        <v>11.69</v>
      </c>
      <c r="S40" s="44">
        <v>7.7</v>
      </c>
      <c r="T40" s="47" t="s">
        <v>44</v>
      </c>
      <c r="U40" s="46">
        <v>0.189</v>
      </c>
      <c r="V40" s="44">
        <v>1.3</v>
      </c>
      <c r="W40" s="44" t="s">
        <v>49</v>
      </c>
      <c r="X40" s="44">
        <v>1.3</v>
      </c>
      <c r="Y40" s="44" t="s">
        <v>48</v>
      </c>
      <c r="Z40" s="46" t="s">
        <v>55</v>
      </c>
      <c r="AA40" s="44">
        <v>1.5</v>
      </c>
      <c r="AB40" s="47">
        <v>19</v>
      </c>
      <c r="AC40" s="47" t="s">
        <v>52</v>
      </c>
      <c r="AD40" s="45">
        <v>10</v>
      </c>
      <c r="AE40" s="44" t="s">
        <v>45</v>
      </c>
      <c r="AF40" s="44" t="s">
        <v>50</v>
      </c>
      <c r="AG40" s="44"/>
      <c r="AH40" s="44"/>
      <c r="AI40" s="44" t="s">
        <v>55</v>
      </c>
      <c r="AJ40" s="44" t="s">
        <v>59</v>
      </c>
      <c r="AK40" s="44" t="s">
        <v>60</v>
      </c>
      <c r="AL40" s="70" t="s">
        <v>54</v>
      </c>
      <c r="AM40" s="48">
        <v>83</v>
      </c>
    </row>
    <row r="41" spans="1:39" s="7" customFormat="1" ht="18.75" customHeight="1" x14ac:dyDescent="0.25">
      <c r="A41" s="169">
        <v>40</v>
      </c>
      <c r="B41" s="171">
        <v>26840000</v>
      </c>
      <c r="C41" s="172">
        <v>45231</v>
      </c>
      <c r="D41" s="173">
        <v>0.52916666666666667</v>
      </c>
      <c r="E41" s="171">
        <v>0</v>
      </c>
      <c r="F41" s="176"/>
      <c r="G41" s="147"/>
      <c r="H41" s="153" t="s">
        <v>36</v>
      </c>
      <c r="I41" s="192">
        <v>0.3</v>
      </c>
      <c r="J41" s="187">
        <v>33.5</v>
      </c>
      <c r="K41" s="191">
        <v>33</v>
      </c>
      <c r="L41" s="190">
        <v>18.29</v>
      </c>
      <c r="M41" s="191">
        <v>8.82</v>
      </c>
      <c r="N41" s="191">
        <v>8.4499999999999993</v>
      </c>
      <c r="O41" s="191">
        <v>117.7</v>
      </c>
      <c r="P41" s="191">
        <v>45.04</v>
      </c>
      <c r="Q41" s="191"/>
      <c r="R41" s="152">
        <f>SUM(S41+T41)</f>
        <v>18.66</v>
      </c>
      <c r="S41" s="153">
        <v>12.66</v>
      </c>
      <c r="T41" s="153">
        <v>6</v>
      </c>
      <c r="U41" s="153" t="s">
        <v>78</v>
      </c>
      <c r="V41" s="153" t="s">
        <v>58</v>
      </c>
      <c r="W41" s="153" t="s">
        <v>49</v>
      </c>
      <c r="X41" s="153" t="s">
        <v>51</v>
      </c>
      <c r="Y41" s="153" t="s">
        <v>72</v>
      </c>
      <c r="Z41" s="153">
        <v>0.35</v>
      </c>
      <c r="AA41" s="153">
        <v>0.7</v>
      </c>
      <c r="AB41" s="153">
        <v>3</v>
      </c>
      <c r="AC41" s="153" t="s">
        <v>52</v>
      </c>
      <c r="AD41" s="153">
        <v>10</v>
      </c>
      <c r="AE41" s="153" t="s">
        <v>45</v>
      </c>
      <c r="AF41" s="153" t="s">
        <v>50</v>
      </c>
      <c r="AG41" s="153"/>
      <c r="AH41" s="153"/>
      <c r="AI41" s="153" t="s">
        <v>55</v>
      </c>
      <c r="AJ41" s="153" t="s">
        <v>67</v>
      </c>
      <c r="AK41" s="153" t="s">
        <v>60</v>
      </c>
      <c r="AL41" s="157" t="s">
        <v>54</v>
      </c>
      <c r="AM41" s="156">
        <v>82</v>
      </c>
    </row>
    <row r="42" spans="1:39" s="7" customFormat="1" ht="18.75" customHeight="1" x14ac:dyDescent="0.25">
      <c r="A42" s="169">
        <v>41</v>
      </c>
      <c r="B42" s="171">
        <v>27300920</v>
      </c>
      <c r="C42" s="172">
        <v>45230</v>
      </c>
      <c r="D42" s="173">
        <v>0.60069444444444442</v>
      </c>
      <c r="E42" s="171">
        <v>0</v>
      </c>
      <c r="F42" s="203"/>
      <c r="G42" s="147"/>
      <c r="H42" s="153"/>
      <c r="I42" s="204">
        <v>0.44</v>
      </c>
      <c r="J42" s="187">
        <v>30.25</v>
      </c>
      <c r="K42" s="199">
        <v>33.700000000000003</v>
      </c>
      <c r="L42" s="199">
        <v>16.260000000000002</v>
      </c>
      <c r="M42" s="199">
        <v>6.92</v>
      </c>
      <c r="N42" s="199">
        <v>7.51</v>
      </c>
      <c r="O42" s="199">
        <v>105.68</v>
      </c>
      <c r="P42" s="199">
        <v>15.36</v>
      </c>
      <c r="Q42" s="199"/>
      <c r="R42" s="152">
        <f>SUM(S42+3.99)</f>
        <v>14.77</v>
      </c>
      <c r="S42" s="153">
        <v>10.78</v>
      </c>
      <c r="T42" s="153" t="s">
        <v>44</v>
      </c>
      <c r="U42" s="153" t="s">
        <v>67</v>
      </c>
      <c r="V42" s="153" t="s">
        <v>58</v>
      </c>
      <c r="W42" s="153" t="s">
        <v>49</v>
      </c>
      <c r="X42" s="153" t="s">
        <v>51</v>
      </c>
      <c r="Y42" s="153" t="s">
        <v>72</v>
      </c>
      <c r="Z42" s="153" t="s">
        <v>49</v>
      </c>
      <c r="AA42" s="153">
        <v>0.8</v>
      </c>
      <c r="AB42" s="153">
        <v>4</v>
      </c>
      <c r="AC42" s="153" t="s">
        <v>52</v>
      </c>
      <c r="AD42" s="153">
        <v>10</v>
      </c>
      <c r="AE42" s="153" t="s">
        <v>45</v>
      </c>
      <c r="AF42" s="153" t="s">
        <v>50</v>
      </c>
      <c r="AG42" s="153"/>
      <c r="AH42" s="153"/>
      <c r="AI42" s="153" t="s">
        <v>55</v>
      </c>
      <c r="AJ42" s="153" t="s">
        <v>67</v>
      </c>
      <c r="AK42" s="153" t="s">
        <v>60</v>
      </c>
      <c r="AL42" s="157" t="s">
        <v>54</v>
      </c>
      <c r="AM42" s="156">
        <v>90</v>
      </c>
    </row>
    <row r="43" spans="1:39" s="66" customFormat="1" ht="18.75" customHeight="1" x14ac:dyDescent="0.25">
      <c r="A43" s="37">
        <v>42</v>
      </c>
      <c r="B43" s="60">
        <v>21550900</v>
      </c>
      <c r="C43" s="58">
        <v>45069</v>
      </c>
      <c r="D43" s="59">
        <v>0.41250000000000003</v>
      </c>
      <c r="E43" s="60">
        <v>0</v>
      </c>
      <c r="F43" s="60" t="s">
        <v>35</v>
      </c>
      <c r="G43" s="60"/>
      <c r="H43" s="108" t="s">
        <v>36</v>
      </c>
      <c r="I43" s="129">
        <v>0.34</v>
      </c>
      <c r="J43" s="105">
        <v>24.74</v>
      </c>
      <c r="K43" s="128">
        <v>26.17</v>
      </c>
      <c r="L43" s="105">
        <v>83.58</v>
      </c>
      <c r="M43" s="105">
        <v>7.36</v>
      </c>
      <c r="N43" s="105">
        <v>2.46</v>
      </c>
      <c r="O43" s="105">
        <v>30.43</v>
      </c>
      <c r="P43" s="105">
        <v>15.97</v>
      </c>
      <c r="Q43" s="111"/>
      <c r="R43" s="45">
        <v>50.97</v>
      </c>
      <c r="S43" s="44">
        <v>46.97</v>
      </c>
      <c r="T43" s="47" t="s">
        <v>44</v>
      </c>
      <c r="U43" s="44">
        <v>0.14799999999999999</v>
      </c>
      <c r="V43" s="44" t="s">
        <v>58</v>
      </c>
      <c r="W43" s="44" t="s">
        <v>49</v>
      </c>
      <c r="X43" s="44" t="s">
        <v>51</v>
      </c>
      <c r="Y43" s="44" t="s">
        <v>48</v>
      </c>
      <c r="Z43" s="46" t="s">
        <v>55</v>
      </c>
      <c r="AA43" s="44">
        <v>2.2000000000000002</v>
      </c>
      <c r="AB43" s="47">
        <v>14</v>
      </c>
      <c r="AC43" s="44" t="s">
        <v>52</v>
      </c>
      <c r="AD43" s="45">
        <v>40</v>
      </c>
      <c r="AE43" s="44" t="s">
        <v>47</v>
      </c>
      <c r="AF43" s="44" t="s">
        <v>50</v>
      </c>
      <c r="AG43" s="44"/>
      <c r="AH43" s="44"/>
      <c r="AI43" s="44" t="s">
        <v>55</v>
      </c>
      <c r="AJ43" s="44" t="s">
        <v>59</v>
      </c>
      <c r="AK43" s="44" t="s">
        <v>60</v>
      </c>
      <c r="AL43" s="71" t="s">
        <v>53</v>
      </c>
      <c r="AM43" s="48">
        <v>85</v>
      </c>
    </row>
    <row r="44" spans="1:39" s="66" customFormat="1" ht="18.75" customHeight="1" x14ac:dyDescent="0.25">
      <c r="A44" s="123">
        <v>43</v>
      </c>
      <c r="B44" s="124">
        <v>26795900</v>
      </c>
      <c r="C44" s="88">
        <v>45049</v>
      </c>
      <c r="D44" s="89">
        <v>0.45069444444444445</v>
      </c>
      <c r="E44" s="60">
        <v>0</v>
      </c>
      <c r="F44" s="60"/>
      <c r="G44" s="60" t="s">
        <v>35</v>
      </c>
      <c r="H44" s="60" t="s">
        <v>36</v>
      </c>
      <c r="I44" s="62">
        <v>0.28000000000000003</v>
      </c>
      <c r="J44" s="61">
        <v>25.98</v>
      </c>
      <c r="K44" s="61">
        <v>26.57</v>
      </c>
      <c r="L44" s="61">
        <v>36.56</v>
      </c>
      <c r="M44" s="61">
        <v>6.29</v>
      </c>
      <c r="N44" s="61">
        <v>2.91</v>
      </c>
      <c r="O44" s="61">
        <v>36.26</v>
      </c>
      <c r="P44" s="61">
        <v>8.02</v>
      </c>
      <c r="Q44" s="111"/>
      <c r="R44" s="45">
        <v>25.94</v>
      </c>
      <c r="S44" s="44">
        <v>21.95</v>
      </c>
      <c r="T44" s="44" t="s">
        <v>44</v>
      </c>
      <c r="U44" s="44">
        <v>0.36699999999999999</v>
      </c>
      <c r="V44" s="44" t="s">
        <v>58</v>
      </c>
      <c r="W44" s="44" t="s">
        <v>49</v>
      </c>
      <c r="X44" s="44" t="s">
        <v>69</v>
      </c>
      <c r="Y44" s="44" t="s">
        <v>70</v>
      </c>
      <c r="Z44" s="44">
        <v>0.1</v>
      </c>
      <c r="AA44" s="44">
        <v>1</v>
      </c>
      <c r="AB44" s="47">
        <v>5</v>
      </c>
      <c r="AC44" s="44" t="s">
        <v>52</v>
      </c>
      <c r="AD44" s="45">
        <v>30</v>
      </c>
      <c r="AE44" s="44" t="s">
        <v>45</v>
      </c>
      <c r="AF44" s="44" t="s">
        <v>71</v>
      </c>
      <c r="AG44" s="44"/>
      <c r="AH44" s="44"/>
      <c r="AI44" s="44" t="s">
        <v>55</v>
      </c>
      <c r="AJ44" s="44" t="s">
        <v>59</v>
      </c>
      <c r="AK44" s="44" t="s">
        <v>60</v>
      </c>
      <c r="AL44" s="71" t="s">
        <v>53</v>
      </c>
      <c r="AM44" s="48">
        <v>81</v>
      </c>
    </row>
    <row r="45" spans="1:39" s="66" customFormat="1" ht="18.75" customHeight="1" x14ac:dyDescent="0.25">
      <c r="A45" s="37">
        <v>44</v>
      </c>
      <c r="B45" s="60">
        <v>22184000</v>
      </c>
      <c r="C45" s="58">
        <v>45096</v>
      </c>
      <c r="D45" s="59">
        <v>0.75555555555555554</v>
      </c>
      <c r="E45" s="60">
        <v>0</v>
      </c>
      <c r="F45" s="60" t="s">
        <v>35</v>
      </c>
      <c r="G45" s="60"/>
      <c r="H45" s="60" t="s">
        <v>37</v>
      </c>
      <c r="I45" s="38">
        <v>0.28999999999999998</v>
      </c>
      <c r="J45" s="61">
        <v>21.41</v>
      </c>
      <c r="K45" s="60">
        <v>25.82</v>
      </c>
      <c r="L45" s="60">
        <v>2.41</v>
      </c>
      <c r="M45" s="60">
        <v>7.04</v>
      </c>
      <c r="N45" s="60">
        <v>7.84</v>
      </c>
      <c r="O45" s="60">
        <v>96.31</v>
      </c>
      <c r="P45" s="60">
        <v>2.2599999999999998</v>
      </c>
      <c r="Q45" s="41"/>
      <c r="R45" s="45">
        <v>5.51</v>
      </c>
      <c r="S45" s="44">
        <v>1.52</v>
      </c>
      <c r="T45" s="44" t="s">
        <v>44</v>
      </c>
      <c r="U45" s="44" t="s">
        <v>67</v>
      </c>
      <c r="V45" s="44" t="s">
        <v>58</v>
      </c>
      <c r="W45" s="44" t="s">
        <v>60</v>
      </c>
      <c r="X45" s="44" t="s">
        <v>69</v>
      </c>
      <c r="Y45" s="44" t="s">
        <v>48</v>
      </c>
      <c r="Z45" s="44" t="s">
        <v>55</v>
      </c>
      <c r="AA45" s="44">
        <v>1.7</v>
      </c>
      <c r="AB45" s="47">
        <v>8</v>
      </c>
      <c r="AC45" s="44" t="s">
        <v>52</v>
      </c>
      <c r="AD45" s="45">
        <v>8</v>
      </c>
      <c r="AE45" s="44" t="s">
        <v>45</v>
      </c>
      <c r="AF45" s="44" t="s">
        <v>50</v>
      </c>
      <c r="AG45" s="44"/>
      <c r="AH45" s="44"/>
      <c r="AI45" s="44" t="s">
        <v>55</v>
      </c>
      <c r="AJ45" s="44" t="s">
        <v>59</v>
      </c>
      <c r="AK45" s="44" t="s">
        <v>60</v>
      </c>
      <c r="AL45" s="71" t="s">
        <v>53</v>
      </c>
      <c r="AM45" s="48">
        <v>91</v>
      </c>
    </row>
    <row r="46" spans="1:39" s="50" customFormat="1" ht="19.149999999999999" customHeight="1" x14ac:dyDescent="0.25">
      <c r="A46" s="37">
        <v>45</v>
      </c>
      <c r="B46" s="60">
        <v>22510900</v>
      </c>
      <c r="C46" s="101">
        <v>45075</v>
      </c>
      <c r="D46" s="102">
        <v>0.67083333333333339</v>
      </c>
      <c r="E46" s="60">
        <v>0</v>
      </c>
      <c r="F46" s="60" t="s">
        <v>35</v>
      </c>
      <c r="G46" s="60"/>
      <c r="H46" s="60" t="s">
        <v>36</v>
      </c>
      <c r="I46" s="62">
        <v>0.06</v>
      </c>
      <c r="J46" s="61">
        <v>28.58</v>
      </c>
      <c r="K46" s="61">
        <v>26.6</v>
      </c>
      <c r="L46" s="61">
        <v>31.3</v>
      </c>
      <c r="M46" s="61">
        <v>6.51</v>
      </c>
      <c r="N46" s="61">
        <v>7.68</v>
      </c>
      <c r="O46" s="61">
        <v>95.75</v>
      </c>
      <c r="P46" s="61">
        <v>3.43</v>
      </c>
      <c r="Q46" s="45"/>
      <c r="R46" s="45">
        <v>21.65</v>
      </c>
      <c r="S46" s="44">
        <v>17.66</v>
      </c>
      <c r="T46" s="44" t="s">
        <v>44</v>
      </c>
      <c r="U46" s="44">
        <v>0.35499999999999998</v>
      </c>
      <c r="V46" s="44">
        <v>1.03</v>
      </c>
      <c r="W46" s="44" t="s">
        <v>49</v>
      </c>
      <c r="X46" s="44" t="s">
        <v>69</v>
      </c>
      <c r="Y46" s="44" t="s">
        <v>48</v>
      </c>
      <c r="Z46" s="44">
        <v>1.03</v>
      </c>
      <c r="AA46" s="44">
        <v>1.6</v>
      </c>
      <c r="AB46" s="47">
        <v>15</v>
      </c>
      <c r="AC46" s="44" t="s">
        <v>52</v>
      </c>
      <c r="AD46" s="45">
        <v>10</v>
      </c>
      <c r="AE46" s="44" t="s">
        <v>45</v>
      </c>
      <c r="AF46" s="44" t="s">
        <v>71</v>
      </c>
      <c r="AG46" s="44"/>
      <c r="AH46" s="44"/>
      <c r="AI46" s="44" t="s">
        <v>55</v>
      </c>
      <c r="AJ46" s="44" t="s">
        <v>59</v>
      </c>
      <c r="AK46" s="44" t="s">
        <v>60</v>
      </c>
      <c r="AL46" s="49" t="s">
        <v>53</v>
      </c>
      <c r="AM46" s="48">
        <v>82</v>
      </c>
    </row>
    <row r="47" spans="1:39" s="180" customFormat="1" ht="18.75" customHeight="1" x14ac:dyDescent="0.25">
      <c r="A47" s="169">
        <v>46</v>
      </c>
      <c r="B47" s="176">
        <v>22912000</v>
      </c>
      <c r="C47" s="167">
        <v>45260</v>
      </c>
      <c r="D47" s="168">
        <v>0.47361111111111115</v>
      </c>
      <c r="E47" s="177">
        <v>0</v>
      </c>
      <c r="F47" s="171" t="s">
        <v>35</v>
      </c>
      <c r="G47" s="171"/>
      <c r="H47" s="171" t="s">
        <v>36</v>
      </c>
      <c r="I47" s="175">
        <v>0.43</v>
      </c>
      <c r="J47" s="174">
        <v>30.27</v>
      </c>
      <c r="K47" s="171">
        <v>21.4</v>
      </c>
      <c r="L47" s="171">
        <v>10.9</v>
      </c>
      <c r="M47" s="174">
        <v>6.29</v>
      </c>
      <c r="N47" s="171">
        <v>6.83</v>
      </c>
      <c r="O47" s="174">
        <v>90.09</v>
      </c>
      <c r="P47" s="171">
        <v>8.8000000000000007</v>
      </c>
      <c r="Q47" s="178"/>
      <c r="R47" s="152">
        <f t="shared" ref="R47:R48" si="2">SUM(S47+T47)</f>
        <v>58.4</v>
      </c>
      <c r="S47" s="153">
        <v>44.4</v>
      </c>
      <c r="T47" s="153">
        <v>14</v>
      </c>
      <c r="U47" s="153">
        <v>1.5E-3</v>
      </c>
      <c r="V47" s="153" t="s">
        <v>58</v>
      </c>
      <c r="W47" s="153" t="s">
        <v>49</v>
      </c>
      <c r="X47" s="153" t="s">
        <v>51</v>
      </c>
      <c r="Y47" s="153" t="s">
        <v>56</v>
      </c>
      <c r="Z47" s="153" t="s">
        <v>73</v>
      </c>
      <c r="AA47" s="153">
        <v>10.6</v>
      </c>
      <c r="AB47" s="153">
        <v>43</v>
      </c>
      <c r="AC47" s="153" t="s">
        <v>52</v>
      </c>
      <c r="AD47" s="153">
        <v>3</v>
      </c>
      <c r="AE47" s="153" t="s">
        <v>45</v>
      </c>
      <c r="AF47" s="153" t="s">
        <v>50</v>
      </c>
      <c r="AG47" s="153"/>
      <c r="AH47" s="153"/>
      <c r="AI47" s="153" t="s">
        <v>55</v>
      </c>
      <c r="AJ47" s="153" t="s">
        <v>75</v>
      </c>
      <c r="AK47" s="153" t="s">
        <v>60</v>
      </c>
      <c r="AL47" s="179" t="s">
        <v>54</v>
      </c>
      <c r="AM47" s="220">
        <v>87</v>
      </c>
    </row>
    <row r="48" spans="1:39" s="180" customFormat="1" ht="18.75" customHeight="1" x14ac:dyDescent="0.25">
      <c r="A48" s="169">
        <v>47</v>
      </c>
      <c r="B48" s="176">
        <v>23230900</v>
      </c>
      <c r="C48" s="167">
        <v>45258</v>
      </c>
      <c r="D48" s="168">
        <v>0.53819444444444442</v>
      </c>
      <c r="E48" s="177">
        <v>0</v>
      </c>
      <c r="F48" s="171" t="s">
        <v>35</v>
      </c>
      <c r="G48" s="171"/>
      <c r="H48" s="171" t="s">
        <v>36</v>
      </c>
      <c r="I48" s="175">
        <v>0.28999999999999998</v>
      </c>
      <c r="J48" s="174">
        <v>27.06</v>
      </c>
      <c r="K48" s="174">
        <v>28.62</v>
      </c>
      <c r="L48" s="174">
        <v>11.74</v>
      </c>
      <c r="M48" s="171">
        <v>6.36</v>
      </c>
      <c r="N48" s="171">
        <v>7.48</v>
      </c>
      <c r="O48" s="174">
        <v>96.53</v>
      </c>
      <c r="P48" s="174">
        <v>24.54</v>
      </c>
      <c r="Q48" s="178"/>
      <c r="R48" s="152">
        <f t="shared" si="2"/>
        <v>66.5</v>
      </c>
      <c r="S48" s="153">
        <v>51.5</v>
      </c>
      <c r="T48" s="153">
        <v>15</v>
      </c>
      <c r="U48" s="153">
        <v>0.14299999999999999</v>
      </c>
      <c r="V48" s="153" t="s">
        <v>58</v>
      </c>
      <c r="W48" s="153" t="s">
        <v>49</v>
      </c>
      <c r="X48" s="153" t="s">
        <v>69</v>
      </c>
      <c r="Y48" s="153" t="s">
        <v>77</v>
      </c>
      <c r="Z48" s="153" t="s">
        <v>74</v>
      </c>
      <c r="AA48" s="153">
        <v>2.6</v>
      </c>
      <c r="AB48" s="153">
        <v>14</v>
      </c>
      <c r="AC48" s="153">
        <v>1.8</v>
      </c>
      <c r="AD48" s="153">
        <v>9</v>
      </c>
      <c r="AE48" s="153">
        <v>5.5</v>
      </c>
      <c r="AF48" s="153" t="s">
        <v>50</v>
      </c>
      <c r="AG48" s="153"/>
      <c r="AH48" s="153"/>
      <c r="AI48" s="153" t="s">
        <v>55</v>
      </c>
      <c r="AJ48" s="153" t="s">
        <v>75</v>
      </c>
      <c r="AK48" s="153" t="s">
        <v>60</v>
      </c>
      <c r="AL48" s="179" t="s">
        <v>53</v>
      </c>
      <c r="AM48" s="156">
        <v>82</v>
      </c>
    </row>
    <row r="49" spans="1:39" s="180" customFormat="1" ht="18.75" customHeight="1" x14ac:dyDescent="0.25">
      <c r="A49" s="169">
        <v>48</v>
      </c>
      <c r="B49" s="176">
        <v>22735090</v>
      </c>
      <c r="C49" s="167">
        <v>45209</v>
      </c>
      <c r="D49" s="168">
        <v>0.36805555555555558</v>
      </c>
      <c r="E49" s="177">
        <v>0</v>
      </c>
      <c r="F49" s="171"/>
      <c r="G49" s="171" t="s">
        <v>35</v>
      </c>
      <c r="H49" s="171" t="s">
        <v>37</v>
      </c>
      <c r="I49" s="175">
        <v>0.34</v>
      </c>
      <c r="J49" s="174">
        <v>28.93</v>
      </c>
      <c r="K49" s="174">
        <v>29.21</v>
      </c>
      <c r="L49" s="174">
        <v>7.2</v>
      </c>
      <c r="M49" s="174">
        <v>5.97</v>
      </c>
      <c r="N49" s="174">
        <v>6.08</v>
      </c>
      <c r="O49" s="174">
        <v>79.28</v>
      </c>
      <c r="P49" s="174">
        <v>2.75</v>
      </c>
      <c r="Q49" s="178"/>
      <c r="R49" s="152">
        <f>SUM(S49+3.99)</f>
        <v>130.49</v>
      </c>
      <c r="S49" s="153">
        <v>126.5</v>
      </c>
      <c r="T49" s="153" t="s">
        <v>44</v>
      </c>
      <c r="U49" s="153">
        <v>0.13</v>
      </c>
      <c r="V49" s="153" t="s">
        <v>58</v>
      </c>
      <c r="W49" s="153" t="s">
        <v>49</v>
      </c>
      <c r="X49" s="153" t="s">
        <v>72</v>
      </c>
      <c r="Y49" s="153" t="s">
        <v>72</v>
      </c>
      <c r="Z49" s="153" t="s">
        <v>73</v>
      </c>
      <c r="AA49" s="153">
        <v>0.6</v>
      </c>
      <c r="AB49" s="153">
        <v>6</v>
      </c>
      <c r="AC49" s="153" t="s">
        <v>52</v>
      </c>
      <c r="AD49" s="153">
        <v>10</v>
      </c>
      <c r="AE49" s="153" t="s">
        <v>45</v>
      </c>
      <c r="AF49" s="153" t="s">
        <v>71</v>
      </c>
      <c r="AG49" s="153"/>
      <c r="AH49" s="153"/>
      <c r="AI49" s="153" t="s">
        <v>55</v>
      </c>
      <c r="AJ49" s="153" t="s">
        <v>75</v>
      </c>
      <c r="AK49" s="153" t="s">
        <v>60</v>
      </c>
      <c r="AL49" s="179" t="s">
        <v>53</v>
      </c>
      <c r="AM49" s="156">
        <v>85</v>
      </c>
    </row>
    <row r="50" spans="1:39" s="66" customFormat="1" ht="18.75" customHeight="1" x14ac:dyDescent="0.25">
      <c r="A50" s="37">
        <v>49</v>
      </c>
      <c r="B50" s="60">
        <v>22150900</v>
      </c>
      <c r="C50" s="109">
        <v>45069</v>
      </c>
      <c r="D50" s="110">
        <v>0.57291666666666663</v>
      </c>
      <c r="E50" s="60">
        <v>0</v>
      </c>
      <c r="F50" s="60"/>
      <c r="G50" s="60" t="s">
        <v>35</v>
      </c>
      <c r="H50" s="60" t="s">
        <v>37</v>
      </c>
      <c r="I50" s="38">
        <v>0.24</v>
      </c>
      <c r="J50" s="61">
        <v>25.42</v>
      </c>
      <c r="K50" s="60">
        <v>27.23</v>
      </c>
      <c r="L50" s="60">
        <v>79.8</v>
      </c>
      <c r="M50" s="60">
        <v>7.28</v>
      </c>
      <c r="N50" s="60">
        <v>7.03</v>
      </c>
      <c r="O50" s="60">
        <v>88.58</v>
      </c>
      <c r="P50" s="60">
        <v>10.78</v>
      </c>
      <c r="Q50" s="107"/>
      <c r="R50" s="45">
        <v>47.23</v>
      </c>
      <c r="S50" s="45">
        <v>43.23</v>
      </c>
      <c r="T50" s="47" t="s">
        <v>44</v>
      </c>
      <c r="U50" s="44">
        <v>0.19800000000000001</v>
      </c>
      <c r="V50" s="44" t="s">
        <v>58</v>
      </c>
      <c r="W50" s="44" t="s">
        <v>49</v>
      </c>
      <c r="X50" s="44" t="s">
        <v>51</v>
      </c>
      <c r="Y50" s="44" t="s">
        <v>48</v>
      </c>
      <c r="Z50" s="46">
        <v>0.35</v>
      </c>
      <c r="AA50" s="44">
        <v>0.9</v>
      </c>
      <c r="AB50" s="47">
        <v>4</v>
      </c>
      <c r="AC50" s="44" t="s">
        <v>52</v>
      </c>
      <c r="AD50" s="45">
        <v>39</v>
      </c>
      <c r="AE50" s="44" t="s">
        <v>47</v>
      </c>
      <c r="AF50" s="44" t="s">
        <v>50</v>
      </c>
      <c r="AG50" s="44"/>
      <c r="AH50" s="44"/>
      <c r="AI50" s="44" t="s">
        <v>55</v>
      </c>
      <c r="AJ50" s="44" t="s">
        <v>59</v>
      </c>
      <c r="AK50" s="44" t="s">
        <v>60</v>
      </c>
      <c r="AL50" s="71" t="s">
        <v>53</v>
      </c>
      <c r="AM50" s="48">
        <v>86</v>
      </c>
    </row>
    <row r="51" spans="1:39" s="66" customFormat="1" ht="18.75" customHeight="1" x14ac:dyDescent="0.25">
      <c r="A51" s="37">
        <v>50</v>
      </c>
      <c r="B51" s="60">
        <v>28321000</v>
      </c>
      <c r="C51" s="58">
        <v>45084</v>
      </c>
      <c r="D51" s="59">
        <v>0.42499999999999999</v>
      </c>
      <c r="E51" s="60">
        <v>0</v>
      </c>
      <c r="F51" s="60" t="s">
        <v>35</v>
      </c>
      <c r="G51" s="60"/>
      <c r="H51" s="60" t="s">
        <v>37</v>
      </c>
      <c r="I51" s="38">
        <v>0.39</v>
      </c>
      <c r="J51" s="61">
        <v>25.12</v>
      </c>
      <c r="K51" s="60">
        <v>27.04</v>
      </c>
      <c r="L51" s="60">
        <v>38.479999999999997</v>
      </c>
      <c r="M51" s="60">
        <v>6.69</v>
      </c>
      <c r="N51" s="60">
        <v>6.92</v>
      </c>
      <c r="O51" s="60">
        <v>86.94</v>
      </c>
      <c r="P51" s="61">
        <v>12.32</v>
      </c>
      <c r="Q51" s="41"/>
      <c r="R51" s="45">
        <f>SUM(S51,T51)</f>
        <v>23.5</v>
      </c>
      <c r="S51" s="44">
        <v>16.5</v>
      </c>
      <c r="T51" s="47">
        <v>7</v>
      </c>
      <c r="U51" s="44">
        <v>0.17599999999999999</v>
      </c>
      <c r="V51" s="45">
        <v>1.1000000000000001</v>
      </c>
      <c r="W51" s="44" t="s">
        <v>49</v>
      </c>
      <c r="X51" s="44">
        <v>1.1000000000000001</v>
      </c>
      <c r="Y51" s="44" t="s">
        <v>48</v>
      </c>
      <c r="Z51" s="46" t="s">
        <v>55</v>
      </c>
      <c r="AA51" s="44">
        <v>2</v>
      </c>
      <c r="AB51" s="47">
        <v>4</v>
      </c>
      <c r="AC51" s="44" t="s">
        <v>52</v>
      </c>
      <c r="AD51" s="45">
        <v>19</v>
      </c>
      <c r="AE51" s="44" t="s">
        <v>45</v>
      </c>
      <c r="AF51" s="44" t="s">
        <v>50</v>
      </c>
      <c r="AG51" s="44"/>
      <c r="AH51" s="44"/>
      <c r="AI51" s="44" t="s">
        <v>55</v>
      </c>
      <c r="AJ51" s="44" t="s">
        <v>59</v>
      </c>
      <c r="AK51" s="44" t="s">
        <v>60</v>
      </c>
      <c r="AL51" s="71" t="s">
        <v>53</v>
      </c>
      <c r="AM51" s="48">
        <v>84</v>
      </c>
    </row>
    <row r="52" spans="1:39" s="104" customFormat="1" ht="18.75" customHeight="1" x14ac:dyDescent="0.25">
      <c r="A52" s="37">
        <v>51</v>
      </c>
      <c r="B52" s="60">
        <v>23800500</v>
      </c>
      <c r="C52" s="134">
        <v>45055</v>
      </c>
      <c r="D52" s="140">
        <v>0.37986111111111115</v>
      </c>
      <c r="E52" s="124">
        <v>1</v>
      </c>
      <c r="F52" s="124"/>
      <c r="G52" s="124" t="s">
        <v>35</v>
      </c>
      <c r="H52" s="124" t="s">
        <v>37</v>
      </c>
      <c r="I52" s="132">
        <v>0.23</v>
      </c>
      <c r="J52" s="131">
        <v>27.02</v>
      </c>
      <c r="K52" s="131">
        <v>30.15</v>
      </c>
      <c r="L52" s="131">
        <v>44.7</v>
      </c>
      <c r="M52" s="131">
        <v>6.66</v>
      </c>
      <c r="N52" s="131">
        <v>7.15</v>
      </c>
      <c r="O52" s="131">
        <v>94.83</v>
      </c>
      <c r="P52" s="131">
        <v>9.4600000000000009</v>
      </c>
      <c r="Q52" s="44"/>
      <c r="R52" s="45">
        <v>29.47</v>
      </c>
      <c r="S52" s="44">
        <v>25.47</v>
      </c>
      <c r="T52" s="47" t="s">
        <v>44</v>
      </c>
      <c r="U52" s="44">
        <v>0.11600000000000001</v>
      </c>
      <c r="V52" s="44" t="s">
        <v>58</v>
      </c>
      <c r="W52" s="44" t="s">
        <v>49</v>
      </c>
      <c r="X52" s="44" t="s">
        <v>53</v>
      </c>
      <c r="Y52" s="44" t="s">
        <v>48</v>
      </c>
      <c r="Z52" s="46" t="s">
        <v>55</v>
      </c>
      <c r="AA52" s="44">
        <v>0.8</v>
      </c>
      <c r="AB52" s="47">
        <v>15</v>
      </c>
      <c r="AC52" s="44" t="s">
        <v>52</v>
      </c>
      <c r="AD52" s="45">
        <v>21</v>
      </c>
      <c r="AE52" s="44" t="s">
        <v>45</v>
      </c>
      <c r="AF52" s="44" t="s">
        <v>50</v>
      </c>
      <c r="AG52" s="44"/>
      <c r="AH52" s="44"/>
      <c r="AI52" s="44" t="s">
        <v>55</v>
      </c>
      <c r="AJ52" s="44" t="s">
        <v>59</v>
      </c>
      <c r="AK52" s="44" t="s">
        <v>60</v>
      </c>
      <c r="AL52" s="71" t="s">
        <v>53</v>
      </c>
      <c r="AM52" s="48">
        <v>87</v>
      </c>
    </row>
    <row r="53" spans="1:39" s="104" customFormat="1" ht="18.75" customHeight="1" x14ac:dyDescent="0.25">
      <c r="A53" s="37">
        <v>52</v>
      </c>
      <c r="B53" s="60">
        <v>28840010</v>
      </c>
      <c r="C53" s="134">
        <v>45056</v>
      </c>
      <c r="D53" s="140">
        <v>0.66319444444444442</v>
      </c>
      <c r="E53" s="124">
        <v>0</v>
      </c>
      <c r="F53" s="124"/>
      <c r="G53" s="124" t="s">
        <v>35</v>
      </c>
      <c r="H53" s="124" t="s">
        <v>36</v>
      </c>
      <c r="I53" s="132">
        <v>0.37</v>
      </c>
      <c r="J53" s="131">
        <v>27.89</v>
      </c>
      <c r="K53" s="131">
        <v>27.38</v>
      </c>
      <c r="L53" s="131">
        <v>69.94</v>
      </c>
      <c r="M53" s="131">
        <v>6.73</v>
      </c>
      <c r="N53" s="131">
        <v>5.87</v>
      </c>
      <c r="O53" s="131">
        <v>74.13</v>
      </c>
      <c r="P53" s="131">
        <v>14.7</v>
      </c>
      <c r="Q53" s="45"/>
      <c r="R53" s="45">
        <v>48.04</v>
      </c>
      <c r="S53" s="44">
        <v>40.04</v>
      </c>
      <c r="T53" s="47">
        <v>8</v>
      </c>
      <c r="U53" s="44">
        <v>0.12</v>
      </c>
      <c r="V53" s="44" t="s">
        <v>58</v>
      </c>
      <c r="W53" s="44" t="s">
        <v>49</v>
      </c>
      <c r="X53" s="44" t="s">
        <v>53</v>
      </c>
      <c r="Y53" s="44" t="s">
        <v>48</v>
      </c>
      <c r="Z53" s="46" t="s">
        <v>55</v>
      </c>
      <c r="AA53" s="44">
        <v>0.8</v>
      </c>
      <c r="AB53" s="47">
        <v>10</v>
      </c>
      <c r="AC53" s="47" t="s">
        <v>52</v>
      </c>
      <c r="AD53" s="45">
        <v>25</v>
      </c>
      <c r="AE53" s="44" t="s">
        <v>47</v>
      </c>
      <c r="AF53" s="44" t="s">
        <v>50</v>
      </c>
      <c r="AG53" s="44"/>
      <c r="AH53" s="44"/>
      <c r="AI53" s="44" t="s">
        <v>55</v>
      </c>
      <c r="AJ53" s="44" t="s">
        <v>59</v>
      </c>
      <c r="AK53" s="44" t="s">
        <v>60</v>
      </c>
      <c r="AL53" s="71" t="s">
        <v>53</v>
      </c>
      <c r="AM53" s="48">
        <v>87</v>
      </c>
    </row>
    <row r="54" spans="1:39" s="104" customFormat="1" ht="18.75" customHeight="1" x14ac:dyDescent="0.25">
      <c r="A54" s="37">
        <v>53</v>
      </c>
      <c r="B54" s="60">
        <v>23470900</v>
      </c>
      <c r="C54" s="134">
        <v>45057</v>
      </c>
      <c r="D54" s="140">
        <v>0.4152777777777778</v>
      </c>
      <c r="E54" s="124">
        <v>0</v>
      </c>
      <c r="F54" s="124"/>
      <c r="G54" s="124" t="s">
        <v>35</v>
      </c>
      <c r="H54" s="124" t="s">
        <v>37</v>
      </c>
      <c r="I54" s="132">
        <v>0.34</v>
      </c>
      <c r="J54" s="131">
        <v>29.17</v>
      </c>
      <c r="K54" s="131">
        <v>29.93</v>
      </c>
      <c r="L54" s="131">
        <v>41.69</v>
      </c>
      <c r="M54" s="131">
        <v>6.87</v>
      </c>
      <c r="N54" s="131">
        <v>6.87</v>
      </c>
      <c r="O54" s="131">
        <v>90.82</v>
      </c>
      <c r="P54" s="131">
        <v>4.22</v>
      </c>
      <c r="Q54" s="45"/>
      <c r="R54" s="45">
        <v>27.54</v>
      </c>
      <c r="S54" s="44">
        <v>23.54</v>
      </c>
      <c r="T54" s="47" t="s">
        <v>44</v>
      </c>
      <c r="U54" s="46">
        <v>8.2000000000000003E-2</v>
      </c>
      <c r="V54" s="44" t="s">
        <v>58</v>
      </c>
      <c r="W54" s="44" t="s">
        <v>49</v>
      </c>
      <c r="X54" s="44" t="s">
        <v>51</v>
      </c>
      <c r="Y54" s="44" t="s">
        <v>48</v>
      </c>
      <c r="Z54" s="47" t="s">
        <v>55</v>
      </c>
      <c r="AA54" s="47">
        <v>4</v>
      </c>
      <c r="AB54" s="47">
        <v>13</v>
      </c>
      <c r="AC54" s="47" t="s">
        <v>52</v>
      </c>
      <c r="AD54" s="45">
        <v>24</v>
      </c>
      <c r="AE54" s="44" t="s">
        <v>47</v>
      </c>
      <c r="AF54" s="44" t="s">
        <v>50</v>
      </c>
      <c r="AG54" s="47"/>
      <c r="AH54" s="47"/>
      <c r="AI54" s="44" t="s">
        <v>55</v>
      </c>
      <c r="AJ54" s="44" t="s">
        <v>59</v>
      </c>
      <c r="AK54" s="44" t="s">
        <v>60</v>
      </c>
      <c r="AL54" s="71" t="s">
        <v>53</v>
      </c>
      <c r="AM54" s="48">
        <v>86</v>
      </c>
    </row>
    <row r="55" spans="1:39" s="66" customFormat="1" ht="18.75" customHeight="1" x14ac:dyDescent="0.25">
      <c r="A55" s="37">
        <v>54</v>
      </c>
      <c r="B55" s="60">
        <v>28470000</v>
      </c>
      <c r="C55" s="58">
        <v>45085</v>
      </c>
      <c r="D55" s="59">
        <v>0.42638888888888887</v>
      </c>
      <c r="E55" s="60">
        <v>0</v>
      </c>
      <c r="F55" s="60"/>
      <c r="G55" s="60" t="s">
        <v>35</v>
      </c>
      <c r="H55" s="60" t="s">
        <v>37</v>
      </c>
      <c r="I55" s="62">
        <v>0.22</v>
      </c>
      <c r="J55" s="61">
        <v>25.3</v>
      </c>
      <c r="K55" s="60">
        <v>24.5</v>
      </c>
      <c r="L55" s="61">
        <v>5.7</v>
      </c>
      <c r="M55" s="60">
        <v>5.07</v>
      </c>
      <c r="N55" s="60">
        <v>5.5</v>
      </c>
      <c r="O55" s="60">
        <v>65.98</v>
      </c>
      <c r="P55" s="60">
        <v>0.69</v>
      </c>
      <c r="Q55" s="42"/>
      <c r="R55" s="45">
        <v>4</v>
      </c>
      <c r="S55" s="44" t="s">
        <v>65</v>
      </c>
      <c r="T55" s="47" t="s">
        <v>44</v>
      </c>
      <c r="U55" s="44">
        <v>0.184</v>
      </c>
      <c r="V55" s="44">
        <v>1.25</v>
      </c>
      <c r="W55" s="44" t="s">
        <v>49</v>
      </c>
      <c r="X55" s="44">
        <v>1.25</v>
      </c>
      <c r="Y55" s="44" t="s">
        <v>48</v>
      </c>
      <c r="Z55" s="46" t="s">
        <v>55</v>
      </c>
      <c r="AA55" s="47">
        <v>0.6</v>
      </c>
      <c r="AB55" s="47">
        <v>4</v>
      </c>
      <c r="AC55" s="44" t="s">
        <v>52</v>
      </c>
      <c r="AD55" s="44">
        <v>13</v>
      </c>
      <c r="AE55" s="44" t="s">
        <v>45</v>
      </c>
      <c r="AF55" s="44" t="s">
        <v>50</v>
      </c>
      <c r="AG55" s="44"/>
      <c r="AH55" s="44"/>
      <c r="AI55" s="44" t="s">
        <v>55</v>
      </c>
      <c r="AJ55" s="44" t="s">
        <v>59</v>
      </c>
      <c r="AK55" s="44" t="s">
        <v>60</v>
      </c>
      <c r="AL55" s="49" t="s">
        <v>54</v>
      </c>
      <c r="AM55" s="48">
        <v>76</v>
      </c>
    </row>
    <row r="56" spans="1:39" s="66" customFormat="1" ht="18.75" customHeight="1" x14ac:dyDescent="0.25">
      <c r="A56" s="37">
        <v>55</v>
      </c>
      <c r="B56" s="60">
        <v>28150010</v>
      </c>
      <c r="C56" s="58">
        <v>45083</v>
      </c>
      <c r="D56" s="59">
        <v>0.38194444444444442</v>
      </c>
      <c r="E56" s="60">
        <v>0</v>
      </c>
      <c r="F56" s="60" t="s">
        <v>35</v>
      </c>
      <c r="G56" s="60"/>
      <c r="H56" s="60" t="s">
        <v>36</v>
      </c>
      <c r="I56" s="62">
        <v>0.28000000000000003</v>
      </c>
      <c r="J56" s="61">
        <v>24.48</v>
      </c>
      <c r="K56" s="60">
        <v>25.7</v>
      </c>
      <c r="L56" s="61">
        <v>36.64</v>
      </c>
      <c r="M56" s="60">
        <v>6.4</v>
      </c>
      <c r="N56" s="60">
        <v>6.93</v>
      </c>
      <c r="O56" s="60">
        <v>84.92</v>
      </c>
      <c r="P56" s="60">
        <v>13.88</v>
      </c>
      <c r="Q56" s="42"/>
      <c r="R56" s="45">
        <v>23.85</v>
      </c>
      <c r="S56" s="44">
        <v>14.85</v>
      </c>
      <c r="T56" s="47">
        <v>9</v>
      </c>
      <c r="U56" s="44">
        <v>0.19500000000000001</v>
      </c>
      <c r="V56" s="44" t="s">
        <v>49</v>
      </c>
      <c r="W56" s="44" t="s">
        <v>49</v>
      </c>
      <c r="X56" s="44">
        <v>1.5</v>
      </c>
      <c r="Y56" s="44" t="s">
        <v>65</v>
      </c>
      <c r="Z56" s="46" t="s">
        <v>55</v>
      </c>
      <c r="AA56" s="47">
        <v>2</v>
      </c>
      <c r="AB56" s="47">
        <v>10</v>
      </c>
      <c r="AC56" s="44" t="s">
        <v>52</v>
      </c>
      <c r="AD56" s="45">
        <v>2</v>
      </c>
      <c r="AE56" s="44" t="s">
        <v>45</v>
      </c>
      <c r="AF56" s="44" t="s">
        <v>50</v>
      </c>
      <c r="AG56" s="44"/>
      <c r="AH56" s="44"/>
      <c r="AI56" s="44" t="s">
        <v>55</v>
      </c>
      <c r="AJ56" s="44" t="s">
        <v>59</v>
      </c>
      <c r="AK56" s="44" t="s">
        <v>60</v>
      </c>
      <c r="AL56" s="49" t="s">
        <v>54</v>
      </c>
      <c r="AM56" s="48">
        <v>83</v>
      </c>
    </row>
    <row r="57" spans="1:39" s="74" customFormat="1" ht="18.75" customHeight="1" x14ac:dyDescent="0.25">
      <c r="A57" s="37">
        <v>56</v>
      </c>
      <c r="B57" s="60">
        <v>23710100</v>
      </c>
      <c r="C57" s="58">
        <v>45104</v>
      </c>
      <c r="D57" s="59">
        <v>0.56805555555555554</v>
      </c>
      <c r="E57" s="60">
        <v>0</v>
      </c>
      <c r="F57" s="60"/>
      <c r="G57" s="60" t="s">
        <v>35</v>
      </c>
      <c r="H57" s="60" t="s">
        <v>37</v>
      </c>
      <c r="I57" s="62">
        <v>0.23</v>
      </c>
      <c r="J57" s="61">
        <v>28.24</v>
      </c>
      <c r="K57" s="61">
        <v>29.05</v>
      </c>
      <c r="L57" s="61">
        <v>40.68</v>
      </c>
      <c r="M57" s="61">
        <v>6.9</v>
      </c>
      <c r="N57" s="61">
        <v>7.61</v>
      </c>
      <c r="O57" s="61">
        <v>99</v>
      </c>
      <c r="P57" s="61">
        <v>2.76</v>
      </c>
      <c r="Q57" s="72"/>
      <c r="R57" s="45">
        <v>31.71</v>
      </c>
      <c r="S57" s="45">
        <v>27.72</v>
      </c>
      <c r="T57" s="47" t="s">
        <v>44</v>
      </c>
      <c r="U57" s="46" t="s">
        <v>67</v>
      </c>
      <c r="V57" s="45" t="s">
        <v>58</v>
      </c>
      <c r="W57" s="45" t="s">
        <v>49</v>
      </c>
      <c r="X57" s="45" t="s">
        <v>51</v>
      </c>
      <c r="Y57" s="45" t="s">
        <v>48</v>
      </c>
      <c r="Z57" s="46" t="s">
        <v>55</v>
      </c>
      <c r="AA57" s="47">
        <v>1</v>
      </c>
      <c r="AB57" s="47">
        <v>13</v>
      </c>
      <c r="AC57" s="45" t="s">
        <v>52</v>
      </c>
      <c r="AD57" s="45">
        <v>22</v>
      </c>
      <c r="AE57" s="45" t="s">
        <v>45</v>
      </c>
      <c r="AF57" s="45" t="s">
        <v>50</v>
      </c>
      <c r="AG57" s="73"/>
      <c r="AH57" s="73"/>
      <c r="AI57" s="44" t="s">
        <v>55</v>
      </c>
      <c r="AJ57" s="44" t="s">
        <v>59</v>
      </c>
      <c r="AK57" s="44" t="s">
        <v>60</v>
      </c>
      <c r="AL57" s="49" t="s">
        <v>54</v>
      </c>
      <c r="AM57" s="48">
        <v>92</v>
      </c>
    </row>
    <row r="58" spans="1:39" s="74" customFormat="1" ht="18.75" customHeight="1" x14ac:dyDescent="0.25">
      <c r="A58" s="37">
        <v>57</v>
      </c>
      <c r="B58" s="60">
        <v>27530010</v>
      </c>
      <c r="C58" s="58">
        <v>45105</v>
      </c>
      <c r="D58" s="59">
        <v>0.41041666666666665</v>
      </c>
      <c r="E58" s="60">
        <v>0</v>
      </c>
      <c r="F58" s="60" t="s">
        <v>35</v>
      </c>
      <c r="G58" s="60"/>
      <c r="H58" s="60" t="s">
        <v>37</v>
      </c>
      <c r="I58" s="62">
        <v>0.32</v>
      </c>
      <c r="J58" s="61">
        <v>27.55</v>
      </c>
      <c r="K58" s="61">
        <v>24.86</v>
      </c>
      <c r="L58" s="60">
        <v>63.25</v>
      </c>
      <c r="M58" s="61">
        <v>6.95</v>
      </c>
      <c r="N58" s="60">
        <v>7.45</v>
      </c>
      <c r="O58" s="60">
        <v>89.91</v>
      </c>
      <c r="P58" s="60">
        <v>13.31</v>
      </c>
      <c r="Q58" s="72"/>
      <c r="R58" s="45">
        <v>55.36</v>
      </c>
      <c r="S58" s="44">
        <v>41.36</v>
      </c>
      <c r="T58" s="47">
        <v>14</v>
      </c>
      <c r="U58" s="44" t="s">
        <v>67</v>
      </c>
      <c r="V58" s="44" t="s">
        <v>58</v>
      </c>
      <c r="W58" s="44" t="s">
        <v>49</v>
      </c>
      <c r="X58" s="44" t="s">
        <v>51</v>
      </c>
      <c r="Y58" s="44" t="s">
        <v>48</v>
      </c>
      <c r="Z58" s="46" t="s">
        <v>55</v>
      </c>
      <c r="AA58" s="44">
        <v>1.9</v>
      </c>
      <c r="AB58" s="47">
        <v>3</v>
      </c>
      <c r="AC58" s="47" t="s">
        <v>52</v>
      </c>
      <c r="AD58" s="45">
        <v>33</v>
      </c>
      <c r="AE58" s="44" t="s">
        <v>45</v>
      </c>
      <c r="AF58" s="44" t="s">
        <v>50</v>
      </c>
      <c r="AG58" s="73"/>
      <c r="AH58" s="73"/>
      <c r="AI58" s="44" t="s">
        <v>55</v>
      </c>
      <c r="AJ58" s="44" t="s">
        <v>59</v>
      </c>
      <c r="AK58" s="44" t="s">
        <v>60</v>
      </c>
      <c r="AL58" s="49" t="s">
        <v>54</v>
      </c>
      <c r="AM58" s="48">
        <v>89</v>
      </c>
    </row>
    <row r="59" spans="1:39" s="145" customFormat="1" ht="18.75" customHeight="1" x14ac:dyDescent="0.25">
      <c r="A59" s="17">
        <v>58</v>
      </c>
      <c r="B59" s="144">
        <v>27550001</v>
      </c>
      <c r="C59" s="51"/>
      <c r="D59" s="52"/>
      <c r="E59" s="53"/>
      <c r="F59" s="53"/>
      <c r="G59" s="53"/>
      <c r="H59" s="53"/>
      <c r="I59" s="55"/>
      <c r="J59" s="54"/>
      <c r="K59" s="53"/>
      <c r="L59" s="54"/>
      <c r="M59" s="53"/>
      <c r="N59" s="53"/>
      <c r="O59" s="53"/>
      <c r="P59" s="53"/>
      <c r="Q59" s="56"/>
      <c r="R59" s="15"/>
      <c r="S59" s="15"/>
      <c r="T59" s="15"/>
      <c r="U59" s="15"/>
      <c r="V59" s="15"/>
      <c r="W59" s="15"/>
      <c r="X59" s="15"/>
      <c r="Y59" s="15"/>
      <c r="Z59" s="57"/>
      <c r="AA59" s="15"/>
      <c r="AB59" s="27"/>
      <c r="AC59" s="15"/>
      <c r="AD59" s="18"/>
      <c r="AE59" s="15"/>
      <c r="AF59" s="15"/>
      <c r="AG59" s="15"/>
      <c r="AH59" s="15"/>
      <c r="AI59" s="15"/>
      <c r="AJ59" s="15"/>
      <c r="AK59" s="15"/>
      <c r="AL59" s="25"/>
      <c r="AM59" s="24"/>
    </row>
    <row r="60" spans="1:39" s="74" customFormat="1" x14ac:dyDescent="0.25">
      <c r="A60" s="37">
        <v>59</v>
      </c>
      <c r="B60" s="60">
        <v>27600001</v>
      </c>
      <c r="C60" s="58">
        <v>45105</v>
      </c>
      <c r="D60" s="59">
        <v>0.47847222222222219</v>
      </c>
      <c r="E60" s="60">
        <v>0</v>
      </c>
      <c r="F60" s="60"/>
      <c r="G60" s="60" t="s">
        <v>35</v>
      </c>
      <c r="H60" s="60" t="s">
        <v>36</v>
      </c>
      <c r="I60" s="62">
        <v>0.33</v>
      </c>
      <c r="J60" s="61">
        <v>27.01</v>
      </c>
      <c r="K60" s="61">
        <v>29.03</v>
      </c>
      <c r="L60" s="61">
        <v>31.5</v>
      </c>
      <c r="M60" s="61">
        <v>6.87</v>
      </c>
      <c r="N60" s="61">
        <v>7.14</v>
      </c>
      <c r="O60" s="61">
        <v>92.85</v>
      </c>
      <c r="P60" s="61">
        <v>6.64</v>
      </c>
      <c r="Q60" s="72"/>
      <c r="R60" s="62">
        <v>98.76</v>
      </c>
      <c r="S60" s="44">
        <v>94.77</v>
      </c>
      <c r="T60" s="44" t="s">
        <v>44</v>
      </c>
      <c r="U60" s="44" t="s">
        <v>67</v>
      </c>
      <c r="V60" s="44" t="s">
        <v>58</v>
      </c>
      <c r="W60" s="44" t="s">
        <v>49</v>
      </c>
      <c r="X60" s="44" t="s">
        <v>51</v>
      </c>
      <c r="Y60" s="44" t="s">
        <v>48</v>
      </c>
      <c r="Z60" s="46" t="s">
        <v>55</v>
      </c>
      <c r="AA60" s="44">
        <v>0.5</v>
      </c>
      <c r="AB60" s="47">
        <v>4</v>
      </c>
      <c r="AC60" s="47" t="s">
        <v>52</v>
      </c>
      <c r="AD60" s="45">
        <v>20</v>
      </c>
      <c r="AE60" s="44" t="s">
        <v>45</v>
      </c>
      <c r="AF60" s="44" t="s">
        <v>50</v>
      </c>
      <c r="AG60" s="73"/>
      <c r="AH60" s="73"/>
      <c r="AI60" s="44" t="s">
        <v>55</v>
      </c>
      <c r="AJ60" s="44" t="s">
        <v>59</v>
      </c>
      <c r="AK60" s="44" t="s">
        <v>60</v>
      </c>
      <c r="AL60" s="49" t="s">
        <v>54</v>
      </c>
      <c r="AM60" s="48">
        <v>92</v>
      </c>
    </row>
    <row r="61" spans="1:39" s="180" customFormat="1" ht="18.75" customHeight="1" x14ac:dyDescent="0.25">
      <c r="A61" s="169">
        <v>60</v>
      </c>
      <c r="B61" s="171">
        <v>22850100</v>
      </c>
      <c r="C61" s="172">
        <v>45211</v>
      </c>
      <c r="D61" s="173">
        <v>0.4597222222222222</v>
      </c>
      <c r="E61" s="171">
        <v>0</v>
      </c>
      <c r="F61" s="171" t="s">
        <v>35</v>
      </c>
      <c r="G61" s="171"/>
      <c r="H61" s="171" t="s">
        <v>37</v>
      </c>
      <c r="I61" s="175">
        <v>0.39</v>
      </c>
      <c r="J61" s="174">
        <v>28.32</v>
      </c>
      <c r="K61" s="171">
        <v>30.21</v>
      </c>
      <c r="L61" s="174">
        <v>14.24</v>
      </c>
      <c r="M61" s="174">
        <v>6.61</v>
      </c>
      <c r="N61" s="174">
        <v>6.72</v>
      </c>
      <c r="O61" s="171">
        <v>89.16</v>
      </c>
      <c r="P61" s="174">
        <v>8.99</v>
      </c>
      <c r="Q61" s="181"/>
      <c r="R61" s="152">
        <f t="shared" ref="R61" si="3">SUM(S61+T61)</f>
        <v>15.49</v>
      </c>
      <c r="S61" s="153">
        <v>8.49</v>
      </c>
      <c r="T61" s="153">
        <v>7</v>
      </c>
      <c r="U61" s="153">
        <v>0.48799999999999999</v>
      </c>
      <c r="V61" s="153" t="s">
        <v>58</v>
      </c>
      <c r="W61" s="153" t="s">
        <v>49</v>
      </c>
      <c r="X61" s="153" t="s">
        <v>51</v>
      </c>
      <c r="Y61" s="153" t="s">
        <v>72</v>
      </c>
      <c r="Z61" s="153" t="s">
        <v>73</v>
      </c>
      <c r="AA61" s="153">
        <v>0.2</v>
      </c>
      <c r="AB61" s="153">
        <v>6</v>
      </c>
      <c r="AC61" s="153" t="s">
        <v>52</v>
      </c>
      <c r="AD61" s="153">
        <v>10</v>
      </c>
      <c r="AE61" s="153" t="s">
        <v>45</v>
      </c>
      <c r="AF61" s="153" t="s">
        <v>71</v>
      </c>
      <c r="AG61" s="153"/>
      <c r="AH61" s="153"/>
      <c r="AI61" s="153" t="s">
        <v>55</v>
      </c>
      <c r="AJ61" s="153" t="s">
        <v>75</v>
      </c>
      <c r="AK61" s="153" t="s">
        <v>60</v>
      </c>
      <c r="AL61" s="157" t="s">
        <v>54</v>
      </c>
      <c r="AM61" s="156">
        <v>81</v>
      </c>
    </row>
    <row r="62" spans="1:39" s="66" customFormat="1" ht="18.75" customHeight="1" x14ac:dyDescent="0.25">
      <c r="A62" s="100">
        <v>61</v>
      </c>
      <c r="B62" s="67">
        <v>22360100</v>
      </c>
      <c r="C62" s="101">
        <v>45077</v>
      </c>
      <c r="D62" s="102">
        <v>0.3833333333333333</v>
      </c>
      <c r="E62" s="67">
        <v>0</v>
      </c>
      <c r="F62" s="60" t="s">
        <v>35</v>
      </c>
      <c r="G62" s="67"/>
      <c r="H62" s="108" t="s">
        <v>36</v>
      </c>
      <c r="I62" s="69">
        <v>0.23</v>
      </c>
      <c r="J62" s="68">
        <v>26.12</v>
      </c>
      <c r="K62" s="68">
        <v>25.12</v>
      </c>
      <c r="L62" s="68">
        <v>33.22</v>
      </c>
      <c r="M62" s="68">
        <v>6.7</v>
      </c>
      <c r="N62" s="68">
        <v>7.3</v>
      </c>
      <c r="O62" s="68">
        <v>88.6</v>
      </c>
      <c r="P62" s="68">
        <v>10.51</v>
      </c>
      <c r="Q62" s="45"/>
      <c r="R62" s="45">
        <v>18.54</v>
      </c>
      <c r="S62" s="44" t="s">
        <v>44</v>
      </c>
      <c r="T62" s="45" t="s">
        <v>44</v>
      </c>
      <c r="U62" s="44">
        <v>0.186</v>
      </c>
      <c r="V62" s="45">
        <v>0.6</v>
      </c>
      <c r="W62" s="44" t="s">
        <v>49</v>
      </c>
      <c r="X62" s="44" t="s">
        <v>69</v>
      </c>
      <c r="Y62" s="44" t="s">
        <v>48</v>
      </c>
      <c r="Z62" s="46">
        <v>0.6</v>
      </c>
      <c r="AA62" s="44">
        <v>0.9</v>
      </c>
      <c r="AB62" s="47">
        <v>11</v>
      </c>
      <c r="AC62" s="44" t="s">
        <v>52</v>
      </c>
      <c r="AD62" s="45">
        <v>12</v>
      </c>
      <c r="AE62" s="44" t="s">
        <v>45</v>
      </c>
      <c r="AF62" s="44" t="s">
        <v>71</v>
      </c>
      <c r="AG62" s="44"/>
      <c r="AH62" s="44"/>
      <c r="AI62" s="44" t="s">
        <v>55</v>
      </c>
      <c r="AJ62" s="44" t="s">
        <v>59</v>
      </c>
      <c r="AK62" s="44" t="s">
        <v>60</v>
      </c>
      <c r="AL62" s="71" t="s">
        <v>53</v>
      </c>
      <c r="AM62" s="48">
        <v>85</v>
      </c>
    </row>
    <row r="63" spans="1:39" s="66" customFormat="1" ht="18.75" customHeight="1" x14ac:dyDescent="0.25">
      <c r="A63" s="100">
        <v>62</v>
      </c>
      <c r="B63" s="44">
        <v>22170100</v>
      </c>
      <c r="C63" s="101">
        <v>45077</v>
      </c>
      <c r="D63" s="89">
        <v>0.45069444444444445</v>
      </c>
      <c r="E63" s="44">
        <v>0</v>
      </c>
      <c r="F63" s="60" t="s">
        <v>35</v>
      </c>
      <c r="G63" s="44"/>
      <c r="H63" s="108" t="s">
        <v>37</v>
      </c>
      <c r="I63" s="92">
        <v>0.33</v>
      </c>
      <c r="J63" s="45">
        <v>25.57</v>
      </c>
      <c r="K63" s="45">
        <v>25.15</v>
      </c>
      <c r="L63" s="45">
        <v>16.899999999999999</v>
      </c>
      <c r="M63" s="45">
        <v>6.33</v>
      </c>
      <c r="N63" s="45">
        <v>6.67</v>
      </c>
      <c r="O63" s="45">
        <v>80.98</v>
      </c>
      <c r="P63" s="45">
        <v>9.89</v>
      </c>
      <c r="Q63" s="45"/>
      <c r="R63" s="45">
        <v>15.48</v>
      </c>
      <c r="S63" s="44">
        <v>9.48</v>
      </c>
      <c r="T63" s="44">
        <v>6</v>
      </c>
      <c r="U63" s="44">
        <v>0.13200000000000001</v>
      </c>
      <c r="V63" s="44" t="s">
        <v>58</v>
      </c>
      <c r="W63" s="44" t="s">
        <v>49</v>
      </c>
      <c r="X63" s="44" t="s">
        <v>69</v>
      </c>
      <c r="Y63" s="44" t="s">
        <v>48</v>
      </c>
      <c r="Z63" s="46">
        <v>0.38</v>
      </c>
      <c r="AA63" s="44">
        <v>1.7</v>
      </c>
      <c r="AB63" s="45">
        <v>13</v>
      </c>
      <c r="AC63" s="44" t="s">
        <v>52</v>
      </c>
      <c r="AD63" s="45">
        <v>5</v>
      </c>
      <c r="AE63" s="44" t="s">
        <v>45</v>
      </c>
      <c r="AF63" s="44" t="s">
        <v>71</v>
      </c>
      <c r="AG63" s="44"/>
      <c r="AH63" s="44"/>
      <c r="AI63" s="44" t="s">
        <v>55</v>
      </c>
      <c r="AJ63" s="44" t="s">
        <v>59</v>
      </c>
      <c r="AK63" s="44" t="s">
        <v>60</v>
      </c>
      <c r="AL63" s="71" t="s">
        <v>53</v>
      </c>
      <c r="AM63" s="48">
        <v>85</v>
      </c>
    </row>
    <row r="64" spans="1:39" s="142" customFormat="1" ht="18.75" customHeight="1" x14ac:dyDescent="0.25">
      <c r="A64" s="141">
        <v>63</v>
      </c>
      <c r="B64" s="108">
        <v>22150000</v>
      </c>
      <c r="C64" s="101">
        <v>45068</v>
      </c>
      <c r="D64" s="110">
        <v>0.60972222222222217</v>
      </c>
      <c r="E64" s="108">
        <v>0</v>
      </c>
      <c r="F64" s="108"/>
      <c r="G64" s="108" t="s">
        <v>35</v>
      </c>
      <c r="H64" s="108" t="s">
        <v>37</v>
      </c>
      <c r="I64" s="129">
        <v>0.28999999999999998</v>
      </c>
      <c r="J64" s="105">
        <v>27.57</v>
      </c>
      <c r="K64" s="105">
        <v>25.18</v>
      </c>
      <c r="L64" s="105">
        <v>55.213000000000001</v>
      </c>
      <c r="M64" s="105">
        <v>6.9</v>
      </c>
      <c r="N64" s="105">
        <v>6.72</v>
      </c>
      <c r="O64" s="105">
        <v>81.64</v>
      </c>
      <c r="P64" s="105">
        <v>30.87</v>
      </c>
      <c r="Q64" s="111"/>
      <c r="R64" s="45">
        <v>35.31</v>
      </c>
      <c r="S64" s="44">
        <v>30.31</v>
      </c>
      <c r="T64" s="47">
        <v>5</v>
      </c>
      <c r="U64" s="46">
        <v>0.23799999999999999</v>
      </c>
      <c r="V64" s="44" t="s">
        <v>58</v>
      </c>
      <c r="W64" s="44" t="s">
        <v>49</v>
      </c>
      <c r="X64" s="44" t="s">
        <v>53</v>
      </c>
      <c r="Y64" s="44" t="s">
        <v>48</v>
      </c>
      <c r="Z64" s="46">
        <v>0.25</v>
      </c>
      <c r="AA64" s="47">
        <v>2.2000000000000002</v>
      </c>
      <c r="AB64" s="47">
        <v>19</v>
      </c>
      <c r="AC64" s="44">
        <v>7.8</v>
      </c>
      <c r="AD64" s="45">
        <v>28</v>
      </c>
      <c r="AE64" s="44" t="s">
        <v>47</v>
      </c>
      <c r="AF64" s="44" t="s">
        <v>50</v>
      </c>
      <c r="AG64" s="44"/>
      <c r="AH64" s="44"/>
      <c r="AI64" s="44" t="s">
        <v>55</v>
      </c>
      <c r="AJ64" s="44" t="s">
        <v>59</v>
      </c>
      <c r="AK64" s="44" t="s">
        <v>60</v>
      </c>
      <c r="AL64" s="71" t="s">
        <v>53</v>
      </c>
      <c r="AM64" s="48">
        <v>78</v>
      </c>
    </row>
    <row r="65" spans="1:39" s="66" customFormat="1" ht="18.75" customHeight="1" x14ac:dyDescent="0.25">
      <c r="A65" s="100">
        <v>64</v>
      </c>
      <c r="B65" s="67">
        <v>22241000</v>
      </c>
      <c r="C65" s="101">
        <v>45096</v>
      </c>
      <c r="D65" s="102">
        <v>0.69791666666666663</v>
      </c>
      <c r="E65" s="67">
        <v>0</v>
      </c>
      <c r="F65" s="67" t="s">
        <v>35</v>
      </c>
      <c r="G65" s="67"/>
      <c r="H65" s="67" t="s">
        <v>37</v>
      </c>
      <c r="I65" s="103">
        <v>0.13</v>
      </c>
      <c r="J65" s="68">
        <v>28.52</v>
      </c>
      <c r="K65" s="67">
        <v>27.05</v>
      </c>
      <c r="L65" s="67">
        <v>144.19999999999999</v>
      </c>
      <c r="M65" s="68">
        <v>7.77</v>
      </c>
      <c r="N65" s="67">
        <v>7.96</v>
      </c>
      <c r="O65" s="67">
        <v>100.06</v>
      </c>
      <c r="P65" s="67">
        <v>0.93</v>
      </c>
      <c r="Q65" s="44"/>
      <c r="R65" s="45">
        <v>88.91</v>
      </c>
      <c r="S65" s="44">
        <v>84.92</v>
      </c>
      <c r="T65" s="45" t="s">
        <v>44</v>
      </c>
      <c r="U65" s="44" t="s">
        <v>67</v>
      </c>
      <c r="V65" s="44">
        <v>1.25</v>
      </c>
      <c r="W65" s="44" t="s">
        <v>49</v>
      </c>
      <c r="X65" s="44">
        <v>1.25</v>
      </c>
      <c r="Y65" s="44" t="s">
        <v>70</v>
      </c>
      <c r="Z65" s="46" t="s">
        <v>55</v>
      </c>
      <c r="AA65" s="44">
        <v>1.6</v>
      </c>
      <c r="AB65" s="47">
        <v>15</v>
      </c>
      <c r="AC65" s="44">
        <v>1.8</v>
      </c>
      <c r="AD65" s="45">
        <v>10</v>
      </c>
      <c r="AE65" s="44" t="s">
        <v>45</v>
      </c>
      <c r="AF65" s="44" t="s">
        <v>50</v>
      </c>
      <c r="AG65" s="44"/>
      <c r="AH65" s="44"/>
      <c r="AI65" s="44" t="s">
        <v>55</v>
      </c>
      <c r="AJ65" s="44" t="s">
        <v>59</v>
      </c>
      <c r="AK65" s="44" t="s">
        <v>60</v>
      </c>
      <c r="AL65" s="49" t="s">
        <v>54</v>
      </c>
      <c r="AM65" s="48">
        <v>91</v>
      </c>
    </row>
    <row r="66" spans="1:39" s="180" customFormat="1" ht="18.75" customHeight="1" x14ac:dyDescent="0.25">
      <c r="A66" s="182">
        <v>65</v>
      </c>
      <c r="B66" s="153">
        <v>22510050</v>
      </c>
      <c r="C66" s="221">
        <v>45209</v>
      </c>
      <c r="D66" s="222">
        <v>0.61111111111111105</v>
      </c>
      <c r="E66" s="195">
        <v>0</v>
      </c>
      <c r="F66" s="195" t="s">
        <v>35</v>
      </c>
      <c r="G66" s="147"/>
      <c r="H66" s="147" t="s">
        <v>36</v>
      </c>
      <c r="I66" s="224">
        <v>0.23</v>
      </c>
      <c r="J66" s="223">
        <v>29.46</v>
      </c>
      <c r="K66" s="223">
        <v>28.35</v>
      </c>
      <c r="L66" s="223">
        <v>3.2</v>
      </c>
      <c r="M66" s="223">
        <v>5.6</v>
      </c>
      <c r="N66" s="223">
        <v>7.51</v>
      </c>
      <c r="O66" s="223">
        <v>96.47</v>
      </c>
      <c r="P66" s="223">
        <v>0</v>
      </c>
      <c r="Q66" s="178"/>
      <c r="R66" s="152">
        <f>SUM(S66+-3.99)</f>
        <v>131.26</v>
      </c>
      <c r="S66" s="153">
        <v>135.25</v>
      </c>
      <c r="T66" s="183" t="s">
        <v>44</v>
      </c>
      <c r="U66" s="153">
        <v>0.223</v>
      </c>
      <c r="V66" s="153" t="s">
        <v>58</v>
      </c>
      <c r="W66" s="153" t="s">
        <v>49</v>
      </c>
      <c r="X66" s="153" t="s">
        <v>72</v>
      </c>
      <c r="Y66" s="153" t="s">
        <v>72</v>
      </c>
      <c r="Z66" s="153" t="s">
        <v>73</v>
      </c>
      <c r="AA66" s="153">
        <v>0.6</v>
      </c>
      <c r="AB66" s="153">
        <v>11</v>
      </c>
      <c r="AC66" s="153" t="s">
        <v>52</v>
      </c>
      <c r="AD66" s="153">
        <v>9</v>
      </c>
      <c r="AE66" s="153" t="s">
        <v>45</v>
      </c>
      <c r="AF66" s="153" t="s">
        <v>71</v>
      </c>
      <c r="AG66" s="153"/>
      <c r="AH66" s="153"/>
      <c r="AI66" s="153" t="s">
        <v>55</v>
      </c>
      <c r="AJ66" s="153" t="s">
        <v>75</v>
      </c>
      <c r="AK66" s="153" t="s">
        <v>60</v>
      </c>
      <c r="AL66" s="157" t="s">
        <v>54</v>
      </c>
      <c r="AM66" s="156">
        <v>88</v>
      </c>
    </row>
    <row r="67" spans="1:39" s="180" customFormat="1" ht="18.75" customHeight="1" x14ac:dyDescent="0.25">
      <c r="A67" s="182">
        <v>66</v>
      </c>
      <c r="B67" s="153">
        <v>23710600</v>
      </c>
      <c r="C67" s="172">
        <v>45259</v>
      </c>
      <c r="D67" s="173">
        <v>0.38263888888888892</v>
      </c>
      <c r="E67" s="171">
        <v>0</v>
      </c>
      <c r="F67" s="171"/>
      <c r="G67" s="171" t="s">
        <v>35</v>
      </c>
      <c r="H67" s="171" t="s">
        <v>36</v>
      </c>
      <c r="I67" s="176">
        <v>0.28999999999999998</v>
      </c>
      <c r="J67" s="174">
        <v>27.82</v>
      </c>
      <c r="K67" s="171">
        <v>30.49</v>
      </c>
      <c r="L67" s="174">
        <v>60.63</v>
      </c>
      <c r="M67" s="174">
        <v>7.2</v>
      </c>
      <c r="N67" s="171">
        <v>6.47</v>
      </c>
      <c r="O67" s="171">
        <v>86.38</v>
      </c>
      <c r="P67" s="171">
        <v>4.09</v>
      </c>
      <c r="Q67" s="170"/>
      <c r="R67" s="152">
        <f>SUM(S67+T67)</f>
        <v>51.74</v>
      </c>
      <c r="S67" s="153">
        <v>36.74</v>
      </c>
      <c r="T67" s="183">
        <v>15</v>
      </c>
      <c r="U67" s="153">
        <v>9.7000000000000003E-2</v>
      </c>
      <c r="V67" s="153" t="s">
        <v>58</v>
      </c>
      <c r="W67" s="153" t="s">
        <v>49</v>
      </c>
      <c r="X67" s="153" t="s">
        <v>69</v>
      </c>
      <c r="Y67" s="153" t="s">
        <v>56</v>
      </c>
      <c r="Z67" s="153" t="s">
        <v>74</v>
      </c>
      <c r="AA67" s="153">
        <v>9.1999999999999993</v>
      </c>
      <c r="AB67" s="153">
        <v>41</v>
      </c>
      <c r="AC67" s="153" t="s">
        <v>52</v>
      </c>
      <c r="AD67" s="153">
        <v>30</v>
      </c>
      <c r="AE67" s="153">
        <v>5.5</v>
      </c>
      <c r="AF67" s="153" t="s">
        <v>50</v>
      </c>
      <c r="AG67" s="153"/>
      <c r="AH67" s="153"/>
      <c r="AI67" s="153" t="s">
        <v>55</v>
      </c>
      <c r="AJ67" s="153" t="s">
        <v>75</v>
      </c>
      <c r="AK67" s="153" t="s">
        <v>60</v>
      </c>
      <c r="AL67" s="157" t="s">
        <v>54</v>
      </c>
      <c r="AM67" s="156">
        <v>88</v>
      </c>
    </row>
    <row r="68" spans="1:39" s="180" customFormat="1" ht="18.75" customHeight="1" x14ac:dyDescent="0.25">
      <c r="A68" s="182">
        <v>67</v>
      </c>
      <c r="B68" s="153">
        <v>20111000</v>
      </c>
      <c r="C68" s="167">
        <v>45208</v>
      </c>
      <c r="D68" s="168">
        <v>0.63750000000000007</v>
      </c>
      <c r="E68" s="153">
        <v>0</v>
      </c>
      <c r="F68" s="153"/>
      <c r="G68" s="153" t="s">
        <v>35</v>
      </c>
      <c r="H68" s="153" t="s">
        <v>36</v>
      </c>
      <c r="I68" s="225">
        <v>0.28000000000000003</v>
      </c>
      <c r="J68" s="152">
        <v>37.020000000000003</v>
      </c>
      <c r="K68" s="152">
        <v>30.23</v>
      </c>
      <c r="L68" s="152">
        <v>7.53</v>
      </c>
      <c r="M68" s="152">
        <v>6.27</v>
      </c>
      <c r="N68" s="152">
        <v>7.31</v>
      </c>
      <c r="O68" s="152">
        <v>97.12</v>
      </c>
      <c r="P68" s="152">
        <v>1.57</v>
      </c>
      <c r="Q68" s="178"/>
      <c r="R68" s="152">
        <f>SUM(S68+3.99)</f>
        <v>8.5</v>
      </c>
      <c r="S68" s="153">
        <v>4.51</v>
      </c>
      <c r="T68" s="183" t="s">
        <v>44</v>
      </c>
      <c r="U68" s="153">
        <v>0.185</v>
      </c>
      <c r="V68" s="153" t="s">
        <v>58</v>
      </c>
      <c r="W68" s="153" t="s">
        <v>49</v>
      </c>
      <c r="X68" s="153">
        <v>0.01</v>
      </c>
      <c r="Y68" s="153">
        <v>1E-3</v>
      </c>
      <c r="Z68" s="153" t="s">
        <v>73</v>
      </c>
      <c r="AA68" s="153">
        <v>0.6</v>
      </c>
      <c r="AB68" s="153">
        <v>3</v>
      </c>
      <c r="AC68" s="153" t="s">
        <v>52</v>
      </c>
      <c r="AD68" s="153">
        <v>9</v>
      </c>
      <c r="AE68" s="153" t="s">
        <v>45</v>
      </c>
      <c r="AF68" s="153" t="s">
        <v>71</v>
      </c>
      <c r="AG68" s="153"/>
      <c r="AH68" s="153"/>
      <c r="AI68" s="153" t="s">
        <v>55</v>
      </c>
      <c r="AJ68" s="153" t="s">
        <v>75</v>
      </c>
      <c r="AK68" s="153" t="s">
        <v>60</v>
      </c>
      <c r="AL68" s="157" t="s">
        <v>54</v>
      </c>
      <c r="AM68" s="156">
        <v>86</v>
      </c>
    </row>
    <row r="69" spans="1:39" s="66" customFormat="1" ht="18.75" customHeight="1" x14ac:dyDescent="0.25">
      <c r="A69" s="87">
        <v>68</v>
      </c>
      <c r="B69" s="44">
        <v>22270100</v>
      </c>
      <c r="C69" s="88">
        <v>45078</v>
      </c>
      <c r="D69" s="89">
        <v>0.41250000000000003</v>
      </c>
      <c r="E69" s="44">
        <v>0</v>
      </c>
      <c r="F69" s="44"/>
      <c r="G69" s="108" t="s">
        <v>35</v>
      </c>
      <c r="H69" s="108" t="s">
        <v>36</v>
      </c>
      <c r="I69" s="92">
        <v>0.11</v>
      </c>
      <c r="J69" s="45">
        <v>26.78</v>
      </c>
      <c r="K69" s="45">
        <v>27.82</v>
      </c>
      <c r="L69" s="45">
        <v>70.239999999999995</v>
      </c>
      <c r="M69" s="45">
        <v>7.38</v>
      </c>
      <c r="N69" s="45">
        <v>7.19</v>
      </c>
      <c r="O69" s="45">
        <v>91.58</v>
      </c>
      <c r="P69" s="45">
        <v>5.2</v>
      </c>
      <c r="Q69" s="45"/>
      <c r="R69" s="45">
        <v>42.66</v>
      </c>
      <c r="S69" s="44">
        <v>38.67</v>
      </c>
      <c r="T69" s="45" t="s">
        <v>44</v>
      </c>
      <c r="U69" s="46">
        <v>0.182</v>
      </c>
      <c r="V69" s="143" t="s">
        <v>58</v>
      </c>
      <c r="W69" s="44" t="s">
        <v>49</v>
      </c>
      <c r="X69" s="44" t="s">
        <v>69</v>
      </c>
      <c r="Y69" s="44" t="s">
        <v>48</v>
      </c>
      <c r="Z69" s="46">
        <v>0.19</v>
      </c>
      <c r="AA69" s="44">
        <v>0.6</v>
      </c>
      <c r="AB69" s="47">
        <v>3</v>
      </c>
      <c r="AC69" s="44" t="s">
        <v>52</v>
      </c>
      <c r="AD69" s="45">
        <v>25</v>
      </c>
      <c r="AE69" s="44" t="s">
        <v>45</v>
      </c>
      <c r="AF69" s="44" t="s">
        <v>71</v>
      </c>
      <c r="AG69" s="44"/>
      <c r="AH69" s="44"/>
      <c r="AI69" s="44" t="s">
        <v>55</v>
      </c>
      <c r="AJ69" s="44" t="s">
        <v>59</v>
      </c>
      <c r="AK69" s="44" t="s">
        <v>60</v>
      </c>
      <c r="AL69" s="71" t="s">
        <v>53</v>
      </c>
      <c r="AM69" s="48">
        <v>88</v>
      </c>
    </row>
    <row r="70" spans="1:39" s="66" customFormat="1" ht="18.75" customHeight="1" x14ac:dyDescent="0.25">
      <c r="A70" s="87">
        <v>69</v>
      </c>
      <c r="B70" s="44">
        <v>21282010</v>
      </c>
      <c r="C70" s="88">
        <v>45097</v>
      </c>
      <c r="D70" s="89">
        <v>0.37638888888888888</v>
      </c>
      <c r="E70" s="44">
        <v>0</v>
      </c>
      <c r="F70" s="44" t="s">
        <v>35</v>
      </c>
      <c r="G70" s="44"/>
      <c r="H70" s="44" t="s">
        <v>36</v>
      </c>
      <c r="I70" s="90">
        <v>0.18</v>
      </c>
      <c r="J70" s="45">
        <v>23.86</v>
      </c>
      <c r="K70" s="45">
        <v>23.34</v>
      </c>
      <c r="L70" s="44">
        <v>68.3</v>
      </c>
      <c r="M70" s="44">
        <v>7.27</v>
      </c>
      <c r="N70" s="44">
        <v>8.01</v>
      </c>
      <c r="O70" s="45">
        <v>94.05</v>
      </c>
      <c r="P70" s="44">
        <v>7.51</v>
      </c>
      <c r="Q70" s="44"/>
      <c r="R70" s="45">
        <v>43.87</v>
      </c>
      <c r="S70" s="44">
        <v>39.880000000000003</v>
      </c>
      <c r="T70" s="45" t="s">
        <v>44</v>
      </c>
      <c r="U70" s="44" t="s">
        <v>67</v>
      </c>
      <c r="V70" s="44" t="s">
        <v>58</v>
      </c>
      <c r="W70" s="44" t="s">
        <v>49</v>
      </c>
      <c r="X70" s="104" t="s">
        <v>69</v>
      </c>
      <c r="Y70" s="44" t="s">
        <v>48</v>
      </c>
      <c r="Z70" s="46" t="s">
        <v>55</v>
      </c>
      <c r="AA70" s="44">
        <v>1.7</v>
      </c>
      <c r="AB70" s="47">
        <v>7</v>
      </c>
      <c r="AC70" s="44">
        <v>49</v>
      </c>
      <c r="AD70" s="45">
        <v>9</v>
      </c>
      <c r="AE70" s="44" t="s">
        <v>45</v>
      </c>
      <c r="AF70" s="44" t="s">
        <v>50</v>
      </c>
      <c r="AG70" s="44"/>
      <c r="AH70" s="44"/>
      <c r="AI70" s="44" t="s">
        <v>55</v>
      </c>
      <c r="AJ70" s="44" t="s">
        <v>59</v>
      </c>
      <c r="AK70" s="44" t="s">
        <v>60</v>
      </c>
      <c r="AL70" s="71" t="s">
        <v>53</v>
      </c>
      <c r="AM70" s="48">
        <v>82</v>
      </c>
    </row>
    <row r="71" spans="1:39" s="66" customFormat="1" ht="18.75" customHeight="1" x14ac:dyDescent="0.25">
      <c r="A71" s="87">
        <v>70</v>
      </c>
      <c r="B71" s="44">
        <v>26220010</v>
      </c>
      <c r="C71" s="88">
        <v>45070</v>
      </c>
      <c r="D71" s="89">
        <v>0.41388888888888892</v>
      </c>
      <c r="E71" s="44">
        <v>0</v>
      </c>
      <c r="F71" s="44" t="s">
        <v>35</v>
      </c>
      <c r="G71" s="44"/>
      <c r="H71" s="44" t="s">
        <v>37</v>
      </c>
      <c r="I71" s="92">
        <v>0.38</v>
      </c>
      <c r="J71" s="45">
        <v>24.45</v>
      </c>
      <c r="K71" s="45">
        <v>24.6</v>
      </c>
      <c r="L71" s="45">
        <v>61.9</v>
      </c>
      <c r="M71" s="45">
        <v>6.65</v>
      </c>
      <c r="N71" s="45">
        <v>6.32</v>
      </c>
      <c r="O71" s="45">
        <v>75.89</v>
      </c>
      <c r="P71" s="45">
        <v>22.68</v>
      </c>
      <c r="Q71" s="111"/>
      <c r="R71" s="45">
        <v>37.729999999999997</v>
      </c>
      <c r="S71" s="44">
        <v>32.729999999999997</v>
      </c>
      <c r="T71" s="47">
        <v>5</v>
      </c>
      <c r="U71" s="44">
        <v>0.247</v>
      </c>
      <c r="V71" s="44">
        <v>2.2599999999999998</v>
      </c>
      <c r="W71" s="47" t="s">
        <v>49</v>
      </c>
      <c r="X71" s="47">
        <v>2</v>
      </c>
      <c r="Y71" s="47" t="s">
        <v>48</v>
      </c>
      <c r="Z71" s="46">
        <v>0.26</v>
      </c>
      <c r="AA71" s="44">
        <v>1.3</v>
      </c>
      <c r="AB71" s="47">
        <v>14</v>
      </c>
      <c r="AC71" s="44">
        <v>4.5</v>
      </c>
      <c r="AD71" s="45">
        <v>29</v>
      </c>
      <c r="AE71" s="44" t="s">
        <v>47</v>
      </c>
      <c r="AF71" s="44" t="s">
        <v>50</v>
      </c>
      <c r="AG71" s="44"/>
      <c r="AH71" s="44"/>
      <c r="AI71" s="44" t="s">
        <v>55</v>
      </c>
      <c r="AJ71" s="44" t="s">
        <v>59</v>
      </c>
      <c r="AK71" s="44" t="s">
        <v>60</v>
      </c>
      <c r="AL71" s="71" t="s">
        <v>53</v>
      </c>
      <c r="AM71" s="48">
        <v>80</v>
      </c>
    </row>
    <row r="72" spans="1:39" s="104" customFormat="1" ht="18.75" customHeight="1" x14ac:dyDescent="0.25">
      <c r="A72" s="87">
        <v>71</v>
      </c>
      <c r="B72" s="44">
        <v>23718020</v>
      </c>
      <c r="C72" s="88">
        <v>45055</v>
      </c>
      <c r="D72" s="89">
        <v>0.43124999999999997</v>
      </c>
      <c r="E72" s="44">
        <v>1</v>
      </c>
      <c r="F72" s="44"/>
      <c r="G72" s="44" t="s">
        <v>35</v>
      </c>
      <c r="H72" s="44" t="s">
        <v>37</v>
      </c>
      <c r="I72" s="92">
        <v>0.42</v>
      </c>
      <c r="J72" s="45">
        <v>28.93</v>
      </c>
      <c r="K72" s="45">
        <v>30.16</v>
      </c>
      <c r="L72" s="45">
        <v>45.1</v>
      </c>
      <c r="M72" s="45">
        <v>6.97</v>
      </c>
      <c r="N72" s="45">
        <v>7.3</v>
      </c>
      <c r="O72" s="45">
        <v>96.86</v>
      </c>
      <c r="P72" s="45">
        <v>10.06</v>
      </c>
      <c r="Q72" s="45"/>
      <c r="R72" s="45">
        <v>29.96</v>
      </c>
      <c r="S72" s="44">
        <v>25.96</v>
      </c>
      <c r="T72" s="47" t="s">
        <v>44</v>
      </c>
      <c r="U72" s="44">
        <v>0.124</v>
      </c>
      <c r="V72" s="44" t="s">
        <v>58</v>
      </c>
      <c r="W72" s="47" t="s">
        <v>49</v>
      </c>
      <c r="X72" s="47" t="s">
        <v>54</v>
      </c>
      <c r="Y72" s="47" t="s">
        <v>48</v>
      </c>
      <c r="Z72" s="44">
        <v>0.12</v>
      </c>
      <c r="AA72" s="44">
        <v>0.6</v>
      </c>
      <c r="AB72" s="47">
        <v>6</v>
      </c>
      <c r="AC72" s="44" t="s">
        <v>52</v>
      </c>
      <c r="AD72" s="45">
        <v>24</v>
      </c>
      <c r="AE72" s="44" t="s">
        <v>45</v>
      </c>
      <c r="AF72" s="44" t="s">
        <v>50</v>
      </c>
      <c r="AG72" s="44"/>
      <c r="AH72" s="44"/>
      <c r="AI72" s="44" t="s">
        <v>55</v>
      </c>
      <c r="AJ72" s="44" t="s">
        <v>59</v>
      </c>
      <c r="AK72" s="44" t="s">
        <v>60</v>
      </c>
      <c r="AL72" s="71" t="s">
        <v>53</v>
      </c>
      <c r="AM72" s="48">
        <v>88</v>
      </c>
    </row>
    <row r="73" spans="1:39" s="66" customFormat="1" ht="18.75" customHeight="1" x14ac:dyDescent="0.25">
      <c r="A73" s="87">
        <v>72</v>
      </c>
      <c r="B73" s="44">
        <v>22152100</v>
      </c>
      <c r="C73" s="88">
        <v>45078</v>
      </c>
      <c r="D73" s="89">
        <v>0.50486111111111109</v>
      </c>
      <c r="E73" s="44">
        <v>0</v>
      </c>
      <c r="F73" s="44" t="s">
        <v>35</v>
      </c>
      <c r="G73" s="44"/>
      <c r="H73" s="108" t="s">
        <v>36</v>
      </c>
      <c r="I73" s="92">
        <v>0.32</v>
      </c>
      <c r="J73" s="45">
        <v>27.46</v>
      </c>
      <c r="K73" s="45">
        <v>26.98</v>
      </c>
      <c r="L73" s="45">
        <v>22.96</v>
      </c>
      <c r="M73" s="45">
        <v>6.54</v>
      </c>
      <c r="N73" s="45">
        <v>6.9</v>
      </c>
      <c r="O73" s="45">
        <v>86.557000000000002</v>
      </c>
      <c r="P73" s="45">
        <v>13.86</v>
      </c>
      <c r="Q73" s="45"/>
      <c r="R73" s="45">
        <v>5</v>
      </c>
      <c r="S73" s="44">
        <v>11.99</v>
      </c>
      <c r="T73" s="44">
        <v>5</v>
      </c>
      <c r="U73" s="44" t="s">
        <v>67</v>
      </c>
      <c r="V73" s="44" t="s">
        <v>58</v>
      </c>
      <c r="W73" s="47" t="s">
        <v>49</v>
      </c>
      <c r="X73" s="44" t="s">
        <v>69</v>
      </c>
      <c r="Y73" s="44" t="s">
        <v>48</v>
      </c>
      <c r="Z73" s="46">
        <v>0.1</v>
      </c>
      <c r="AA73" s="44">
        <v>0.9</v>
      </c>
      <c r="AB73" s="47">
        <v>3</v>
      </c>
      <c r="AC73" s="44" t="s">
        <v>52</v>
      </c>
      <c r="AD73" s="45">
        <v>9</v>
      </c>
      <c r="AE73" s="44" t="s">
        <v>45</v>
      </c>
      <c r="AF73" s="44" t="s">
        <v>50</v>
      </c>
      <c r="AG73" s="44"/>
      <c r="AH73" s="44"/>
      <c r="AI73" s="44" t="s">
        <v>55</v>
      </c>
      <c r="AJ73" s="44" t="s">
        <v>59</v>
      </c>
      <c r="AK73" s="44" t="s">
        <v>60</v>
      </c>
      <c r="AL73" s="71" t="s">
        <v>53</v>
      </c>
      <c r="AM73" s="48">
        <v>89</v>
      </c>
    </row>
    <row r="74" spans="1:39" s="180" customFormat="1" ht="18.75" customHeight="1" x14ac:dyDescent="0.25">
      <c r="A74" s="182">
        <v>73</v>
      </c>
      <c r="B74" s="153">
        <v>22662000</v>
      </c>
      <c r="C74" s="167">
        <v>45210</v>
      </c>
      <c r="D74" s="168">
        <v>0.4201388888888889</v>
      </c>
      <c r="E74" s="153">
        <v>0</v>
      </c>
      <c r="F74" s="153" t="s">
        <v>35</v>
      </c>
      <c r="G74" s="153"/>
      <c r="H74" s="153" t="s">
        <v>37</v>
      </c>
      <c r="I74" s="225">
        <v>0.32</v>
      </c>
      <c r="J74" s="152">
        <v>27.97</v>
      </c>
      <c r="K74" s="152">
        <v>30.08</v>
      </c>
      <c r="L74" s="152">
        <v>4.21</v>
      </c>
      <c r="M74" s="152">
        <v>5.94</v>
      </c>
      <c r="N74" s="152">
        <v>6.99</v>
      </c>
      <c r="O74" s="152">
        <v>92.65</v>
      </c>
      <c r="P74" s="152">
        <v>0.22</v>
      </c>
      <c r="Q74" s="178"/>
      <c r="R74" s="152">
        <f>SUM(S74+3.99)</f>
        <v>6.6</v>
      </c>
      <c r="S74" s="153">
        <v>2.61</v>
      </c>
      <c r="T74" s="153" t="s">
        <v>44</v>
      </c>
      <c r="U74" s="153">
        <v>0.51400000000000001</v>
      </c>
      <c r="V74" s="153" t="s">
        <v>58</v>
      </c>
      <c r="W74" s="153" t="s">
        <v>49</v>
      </c>
      <c r="X74" s="153" t="s">
        <v>51</v>
      </c>
      <c r="Y74" s="153" t="s">
        <v>72</v>
      </c>
      <c r="Z74" s="153" t="s">
        <v>73</v>
      </c>
      <c r="AA74" s="153">
        <v>0.5</v>
      </c>
      <c r="AB74" s="154">
        <v>3</v>
      </c>
      <c r="AC74" s="153" t="s">
        <v>52</v>
      </c>
      <c r="AD74" s="153">
        <v>10</v>
      </c>
      <c r="AE74" s="153" t="s">
        <v>45</v>
      </c>
      <c r="AF74" s="153" t="s">
        <v>71</v>
      </c>
      <c r="AG74" s="153"/>
      <c r="AH74" s="153"/>
      <c r="AI74" s="153" t="s">
        <v>55</v>
      </c>
      <c r="AJ74" s="153" t="s">
        <v>75</v>
      </c>
      <c r="AK74" s="153" t="s">
        <v>60</v>
      </c>
      <c r="AL74" s="166" t="s">
        <v>53</v>
      </c>
      <c r="AM74" s="156">
        <v>78</v>
      </c>
    </row>
    <row r="75" spans="1:39" s="66" customFormat="1" ht="18.75" customHeight="1" x14ac:dyDescent="0.25">
      <c r="A75" s="87">
        <v>74</v>
      </c>
      <c r="B75" s="44">
        <v>22151100</v>
      </c>
      <c r="C75" s="88">
        <v>45077</v>
      </c>
      <c r="D75" s="89">
        <v>0.51180555555555551</v>
      </c>
      <c r="E75" s="44">
        <v>0</v>
      </c>
      <c r="F75" s="44" t="s">
        <v>35</v>
      </c>
      <c r="G75" s="44"/>
      <c r="H75" s="108" t="s">
        <v>36</v>
      </c>
      <c r="I75" s="92">
        <v>0.3</v>
      </c>
      <c r="J75" s="45">
        <v>26.5</v>
      </c>
      <c r="K75" s="45">
        <v>24.78</v>
      </c>
      <c r="L75" s="45">
        <v>29.7</v>
      </c>
      <c r="M75" s="45">
        <v>6.66</v>
      </c>
      <c r="N75" s="45">
        <v>7.3</v>
      </c>
      <c r="O75" s="45">
        <v>87.99</v>
      </c>
      <c r="P75" s="45">
        <v>17.829999999999998</v>
      </c>
      <c r="Q75" s="45"/>
      <c r="R75" s="45">
        <f>SUM(S75,T75)</f>
        <v>22.28</v>
      </c>
      <c r="S75" s="44">
        <v>16.28</v>
      </c>
      <c r="T75" s="47">
        <v>6</v>
      </c>
      <c r="U75" s="44">
        <v>0.187</v>
      </c>
      <c r="V75" s="44" t="s">
        <v>58</v>
      </c>
      <c r="W75" s="44" t="s">
        <v>49</v>
      </c>
      <c r="X75" s="44" t="s">
        <v>54</v>
      </c>
      <c r="Y75" s="44" t="s">
        <v>48</v>
      </c>
      <c r="Z75" s="46">
        <v>0.35</v>
      </c>
      <c r="AA75" s="44">
        <v>1.7</v>
      </c>
      <c r="AB75" s="47">
        <v>13</v>
      </c>
      <c r="AC75" s="44" t="s">
        <v>52</v>
      </c>
      <c r="AD75" s="45">
        <v>10</v>
      </c>
      <c r="AE75" s="44" t="s">
        <v>45</v>
      </c>
      <c r="AF75" s="44" t="s">
        <v>71</v>
      </c>
      <c r="AG75" s="44"/>
      <c r="AH75" s="44"/>
      <c r="AI75" s="44" t="s">
        <v>55</v>
      </c>
      <c r="AJ75" s="44" t="s">
        <v>59</v>
      </c>
      <c r="AK75" s="44" t="s">
        <v>60</v>
      </c>
      <c r="AL75" s="71" t="s">
        <v>53</v>
      </c>
      <c r="AM75" s="48">
        <v>83</v>
      </c>
    </row>
    <row r="76" spans="1:39" s="142" customFormat="1" ht="18" customHeight="1" x14ac:dyDescent="0.25">
      <c r="A76" s="87">
        <v>75</v>
      </c>
      <c r="B76" s="44">
        <v>22120900</v>
      </c>
      <c r="C76" s="88">
        <v>45070</v>
      </c>
      <c r="D76" s="89">
        <v>0.46180555555555558</v>
      </c>
      <c r="E76" s="44">
        <v>0</v>
      </c>
      <c r="F76" s="44" t="s">
        <v>35</v>
      </c>
      <c r="G76" s="44"/>
      <c r="H76" s="44" t="s">
        <v>37</v>
      </c>
      <c r="I76" s="92">
        <v>0.28000000000000003</v>
      </c>
      <c r="J76" s="45">
        <v>25.95</v>
      </c>
      <c r="K76" s="45">
        <v>25.35</v>
      </c>
      <c r="L76" s="45">
        <v>58.48</v>
      </c>
      <c r="M76" s="45">
        <v>7</v>
      </c>
      <c r="N76" s="45">
        <v>7.27</v>
      </c>
      <c r="O76" s="45">
        <v>88.52</v>
      </c>
      <c r="P76" s="45">
        <v>23.52</v>
      </c>
      <c r="Q76" s="111"/>
      <c r="R76" s="45">
        <v>37.11</v>
      </c>
      <c r="S76" s="45">
        <v>33.11</v>
      </c>
      <c r="T76" s="47" t="s">
        <v>44</v>
      </c>
      <c r="U76" s="46">
        <v>0.193</v>
      </c>
      <c r="V76" s="47" t="s">
        <v>58</v>
      </c>
      <c r="W76" s="47" t="s">
        <v>49</v>
      </c>
      <c r="X76" s="47" t="s">
        <v>53</v>
      </c>
      <c r="Y76" s="47" t="s">
        <v>48</v>
      </c>
      <c r="Z76" s="46" t="s">
        <v>57</v>
      </c>
      <c r="AA76" s="47">
        <v>1.8</v>
      </c>
      <c r="AB76" s="47">
        <v>13</v>
      </c>
      <c r="AC76" s="44" t="s">
        <v>52</v>
      </c>
      <c r="AD76" s="45">
        <v>28</v>
      </c>
      <c r="AE76" s="47" t="s">
        <v>47</v>
      </c>
      <c r="AF76" s="44" t="s">
        <v>50</v>
      </c>
      <c r="AG76" s="44"/>
      <c r="AH76" s="44"/>
      <c r="AI76" s="44" t="s">
        <v>55</v>
      </c>
      <c r="AJ76" s="44" t="s">
        <v>59</v>
      </c>
      <c r="AK76" s="44" t="s">
        <v>60</v>
      </c>
      <c r="AL76" s="71" t="s">
        <v>53</v>
      </c>
      <c r="AM76" s="48">
        <v>83</v>
      </c>
    </row>
    <row r="77" spans="1:39" s="142" customFormat="1" ht="18.75" customHeight="1" x14ac:dyDescent="0.25">
      <c r="A77" s="87">
        <v>76</v>
      </c>
      <c r="B77" s="44">
        <v>22230060</v>
      </c>
      <c r="C77" s="88">
        <v>45068</v>
      </c>
      <c r="D77" s="89">
        <v>0.57152777777777775</v>
      </c>
      <c r="E77" s="44">
        <v>0</v>
      </c>
      <c r="F77" s="44"/>
      <c r="G77" s="44" t="s">
        <v>35</v>
      </c>
      <c r="H77" s="44" t="s">
        <v>37</v>
      </c>
      <c r="I77" s="92">
        <v>0.26</v>
      </c>
      <c r="J77" s="45">
        <v>31.26</v>
      </c>
      <c r="K77" s="45">
        <v>27.63</v>
      </c>
      <c r="L77" s="45">
        <v>76.52</v>
      </c>
      <c r="M77" s="45">
        <v>7.48</v>
      </c>
      <c r="N77" s="45">
        <v>7.74</v>
      </c>
      <c r="O77" s="45">
        <v>98.21</v>
      </c>
      <c r="P77" s="45">
        <v>3.82</v>
      </c>
      <c r="Q77" s="42"/>
      <c r="R77" s="45">
        <v>44.59</v>
      </c>
      <c r="S77" s="44">
        <v>40.590000000000003</v>
      </c>
      <c r="T77" s="47" t="s">
        <v>44</v>
      </c>
      <c r="U77" s="44">
        <v>0.25800000000000001</v>
      </c>
      <c r="V77" s="44" t="s">
        <v>58</v>
      </c>
      <c r="W77" s="47" t="s">
        <v>49</v>
      </c>
      <c r="X77" s="47" t="s">
        <v>51</v>
      </c>
      <c r="Y77" s="47" t="s">
        <v>48</v>
      </c>
      <c r="Z77" s="46" t="s">
        <v>55</v>
      </c>
      <c r="AA77" s="44">
        <v>0.8</v>
      </c>
      <c r="AB77" s="47">
        <v>9</v>
      </c>
      <c r="AC77" s="44" t="s">
        <v>52</v>
      </c>
      <c r="AD77" s="45">
        <v>40</v>
      </c>
      <c r="AE77" s="44" t="s">
        <v>47</v>
      </c>
      <c r="AF77" s="44" t="s">
        <v>50</v>
      </c>
      <c r="AG77" s="44"/>
      <c r="AH77" s="44"/>
      <c r="AI77" s="44" t="s">
        <v>55</v>
      </c>
      <c r="AJ77" s="44" t="s">
        <v>59</v>
      </c>
      <c r="AK77" s="44" t="s">
        <v>60</v>
      </c>
      <c r="AL77" s="71" t="s">
        <v>53</v>
      </c>
      <c r="AM77" s="48">
        <v>86</v>
      </c>
    </row>
    <row r="78" spans="1:39" s="7" customFormat="1" ht="18.75" customHeight="1" x14ac:dyDescent="0.25">
      <c r="A78" s="16">
        <v>77</v>
      </c>
      <c r="B78" s="15">
        <v>26800010</v>
      </c>
      <c r="C78" s="28"/>
      <c r="D78" s="29"/>
      <c r="E78" s="30"/>
      <c r="F78" s="30"/>
      <c r="G78" s="30"/>
      <c r="H78" s="30"/>
      <c r="I78" s="34"/>
      <c r="J78" s="32"/>
      <c r="K78" s="30"/>
      <c r="L78" s="30"/>
      <c r="M78" s="30"/>
      <c r="N78" s="30"/>
      <c r="O78" s="30"/>
      <c r="P78" s="30"/>
      <c r="Q78" s="18"/>
      <c r="R78" s="18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25"/>
      <c r="AM78" s="24"/>
    </row>
    <row r="79" spans="1:39" s="50" customFormat="1" ht="18.75" customHeight="1" x14ac:dyDescent="0.25">
      <c r="A79" s="87">
        <v>78</v>
      </c>
      <c r="B79" s="44">
        <v>26711001</v>
      </c>
      <c r="C79" s="39">
        <v>45049</v>
      </c>
      <c r="D79" s="40">
        <v>0.62708333333333333</v>
      </c>
      <c r="E79" s="124">
        <v>0</v>
      </c>
      <c r="F79" s="124"/>
      <c r="G79" s="124" t="s">
        <v>35</v>
      </c>
      <c r="H79" s="124" t="s">
        <v>36</v>
      </c>
      <c r="I79" s="125">
        <v>0.3</v>
      </c>
      <c r="J79" s="42">
        <v>27.75</v>
      </c>
      <c r="K79" s="42">
        <v>30.66</v>
      </c>
      <c r="L79" s="41">
        <v>36.700000000000003</v>
      </c>
      <c r="M79" s="41">
        <v>6.58</v>
      </c>
      <c r="N79" s="42">
        <v>6.47</v>
      </c>
      <c r="O79" s="42">
        <v>86.64</v>
      </c>
      <c r="P79" s="42">
        <v>19.16</v>
      </c>
      <c r="Q79" s="111"/>
      <c r="R79" s="45">
        <v>35.1</v>
      </c>
      <c r="S79" s="44">
        <v>23.1</v>
      </c>
      <c r="T79" s="47">
        <v>12</v>
      </c>
      <c r="U79" s="44">
        <v>0.29699999999999999</v>
      </c>
      <c r="V79" s="44" t="s">
        <v>58</v>
      </c>
      <c r="W79" s="44" t="s">
        <v>49</v>
      </c>
      <c r="X79" s="44" t="s">
        <v>51</v>
      </c>
      <c r="Y79" s="44" t="s">
        <v>56</v>
      </c>
      <c r="Z79" s="46" t="s">
        <v>55</v>
      </c>
      <c r="AA79" s="44">
        <v>0.2</v>
      </c>
      <c r="AB79" s="45">
        <v>6</v>
      </c>
      <c r="AC79" s="44" t="s">
        <v>52</v>
      </c>
      <c r="AD79" s="45">
        <v>31</v>
      </c>
      <c r="AE79" s="44" t="s">
        <v>45</v>
      </c>
      <c r="AF79" s="44" t="s">
        <v>71</v>
      </c>
      <c r="AG79" s="44"/>
      <c r="AH79" s="44"/>
      <c r="AI79" s="44" t="s">
        <v>55</v>
      </c>
      <c r="AJ79" s="44" t="s">
        <v>59</v>
      </c>
      <c r="AK79" s="44" t="s">
        <v>60</v>
      </c>
      <c r="AL79" s="49" t="s">
        <v>54</v>
      </c>
      <c r="AM79" s="48">
        <v>81</v>
      </c>
    </row>
    <row r="80" spans="1:39" s="50" customFormat="1" ht="18.75" customHeight="1" x14ac:dyDescent="0.25">
      <c r="A80" s="87">
        <v>79</v>
      </c>
      <c r="B80" s="44">
        <v>26800005</v>
      </c>
      <c r="C80" s="39">
        <v>45050</v>
      </c>
      <c r="D80" s="40">
        <v>0.43611111111111112</v>
      </c>
      <c r="E80" s="41">
        <v>0</v>
      </c>
      <c r="F80" s="124" t="s">
        <v>35</v>
      </c>
      <c r="G80" s="41"/>
      <c r="H80" s="124" t="s">
        <v>36</v>
      </c>
      <c r="I80" s="125">
        <v>0.48</v>
      </c>
      <c r="J80" s="42">
        <v>25.49</v>
      </c>
      <c r="K80" s="41">
        <v>29.3</v>
      </c>
      <c r="L80" s="41">
        <v>34.35</v>
      </c>
      <c r="M80" s="41">
        <v>6.51</v>
      </c>
      <c r="N80" s="41">
        <v>5.79</v>
      </c>
      <c r="O80" s="41">
        <v>75.75</v>
      </c>
      <c r="P80" s="41">
        <v>29.73</v>
      </c>
      <c r="Q80" s="111"/>
      <c r="R80" s="45">
        <v>49.41</v>
      </c>
      <c r="S80" s="44">
        <v>20.41</v>
      </c>
      <c r="T80" s="47">
        <v>29</v>
      </c>
      <c r="U80" s="44">
        <v>0.41499999999999998</v>
      </c>
      <c r="V80" s="44" t="s">
        <v>58</v>
      </c>
      <c r="W80" s="44" t="s">
        <v>49</v>
      </c>
      <c r="X80" s="44" t="s">
        <v>69</v>
      </c>
      <c r="Y80" s="44" t="s">
        <v>56</v>
      </c>
      <c r="Z80" s="46" t="s">
        <v>56</v>
      </c>
      <c r="AA80" s="44">
        <v>0.3</v>
      </c>
      <c r="AB80" s="47">
        <v>4</v>
      </c>
      <c r="AC80" s="44" t="s">
        <v>52</v>
      </c>
      <c r="AD80" s="45">
        <v>30</v>
      </c>
      <c r="AE80" s="44" t="s">
        <v>45</v>
      </c>
      <c r="AF80" s="44" t="s">
        <v>71</v>
      </c>
      <c r="AG80" s="44"/>
      <c r="AH80" s="44"/>
      <c r="AI80" s="44" t="s">
        <v>55</v>
      </c>
      <c r="AJ80" s="44" t="s">
        <v>59</v>
      </c>
      <c r="AK80" s="44" t="s">
        <v>60</v>
      </c>
      <c r="AL80" s="71" t="s">
        <v>53</v>
      </c>
      <c r="AM80" s="48">
        <v>79</v>
      </c>
    </row>
    <row r="81" spans="1:39" s="86" customFormat="1" ht="18.75" customHeight="1" thickBot="1" x14ac:dyDescent="0.3">
      <c r="A81" s="75">
        <v>80</v>
      </c>
      <c r="B81" s="76">
        <v>22354010</v>
      </c>
      <c r="C81" s="77">
        <v>45106</v>
      </c>
      <c r="D81" s="78">
        <v>0.43611111111111112</v>
      </c>
      <c r="E81" s="76">
        <v>0</v>
      </c>
      <c r="F81" s="76" t="s">
        <v>35</v>
      </c>
      <c r="G81" s="76"/>
      <c r="H81" s="76" t="s">
        <v>37</v>
      </c>
      <c r="I81" s="80">
        <v>0.37</v>
      </c>
      <c r="J81" s="76">
        <v>29.54</v>
      </c>
      <c r="K81" s="79">
        <v>24.05</v>
      </c>
      <c r="L81" s="79">
        <v>40.9</v>
      </c>
      <c r="M81" s="79">
        <v>6.67</v>
      </c>
      <c r="N81" s="79">
        <v>6.62</v>
      </c>
      <c r="O81" s="79">
        <v>78.67</v>
      </c>
      <c r="P81" s="79">
        <v>16.75</v>
      </c>
      <c r="Q81" s="81"/>
      <c r="R81" s="79">
        <v>31.33</v>
      </c>
      <c r="S81" s="79">
        <v>27.34</v>
      </c>
      <c r="T81" s="79" t="s">
        <v>44</v>
      </c>
      <c r="U81" s="82" t="s">
        <v>67</v>
      </c>
      <c r="V81" s="82" t="s">
        <v>58</v>
      </c>
      <c r="W81" s="79" t="s">
        <v>49</v>
      </c>
      <c r="X81" s="79" t="s">
        <v>51</v>
      </c>
      <c r="Y81" s="79" t="s">
        <v>48</v>
      </c>
      <c r="Z81" s="82" t="s">
        <v>55</v>
      </c>
      <c r="AA81" s="83">
        <v>1.3</v>
      </c>
      <c r="AB81" s="83">
        <v>3</v>
      </c>
      <c r="AC81" s="79">
        <v>23</v>
      </c>
      <c r="AD81" s="79">
        <v>20</v>
      </c>
      <c r="AE81" s="79" t="s">
        <v>45</v>
      </c>
      <c r="AF81" s="79" t="s">
        <v>50</v>
      </c>
      <c r="AG81" s="79"/>
      <c r="AH81" s="76"/>
      <c r="AI81" s="76" t="s">
        <v>55</v>
      </c>
      <c r="AJ81" s="76" t="s">
        <v>68</v>
      </c>
      <c r="AK81" s="76" t="s">
        <v>60</v>
      </c>
      <c r="AL81" s="85" t="s">
        <v>54</v>
      </c>
      <c r="AM81" s="84">
        <v>82</v>
      </c>
    </row>
    <row r="82" spans="1:39" ht="15.75" customHeight="1" x14ac:dyDescent="0.25">
      <c r="A82" s="9"/>
      <c r="B82" s="9"/>
      <c r="C82" s="4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39" ht="15.75" customHeight="1" x14ac:dyDescent="0.25">
      <c r="A83" s="9"/>
      <c r="B83" s="9"/>
      <c r="C83" s="4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39" ht="15.75" customHeight="1" x14ac:dyDescent="0.25">
      <c r="A84" s="9"/>
      <c r="B84" s="9"/>
      <c r="C84" s="4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39" ht="15.75" customHeight="1" x14ac:dyDescent="0.25">
      <c r="A85" s="9"/>
      <c r="B85" s="9"/>
      <c r="C85" s="4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39" ht="15.75" customHeight="1" x14ac:dyDescent="0.25">
      <c r="A86" s="9"/>
      <c r="B86" s="9"/>
      <c r="C86" s="4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39" ht="15.75" customHeight="1" x14ac:dyDescent="0.25">
      <c r="A87" s="9"/>
      <c r="B87" s="9"/>
      <c r="C87" s="4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35"/>
      <c r="R87" s="9"/>
    </row>
    <row r="88" spans="1:39" ht="15.75" customHeight="1" x14ac:dyDescent="0.25">
      <c r="A88" s="9"/>
      <c r="B88" s="9"/>
      <c r="C88" s="4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35"/>
      <c r="R88" s="9"/>
    </row>
    <row r="89" spans="1:39" ht="15.75" customHeight="1" x14ac:dyDescent="0.25">
      <c r="A89" s="9"/>
      <c r="B89" s="9"/>
      <c r="C89" s="4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35"/>
      <c r="R89" s="9"/>
    </row>
    <row r="90" spans="1:39" ht="15.75" customHeight="1" x14ac:dyDescent="0.25">
      <c r="A90" s="9"/>
      <c r="B90" s="9"/>
      <c r="C90" s="4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39" ht="15.75" customHeight="1" x14ac:dyDescent="0.25">
      <c r="A91" s="9"/>
      <c r="B91" s="9"/>
      <c r="C91" s="4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39" ht="15.75" customHeight="1" x14ac:dyDescent="0.25">
      <c r="A92" s="9"/>
      <c r="B92" s="9"/>
      <c r="C92" s="4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39" ht="15.75" customHeight="1" x14ac:dyDescent="0.25">
      <c r="A93" s="9"/>
      <c r="B93" s="9"/>
      <c r="C93" s="4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39" ht="15.75" customHeight="1" x14ac:dyDescent="0.25">
      <c r="A94" s="9"/>
      <c r="B94" s="9"/>
      <c r="C94" s="4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39" ht="15.75" customHeight="1" x14ac:dyDescent="0.25">
      <c r="A95" s="9"/>
      <c r="B95" s="9"/>
      <c r="C95" s="4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39" ht="15.75" customHeight="1" x14ac:dyDescent="0.25">
      <c r="A96" s="9"/>
      <c r="B96" s="9"/>
      <c r="C96" s="4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ht="15.75" customHeight="1" x14ac:dyDescent="0.25">
      <c r="A97" s="9"/>
      <c r="B97" s="9"/>
      <c r="C97" s="4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ht="15.75" customHeight="1" x14ac:dyDescent="0.25">
      <c r="A98" s="9"/>
      <c r="B98" s="9"/>
      <c r="C98" s="4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ht="15.75" customHeight="1" x14ac:dyDescent="0.25">
      <c r="A99" s="9"/>
      <c r="B99" s="9"/>
      <c r="C99" s="4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ht="15.75" customHeight="1" x14ac:dyDescent="0.25">
      <c r="A100" s="9"/>
      <c r="B100" s="9"/>
      <c r="C100" s="4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ht="15.75" customHeight="1" x14ac:dyDescent="0.25">
      <c r="A101" s="9"/>
      <c r="B101" s="9"/>
      <c r="C101" s="4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ht="15.75" customHeight="1" x14ac:dyDescent="0.25">
      <c r="A102" s="9"/>
      <c r="B102" s="9"/>
      <c r="C102" s="4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ht="15.75" customHeight="1" x14ac:dyDescent="0.25">
      <c r="A103" s="9"/>
      <c r="B103" s="9"/>
      <c r="C103" s="4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ht="15.75" customHeight="1" x14ac:dyDescent="0.25">
      <c r="A104" s="9"/>
      <c r="B104" s="9"/>
      <c r="C104" s="4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ht="15.75" customHeight="1" x14ac:dyDescent="0.25">
      <c r="A105" s="9"/>
      <c r="B105" s="9"/>
      <c r="C105" s="4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ht="15.75" customHeight="1" x14ac:dyDescent="0.25">
      <c r="A106" s="9"/>
      <c r="B106" s="9"/>
      <c r="C106" s="4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ht="15.75" customHeight="1" x14ac:dyDescent="0.25">
      <c r="A107" s="9"/>
      <c r="B107" s="9"/>
      <c r="C107" s="4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ht="15.75" customHeight="1" x14ac:dyDescent="0.25">
      <c r="A108" s="9"/>
      <c r="B108" s="9"/>
      <c r="C108" s="4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ht="15.75" customHeight="1" x14ac:dyDescent="0.25">
      <c r="A109" s="9"/>
      <c r="B109" s="9"/>
      <c r="C109" s="4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ht="15.75" customHeight="1" x14ac:dyDescent="0.25">
      <c r="A110" s="9"/>
      <c r="B110" s="9"/>
      <c r="C110" s="4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ht="15.75" customHeight="1" x14ac:dyDescent="0.25">
      <c r="A111" s="9"/>
      <c r="B111" s="9"/>
      <c r="C111" s="4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ht="15.75" customHeight="1" x14ac:dyDescent="0.25">
      <c r="A112" s="9"/>
      <c r="B112" s="9"/>
      <c r="C112" s="4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ht="15.75" customHeight="1" x14ac:dyDescent="0.25">
      <c r="A113" s="9"/>
      <c r="B113" s="9"/>
      <c r="C113" s="4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ht="15.75" customHeight="1" x14ac:dyDescent="0.25">
      <c r="A114" s="9"/>
      <c r="B114" s="9"/>
      <c r="C114" s="4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ht="15.75" customHeight="1" x14ac:dyDescent="0.25">
      <c r="A115" s="9"/>
      <c r="B115" s="9"/>
      <c r="C115" s="4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ht="15.75" customHeight="1" x14ac:dyDescent="0.25">
      <c r="A116" s="9"/>
      <c r="B116" s="9"/>
      <c r="C116" s="4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ht="15.75" customHeight="1" x14ac:dyDescent="0.25">
      <c r="A117" s="9"/>
      <c r="B117" s="9"/>
      <c r="C117" s="4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ht="15.75" customHeight="1" x14ac:dyDescent="0.25">
      <c r="A118" s="9"/>
      <c r="B118" s="9"/>
      <c r="C118" s="4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ht="15.75" customHeight="1" x14ac:dyDescent="0.25">
      <c r="A119" s="9"/>
      <c r="B119" s="9"/>
      <c r="C119" s="4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ht="15.75" customHeight="1" x14ac:dyDescent="0.25">
      <c r="A120" s="9"/>
      <c r="B120" s="9"/>
      <c r="C120" s="4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ht="15.75" customHeight="1" x14ac:dyDescent="0.25">
      <c r="A121" s="9"/>
      <c r="B121" s="9"/>
      <c r="C121" s="4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ht="15.75" customHeight="1" x14ac:dyDescent="0.25">
      <c r="A122" s="9"/>
      <c r="B122" s="9"/>
      <c r="C122" s="4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ht="15.75" customHeight="1" x14ac:dyDescent="0.25">
      <c r="A123" s="9"/>
      <c r="B123" s="9"/>
      <c r="C123" s="4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ht="15.75" customHeight="1" x14ac:dyDescent="0.25">
      <c r="A124" s="9"/>
      <c r="B124" s="9"/>
      <c r="C124" s="4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ht="15.75" customHeight="1" x14ac:dyDescent="0.25">
      <c r="A125" s="9"/>
      <c r="B125" s="9"/>
      <c r="C125" s="4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ht="15.75" customHeight="1" x14ac:dyDescent="0.25">
      <c r="A126" s="9"/>
      <c r="B126" s="9"/>
      <c r="C126" s="4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ht="15.75" customHeight="1" x14ac:dyDescent="0.25">
      <c r="A127" s="9"/>
      <c r="B127" s="9"/>
      <c r="C127" s="4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ht="15.75" customHeight="1" x14ac:dyDescent="0.25">
      <c r="A128" s="9"/>
      <c r="B128" s="9"/>
      <c r="C128" s="4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ht="15.75" customHeight="1" x14ac:dyDescent="0.25">
      <c r="A129" s="9"/>
      <c r="B129" s="9"/>
      <c r="C129" s="4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ht="15.75" customHeight="1" x14ac:dyDescent="0.25">
      <c r="A130" s="9"/>
      <c r="B130" s="9"/>
      <c r="C130" s="4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ht="15.75" customHeight="1" x14ac:dyDescent="0.25">
      <c r="A131" s="9"/>
      <c r="B131" s="9"/>
      <c r="C131" s="4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ht="15.75" customHeight="1" x14ac:dyDescent="0.25">
      <c r="A132" s="9"/>
      <c r="B132" s="9"/>
      <c r="C132" s="4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ht="15.75" customHeight="1" x14ac:dyDescent="0.25">
      <c r="A133" s="9"/>
      <c r="B133" s="9"/>
      <c r="C133" s="4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ht="15.75" customHeight="1" x14ac:dyDescent="0.25">
      <c r="A134" s="9"/>
      <c r="B134" s="9"/>
      <c r="C134" s="4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ht="15.75" customHeight="1" x14ac:dyDescent="0.25">
      <c r="A135" s="9"/>
      <c r="B135" s="9"/>
      <c r="C135" s="4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ht="15.75" customHeight="1" x14ac:dyDescent="0.25">
      <c r="A136" s="9"/>
      <c r="B136" s="9"/>
      <c r="C136" s="4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ht="15.75" customHeight="1" x14ac:dyDescent="0.25">
      <c r="A137" s="9"/>
      <c r="B137" s="9"/>
      <c r="C137" s="4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ht="15.75" customHeight="1" x14ac:dyDescent="0.25">
      <c r="A138" s="9"/>
      <c r="B138" s="9"/>
      <c r="C138" s="4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ht="15.75" customHeight="1" x14ac:dyDescent="0.25">
      <c r="A139" s="9"/>
      <c r="B139" s="9"/>
      <c r="C139" s="4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ht="15.75" customHeight="1" x14ac:dyDescent="0.25">
      <c r="A140" s="9"/>
      <c r="B140" s="9"/>
      <c r="C140" s="4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ht="15.75" customHeight="1" x14ac:dyDescent="0.25">
      <c r="A141" s="9"/>
      <c r="B141" s="9"/>
      <c r="C141" s="4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ht="15.75" customHeight="1" x14ac:dyDescent="0.25">
      <c r="A142" s="9"/>
      <c r="B142" s="9"/>
      <c r="C142" s="4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ht="15.75" customHeight="1" x14ac:dyDescent="0.25">
      <c r="A143" s="9"/>
      <c r="B143" s="9"/>
      <c r="C143" s="4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ht="15.75" customHeight="1" x14ac:dyDescent="0.25">
      <c r="A144" s="9"/>
      <c r="B144" s="9"/>
      <c r="C144" s="4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ht="15.75" customHeight="1" x14ac:dyDescent="0.25">
      <c r="A145" s="9"/>
      <c r="B145" s="9"/>
      <c r="C145" s="4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ht="15.75" customHeight="1" x14ac:dyDescent="0.25">
      <c r="A146" s="9"/>
      <c r="B146" s="9"/>
      <c r="C146" s="4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ht="15.75" customHeight="1" x14ac:dyDescent="0.25">
      <c r="A147" s="9"/>
      <c r="B147" s="9"/>
      <c r="C147" s="4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ht="15.75" customHeight="1" x14ac:dyDescent="0.25">
      <c r="A148" s="9"/>
      <c r="B148" s="9"/>
      <c r="C148" s="4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ht="15.75" customHeight="1" x14ac:dyDescent="0.25">
      <c r="A149" s="9"/>
      <c r="B149" s="9"/>
      <c r="C149" s="4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ht="15.75" customHeight="1" x14ac:dyDescent="0.25">
      <c r="A150" s="9"/>
      <c r="B150" s="9"/>
      <c r="C150" s="4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ht="15.75" customHeight="1" x14ac:dyDescent="0.25">
      <c r="A151" s="9"/>
      <c r="B151" s="9"/>
      <c r="C151" s="4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ht="15.75" customHeight="1" x14ac:dyDescent="0.25">
      <c r="A152" s="9"/>
      <c r="B152" s="9"/>
      <c r="C152" s="4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ht="15.75" customHeight="1" x14ac:dyDescent="0.25">
      <c r="A153" s="9"/>
      <c r="B153" s="9"/>
      <c r="C153" s="4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ht="15.75" customHeight="1" x14ac:dyDescent="0.25">
      <c r="A154" s="9"/>
      <c r="B154" s="9"/>
      <c r="C154" s="4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ht="15.75" customHeight="1" x14ac:dyDescent="0.25">
      <c r="A155" s="9"/>
      <c r="B155" s="9"/>
      <c r="C155" s="4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ht="15.75" customHeight="1" x14ac:dyDescent="0.25">
      <c r="A156" s="9"/>
      <c r="B156" s="9"/>
      <c r="C156" s="4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ht="15.75" customHeight="1" x14ac:dyDescent="0.25">
      <c r="A157" s="9"/>
      <c r="B157" s="9"/>
      <c r="C157" s="4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ht="15.75" customHeight="1" x14ac:dyDescent="0.25">
      <c r="A158" s="9"/>
      <c r="B158" s="9"/>
      <c r="C158" s="4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ht="15.75" customHeight="1" x14ac:dyDescent="0.25">
      <c r="A159" s="9"/>
      <c r="B159" s="9"/>
      <c r="C159" s="4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ht="15.75" customHeight="1" x14ac:dyDescent="0.25">
      <c r="A160" s="9"/>
      <c r="B160" s="9"/>
      <c r="C160" s="4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ht="15.75" customHeight="1" x14ac:dyDescent="0.25">
      <c r="A161" s="9"/>
      <c r="B161" s="9"/>
      <c r="C161" s="4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ht="15.75" customHeight="1" x14ac:dyDescent="0.25">
      <c r="A162" s="9"/>
      <c r="B162" s="9"/>
      <c r="C162" s="4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ht="15.75" customHeight="1" x14ac:dyDescent="0.25">
      <c r="A163" s="9"/>
      <c r="B163" s="9"/>
      <c r="C163" s="4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ht="15.75" customHeight="1" x14ac:dyDescent="0.25">
      <c r="A164" s="9"/>
      <c r="B164" s="9"/>
      <c r="C164" s="4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ht="15.75" customHeight="1" x14ac:dyDescent="0.25">
      <c r="A165" s="9"/>
      <c r="B165" s="9"/>
      <c r="C165" s="4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ht="15.75" customHeight="1" x14ac:dyDescent="0.25">
      <c r="A166" s="9"/>
      <c r="B166" s="9"/>
      <c r="C166" s="4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ht="15.75" customHeight="1" x14ac:dyDescent="0.25">
      <c r="A167" s="9"/>
      <c r="B167" s="9"/>
      <c r="C167" s="4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ht="15.75" customHeight="1" x14ac:dyDescent="0.25">
      <c r="A168" s="9"/>
      <c r="B168" s="9"/>
      <c r="C168" s="4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ht="15.75" customHeight="1" x14ac:dyDescent="0.25">
      <c r="A169" s="9"/>
      <c r="B169" s="9"/>
      <c r="C169" s="4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ht="15.75" customHeight="1" x14ac:dyDescent="0.25">
      <c r="A170" s="9"/>
      <c r="B170" s="9"/>
      <c r="C170" s="4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ht="15.75" customHeight="1" x14ac:dyDescent="0.25">
      <c r="A171" s="9"/>
      <c r="B171" s="9"/>
      <c r="C171" s="4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ht="15.75" customHeight="1" x14ac:dyDescent="0.25">
      <c r="A172" s="9"/>
      <c r="B172" s="9"/>
      <c r="C172" s="4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ht="15.75" customHeight="1" x14ac:dyDescent="0.25">
      <c r="A173" s="9"/>
      <c r="B173" s="9"/>
      <c r="C173" s="4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ht="15.75" customHeight="1" x14ac:dyDescent="0.25">
      <c r="A174" s="9"/>
      <c r="B174" s="9"/>
      <c r="C174" s="4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ht="15.75" customHeight="1" x14ac:dyDescent="0.25">
      <c r="A175" s="9"/>
      <c r="B175" s="9"/>
      <c r="C175" s="4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ht="15.75" customHeight="1" x14ac:dyDescent="0.25">
      <c r="A176" s="9"/>
      <c r="B176" s="9"/>
      <c r="C176" s="4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ht="15.75" customHeight="1" x14ac:dyDescent="0.25">
      <c r="A177" s="9"/>
      <c r="B177" s="9"/>
      <c r="C177" s="4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ht="15.75" customHeight="1" x14ac:dyDescent="0.25">
      <c r="A178" s="9"/>
      <c r="B178" s="9"/>
      <c r="C178" s="4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ht="15.75" customHeight="1" x14ac:dyDescent="0.25">
      <c r="A179" s="9"/>
      <c r="B179" s="9"/>
      <c r="C179" s="4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ht="15.75" customHeight="1" x14ac:dyDescent="0.25">
      <c r="A180" s="9"/>
      <c r="B180" s="9"/>
      <c r="C180" s="4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ht="15.75" customHeight="1" x14ac:dyDescent="0.25">
      <c r="A181" s="9"/>
      <c r="B181" s="9"/>
      <c r="C181" s="4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ht="15.75" customHeight="1" x14ac:dyDescent="0.25">
      <c r="A182" s="9"/>
      <c r="B182" s="9"/>
      <c r="C182" s="4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ht="15.75" customHeight="1" x14ac:dyDescent="0.25">
      <c r="A183" s="9"/>
      <c r="B183" s="9"/>
      <c r="C183" s="4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ht="15.75" customHeight="1" x14ac:dyDescent="0.25">
      <c r="A184" s="9"/>
      <c r="B184" s="9"/>
      <c r="C184" s="4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ht="15.75" customHeight="1" x14ac:dyDescent="0.25">
      <c r="A185" s="9"/>
      <c r="B185" s="9"/>
      <c r="C185" s="4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ht="15.75" customHeight="1" x14ac:dyDescent="0.25">
      <c r="A186" s="9"/>
      <c r="B186" s="9"/>
      <c r="C186" s="4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ht="15.75" customHeight="1" x14ac:dyDescent="0.25">
      <c r="A187" s="9"/>
      <c r="B187" s="9"/>
      <c r="C187" s="4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ht="15.75" customHeight="1" x14ac:dyDescent="0.25">
      <c r="A188" s="9"/>
      <c r="B188" s="9"/>
      <c r="C188" s="4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ht="15.75" customHeight="1" x14ac:dyDescent="0.25">
      <c r="A189" s="9"/>
      <c r="B189" s="9"/>
      <c r="C189" s="4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ht="15.75" customHeight="1" x14ac:dyDescent="0.25">
      <c r="A190" s="9"/>
      <c r="B190" s="9"/>
      <c r="C190" s="4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ht="15.75" customHeight="1" x14ac:dyDescent="0.25">
      <c r="A191" s="9"/>
      <c r="B191" s="9"/>
      <c r="C191" s="4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ht="15.75" customHeight="1" x14ac:dyDescent="0.25">
      <c r="A192" s="9"/>
      <c r="B192" s="9"/>
      <c r="C192" s="4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ht="15.75" customHeight="1" x14ac:dyDescent="0.25">
      <c r="A193" s="9"/>
      <c r="B193" s="9"/>
      <c r="C193" s="4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ht="15.75" customHeight="1" x14ac:dyDescent="0.25">
      <c r="A194" s="9"/>
      <c r="B194" s="9"/>
      <c r="C194" s="4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ht="15.75" customHeight="1" x14ac:dyDescent="0.25">
      <c r="A195" s="9"/>
      <c r="B195" s="9"/>
      <c r="C195" s="4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ht="15.75" customHeight="1" x14ac:dyDescent="0.25">
      <c r="A196" s="9"/>
      <c r="B196" s="9"/>
      <c r="C196" s="4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ht="15.75" customHeight="1" x14ac:dyDescent="0.25">
      <c r="A197" s="9"/>
      <c r="B197" s="9"/>
      <c r="C197" s="4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ht="15.75" customHeight="1" x14ac:dyDescent="0.25">
      <c r="A198" s="9"/>
      <c r="B198" s="9"/>
      <c r="C198" s="4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ht="15.75" customHeight="1" x14ac:dyDescent="0.25">
      <c r="A199" s="9"/>
      <c r="B199" s="9"/>
      <c r="C199" s="4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ht="15.75" customHeight="1" x14ac:dyDescent="0.25">
      <c r="A200" s="9"/>
      <c r="B200" s="9"/>
      <c r="C200" s="4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ht="15.75" customHeight="1" x14ac:dyDescent="0.25">
      <c r="A201" s="9"/>
      <c r="B201" s="9"/>
      <c r="C201" s="4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1:18" ht="15.75" customHeight="1" x14ac:dyDescent="0.25">
      <c r="A202" s="9"/>
      <c r="B202" s="9"/>
      <c r="C202" s="4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1:18" ht="15.75" customHeight="1" x14ac:dyDescent="0.25">
      <c r="A203" s="9"/>
      <c r="B203" s="9"/>
      <c r="C203" s="4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1:18" ht="15.75" customHeight="1" x14ac:dyDescent="0.25">
      <c r="A204" s="9"/>
      <c r="B204" s="9"/>
      <c r="C204" s="4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1:18" ht="15.75" customHeight="1" x14ac:dyDescent="0.25">
      <c r="A205" s="9"/>
      <c r="B205" s="9"/>
      <c r="C205" s="4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1:18" ht="15.75" customHeight="1" x14ac:dyDescent="0.25">
      <c r="A206" s="9"/>
      <c r="B206" s="9"/>
      <c r="C206" s="4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1:18" ht="15.75" customHeight="1" x14ac:dyDescent="0.25">
      <c r="A207" s="9"/>
      <c r="B207" s="9"/>
      <c r="C207" s="4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1:18" ht="15.75" customHeight="1" x14ac:dyDescent="0.25">
      <c r="A208" s="9"/>
      <c r="B208" s="9"/>
      <c r="C208" s="4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1:18" ht="15.75" customHeight="1" x14ac:dyDescent="0.25">
      <c r="A209" s="9"/>
      <c r="B209" s="9"/>
      <c r="C209" s="4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1:18" ht="15.75" customHeight="1" x14ac:dyDescent="0.25">
      <c r="A210" s="9"/>
      <c r="B210" s="9"/>
      <c r="C210" s="4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1:18" ht="15.75" customHeight="1" x14ac:dyDescent="0.25">
      <c r="A211" s="9"/>
      <c r="B211" s="9"/>
      <c r="C211" s="4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1:18" ht="15.75" customHeight="1" x14ac:dyDescent="0.25">
      <c r="A212" s="9"/>
      <c r="B212" s="9"/>
      <c r="C212" s="4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1:18" ht="15.75" customHeight="1" x14ac:dyDescent="0.25">
      <c r="A213" s="9"/>
      <c r="B213" s="9"/>
      <c r="C213" s="4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1:18" ht="15.75" customHeight="1" x14ac:dyDescent="0.25">
      <c r="A214" s="9"/>
      <c r="B214" s="9"/>
      <c r="C214" s="4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1:18" ht="15.75" customHeight="1" x14ac:dyDescent="0.25">
      <c r="A215" s="9"/>
      <c r="B215" s="9"/>
      <c r="C215" s="4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1:18" ht="15.75" customHeight="1" x14ac:dyDescent="0.25">
      <c r="A216" s="9"/>
      <c r="B216" s="9"/>
      <c r="C216" s="4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1:18" ht="15.75" customHeight="1" x14ac:dyDescent="0.25">
      <c r="A217" s="9"/>
      <c r="B217" s="9"/>
      <c r="C217" s="4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1:18" ht="15.75" customHeight="1" x14ac:dyDescent="0.25">
      <c r="A218" s="9"/>
      <c r="B218" s="9"/>
      <c r="C218" s="4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1:18" ht="15.75" customHeight="1" x14ac:dyDescent="0.25">
      <c r="A219" s="9"/>
      <c r="B219" s="9"/>
      <c r="C219" s="4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1:18" ht="15.75" customHeight="1" x14ac:dyDescent="0.25">
      <c r="A220" s="9"/>
      <c r="B220" s="9"/>
      <c r="C220" s="4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1:18" ht="15.75" customHeight="1" x14ac:dyDescent="0.25">
      <c r="A221" s="9"/>
      <c r="B221" s="9"/>
      <c r="C221" s="4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1:18" ht="15.75" customHeight="1" x14ac:dyDescent="0.25">
      <c r="A222" s="9"/>
      <c r="B222" s="9"/>
      <c r="C222" s="4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1:18" ht="15.75" customHeight="1" x14ac:dyDescent="0.25">
      <c r="A223" s="9"/>
      <c r="B223" s="9"/>
      <c r="C223" s="4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1:18" ht="15.75" customHeight="1" x14ac:dyDescent="0.25">
      <c r="A224" s="9"/>
      <c r="B224" s="9"/>
      <c r="C224" s="4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1:18" ht="15.75" customHeight="1" x14ac:dyDescent="0.25">
      <c r="A225" s="9"/>
      <c r="B225" s="9"/>
      <c r="C225" s="4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1:18" ht="15.75" customHeight="1" x14ac:dyDescent="0.25">
      <c r="A226" s="9"/>
      <c r="B226" s="9"/>
      <c r="C226" s="4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1:18" ht="15.75" customHeight="1" x14ac:dyDescent="0.25">
      <c r="A227" s="9"/>
      <c r="B227" s="9"/>
      <c r="C227" s="4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1:18" ht="15.75" customHeight="1" x14ac:dyDescent="0.25">
      <c r="A228" s="9"/>
      <c r="B228" s="9"/>
      <c r="C228" s="4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1:18" ht="15.75" customHeight="1" x14ac:dyDescent="0.25">
      <c r="A229" s="9"/>
      <c r="B229" s="9"/>
      <c r="C229" s="4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1:18" ht="15.75" customHeight="1" x14ac:dyDescent="0.25">
      <c r="A230" s="9"/>
      <c r="B230" s="9"/>
      <c r="C230" s="4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1:18" ht="15.75" customHeight="1" x14ac:dyDescent="0.25">
      <c r="A231" s="9"/>
      <c r="B231" s="9"/>
      <c r="C231" s="4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1:18" ht="15.75" customHeight="1" x14ac:dyDescent="0.25">
      <c r="A232" s="9"/>
      <c r="B232" s="9"/>
      <c r="C232" s="4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1:18" ht="15.75" customHeight="1" x14ac:dyDescent="0.25">
      <c r="A233" s="9"/>
      <c r="B233" s="9"/>
      <c r="C233" s="4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1:18" ht="15.75" customHeight="1" x14ac:dyDescent="0.25">
      <c r="A234" s="9"/>
      <c r="B234" s="9"/>
      <c r="C234" s="4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1:18" ht="15.75" customHeight="1" x14ac:dyDescent="0.25">
      <c r="A235" s="9"/>
      <c r="B235" s="9"/>
      <c r="C235" s="4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1:18" ht="15.75" customHeight="1" x14ac:dyDescent="0.25">
      <c r="A236" s="9"/>
      <c r="B236" s="9"/>
      <c r="C236" s="4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1:18" ht="15.75" customHeight="1" x14ac:dyDescent="0.25">
      <c r="A237" s="9"/>
      <c r="B237" s="9"/>
      <c r="C237" s="4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1:18" ht="15.75" customHeight="1" x14ac:dyDescent="0.25">
      <c r="A238" s="9"/>
      <c r="B238" s="9"/>
      <c r="C238" s="4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1:18" ht="15.75" customHeight="1" x14ac:dyDescent="0.25">
      <c r="A239" s="9"/>
      <c r="B239" s="9"/>
      <c r="C239" s="4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1:18" ht="15.75" customHeight="1" x14ac:dyDescent="0.25">
      <c r="A240" s="9"/>
      <c r="B240" s="9"/>
      <c r="C240" s="4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1:18" ht="15.75" customHeight="1" x14ac:dyDescent="0.25">
      <c r="A241" s="9"/>
      <c r="B241" s="9"/>
      <c r="C241" s="4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1:18" ht="15.75" customHeight="1" x14ac:dyDescent="0.25">
      <c r="A242" s="9"/>
      <c r="B242" s="9"/>
      <c r="C242" s="4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1:18" ht="15.75" customHeight="1" x14ac:dyDescent="0.25">
      <c r="A243" s="9"/>
      <c r="B243" s="9"/>
      <c r="C243" s="4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1:18" ht="15.75" customHeight="1" x14ac:dyDescent="0.25">
      <c r="A244" s="9"/>
      <c r="B244" s="9"/>
      <c r="C244" s="4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1:18" ht="15.75" customHeight="1" x14ac:dyDescent="0.25">
      <c r="A245" s="9"/>
      <c r="B245" s="9"/>
      <c r="C245" s="4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1:18" ht="15.75" customHeight="1" x14ac:dyDescent="0.25">
      <c r="A246" s="9"/>
      <c r="B246" s="9"/>
      <c r="C246" s="4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1:18" ht="15.75" customHeight="1" x14ac:dyDescent="0.25">
      <c r="A247" s="9"/>
      <c r="B247" s="9"/>
      <c r="C247" s="4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1:18" ht="15.75" customHeight="1" x14ac:dyDescent="0.25">
      <c r="A248" s="9"/>
      <c r="B248" s="9"/>
      <c r="C248" s="4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1:18" ht="15.75" customHeight="1" x14ac:dyDescent="0.25">
      <c r="A249" s="9"/>
      <c r="B249" s="9"/>
      <c r="C249" s="4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1:18" ht="15.75" customHeight="1" x14ac:dyDescent="0.25">
      <c r="A250" s="9"/>
      <c r="B250" s="9"/>
      <c r="C250" s="4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1:18" ht="15.75" customHeight="1" x14ac:dyDescent="0.25">
      <c r="A251" s="9"/>
      <c r="B251" s="9"/>
      <c r="C251" s="4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1:18" ht="15.75" customHeight="1" x14ac:dyDescent="0.25">
      <c r="A252" s="9"/>
      <c r="B252" s="9"/>
      <c r="C252" s="4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1:18" ht="15.75" customHeight="1" x14ac:dyDescent="0.25">
      <c r="A253" s="9"/>
      <c r="B253" s="9"/>
      <c r="C253" s="4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1:18" ht="15.75" customHeight="1" x14ac:dyDescent="0.25">
      <c r="A254" s="9"/>
      <c r="B254" s="9"/>
      <c r="C254" s="4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1:18" ht="15.75" customHeight="1" x14ac:dyDescent="0.25">
      <c r="A255" s="9"/>
      <c r="B255" s="9"/>
      <c r="C255" s="4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1:18" ht="15.75" customHeight="1" x14ac:dyDescent="0.25">
      <c r="A256" s="9"/>
      <c r="B256" s="9"/>
      <c r="C256" s="4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1:18" ht="15.75" customHeight="1" x14ac:dyDescent="0.25">
      <c r="A257" s="9"/>
      <c r="B257" s="9"/>
      <c r="C257" s="4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1:18" ht="15.75" customHeight="1" x14ac:dyDescent="0.25">
      <c r="A258" s="9"/>
      <c r="B258" s="9"/>
      <c r="C258" s="4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1:18" ht="15.75" customHeight="1" x14ac:dyDescent="0.25">
      <c r="A259" s="9"/>
      <c r="B259" s="9"/>
      <c r="C259" s="4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1:18" ht="15.75" customHeight="1" x14ac:dyDescent="0.25">
      <c r="A260" s="9"/>
      <c r="B260" s="9"/>
      <c r="C260" s="4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1:18" ht="15.75" customHeight="1" x14ac:dyDescent="0.25">
      <c r="A261" s="9"/>
      <c r="B261" s="9"/>
      <c r="C261" s="4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1:18" ht="15.75" customHeight="1" x14ac:dyDescent="0.25">
      <c r="A262" s="9"/>
      <c r="B262" s="9"/>
      <c r="C262" s="4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1:18" ht="15.75" customHeight="1" x14ac:dyDescent="0.25">
      <c r="A263" s="9"/>
      <c r="B263" s="9"/>
      <c r="C263" s="4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1:18" ht="15.75" customHeight="1" x14ac:dyDescent="0.25">
      <c r="A264" s="9"/>
      <c r="B264" s="9"/>
      <c r="C264" s="4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1:18" ht="15.75" customHeight="1" x14ac:dyDescent="0.25">
      <c r="A265" s="9"/>
      <c r="B265" s="9"/>
      <c r="C265" s="4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1:18" ht="15.75" customHeight="1" x14ac:dyDescent="0.25">
      <c r="A266" s="9"/>
      <c r="B266" s="9"/>
      <c r="C266" s="4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1:18" ht="15.75" customHeight="1" x14ac:dyDescent="0.25"/>
    <row r="268" spans="1:18" ht="15.75" customHeight="1" x14ac:dyDescent="0.25"/>
    <row r="269" spans="1:18" ht="15.75" customHeight="1" x14ac:dyDescent="0.25"/>
    <row r="270" spans="1:18" ht="15.75" customHeight="1" x14ac:dyDescent="0.25"/>
    <row r="271" spans="1:18" ht="15.75" customHeight="1" x14ac:dyDescent="0.25"/>
    <row r="272" spans="1:18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spans="19:29" ht="15.75" customHeight="1" x14ac:dyDescent="0.25"/>
    <row r="530" spans="19:29" ht="15.75" customHeight="1" x14ac:dyDescent="0.25"/>
    <row r="531" spans="19:29" ht="15.75" customHeight="1" x14ac:dyDescent="0.25"/>
    <row r="532" spans="19:29" ht="15.75" customHeight="1" x14ac:dyDescent="0.25"/>
    <row r="533" spans="19:29" ht="15.75" customHeight="1" x14ac:dyDescent="0.25"/>
    <row r="534" spans="19:29" ht="15.75" customHeight="1" x14ac:dyDescent="0.25"/>
    <row r="535" spans="19:29" ht="15.75" customHeight="1" x14ac:dyDescent="0.25"/>
    <row r="536" spans="19:29" ht="15.75" customHeight="1" x14ac:dyDescent="0.25"/>
    <row r="537" spans="19:29" ht="15.75" customHeight="1" x14ac:dyDescent="0.25"/>
    <row r="538" spans="19:29" ht="15.75" customHeight="1" x14ac:dyDescent="0.25"/>
    <row r="539" spans="19:29" ht="15.75" customHeight="1" x14ac:dyDescent="0.25"/>
    <row r="540" spans="19:29" ht="15.75" customHeight="1" x14ac:dyDescent="0.25"/>
    <row r="541" spans="19:29" ht="15.75" customHeight="1" x14ac:dyDescent="0.25"/>
    <row r="542" spans="19:29" ht="15.75" customHeight="1" x14ac:dyDescent="0.25"/>
    <row r="543" spans="19:29" ht="15.75" customHeight="1" x14ac:dyDescent="0.25"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19:29" ht="15.75" customHeight="1" x14ac:dyDescent="0.25"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 spans="19:29" ht="15.75" customHeight="1" x14ac:dyDescent="0.25"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 spans="19:29" ht="15.75" customHeight="1" x14ac:dyDescent="0.25"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 spans="19:29" ht="15.75" customHeight="1" x14ac:dyDescent="0.25"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 spans="19:29" ht="15.75" customHeight="1" x14ac:dyDescent="0.25"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 spans="19:29" ht="15.75" customHeight="1" x14ac:dyDescent="0.25"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 spans="19:29" ht="15.75" customHeight="1" x14ac:dyDescent="0.25"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 spans="19:29" ht="15.75" customHeight="1" x14ac:dyDescent="0.25"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 spans="19:29" ht="15.75" customHeight="1" x14ac:dyDescent="0.25"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 spans="19:29" ht="15.75" customHeight="1" x14ac:dyDescent="0.25"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 spans="19:29" ht="15.75" customHeight="1" x14ac:dyDescent="0.25"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 spans="19:29" ht="15.75" customHeight="1" x14ac:dyDescent="0.25"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 spans="19:29" ht="15.75" customHeight="1" x14ac:dyDescent="0.25"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 spans="19:29" ht="15.75" customHeight="1" x14ac:dyDescent="0.25"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 spans="19:29" ht="15.75" customHeight="1" x14ac:dyDescent="0.25"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 spans="19:29" ht="15.75" customHeight="1" x14ac:dyDescent="0.25"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 spans="19:29" ht="15.75" customHeight="1" x14ac:dyDescent="0.25"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 spans="19:29" ht="15.75" customHeight="1" x14ac:dyDescent="0.25"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 spans="19:29" ht="15.75" customHeight="1" x14ac:dyDescent="0.25"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 spans="19:29" ht="15.75" customHeight="1" x14ac:dyDescent="0.25"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 spans="19:29" ht="15.75" customHeight="1" x14ac:dyDescent="0.25"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 spans="19:29" ht="15.75" customHeight="1" x14ac:dyDescent="0.25"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 spans="19:29" ht="15.75" customHeight="1" x14ac:dyDescent="0.25"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 spans="19:29" ht="15.75" customHeight="1" x14ac:dyDescent="0.25"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 spans="19:29" ht="15.75" customHeight="1" x14ac:dyDescent="0.25"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 spans="19:29" ht="15.75" customHeight="1" x14ac:dyDescent="0.25"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 spans="19:29" ht="15.75" customHeight="1" x14ac:dyDescent="0.25"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 spans="19:29" ht="15.75" customHeight="1" x14ac:dyDescent="0.25"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 spans="19:29" ht="15.75" customHeight="1" x14ac:dyDescent="0.25"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 spans="19:29" ht="15.75" customHeight="1" x14ac:dyDescent="0.25"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 spans="19:29" ht="15.75" customHeight="1" x14ac:dyDescent="0.25"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 spans="19:29" ht="15.75" customHeight="1" x14ac:dyDescent="0.25"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 spans="19:29" ht="15.75" customHeight="1" x14ac:dyDescent="0.25"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 spans="19:29" ht="15.75" customHeight="1" x14ac:dyDescent="0.25"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 spans="19:29" ht="15.75" customHeight="1" x14ac:dyDescent="0.25"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 spans="19:29" ht="15.75" customHeight="1" x14ac:dyDescent="0.25"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 spans="19:29" ht="15.75" customHeight="1" x14ac:dyDescent="0.25"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 spans="19:29" ht="15.75" customHeight="1" x14ac:dyDescent="0.25"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 spans="19:29" ht="15.75" customHeight="1" x14ac:dyDescent="0.25"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 spans="19:29" ht="15.75" customHeight="1" x14ac:dyDescent="0.25"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 spans="19:29" ht="15.75" customHeight="1" x14ac:dyDescent="0.25"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 spans="19:29" ht="15.75" customHeight="1" x14ac:dyDescent="0.25"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 spans="19:29" ht="15.75" customHeight="1" x14ac:dyDescent="0.25"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 spans="19:29" ht="15.75" customHeight="1" x14ac:dyDescent="0.25"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 spans="19:29" ht="15.75" customHeight="1" x14ac:dyDescent="0.25"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 spans="19:29" ht="15.75" customHeight="1" x14ac:dyDescent="0.25"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 spans="19:29" ht="15.75" customHeight="1" x14ac:dyDescent="0.25"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 spans="19:29" ht="15.75" customHeight="1" x14ac:dyDescent="0.25"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 spans="19:29" ht="15.75" customHeight="1" x14ac:dyDescent="0.25"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 spans="19:29" ht="15.75" customHeight="1" x14ac:dyDescent="0.25"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 spans="19:29" ht="15.75" customHeight="1" x14ac:dyDescent="0.25"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 spans="19:29" ht="15.75" customHeight="1" x14ac:dyDescent="0.25"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 spans="19:29" ht="15.75" customHeight="1" x14ac:dyDescent="0.25"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 spans="19:29" ht="15.75" customHeight="1" x14ac:dyDescent="0.25"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 spans="19:29" ht="15.75" customHeight="1" x14ac:dyDescent="0.25"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 spans="19:29" ht="15.75" customHeight="1" x14ac:dyDescent="0.25"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 spans="19:29" ht="15.75" customHeight="1" x14ac:dyDescent="0.25"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 spans="19:29" ht="15.75" customHeight="1" x14ac:dyDescent="0.25"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 spans="19:29" ht="15.75" customHeight="1" x14ac:dyDescent="0.25"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 spans="19:29" ht="15.75" customHeight="1" x14ac:dyDescent="0.25"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 spans="19:29" ht="15.75" customHeight="1" x14ac:dyDescent="0.25"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 spans="19:29" ht="15.75" customHeight="1" x14ac:dyDescent="0.25"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 spans="19:29" ht="15.75" customHeight="1" x14ac:dyDescent="0.25"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 spans="19:29" ht="15.75" customHeight="1" x14ac:dyDescent="0.25"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 spans="19:29" ht="15.75" customHeight="1" x14ac:dyDescent="0.25"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 spans="19:29" ht="15.75" customHeight="1" x14ac:dyDescent="0.25"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 spans="19:29" ht="15.75" customHeight="1" x14ac:dyDescent="0.25"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 spans="19:29" ht="15.75" customHeight="1" x14ac:dyDescent="0.25"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 spans="19:29" ht="15.75" customHeight="1" x14ac:dyDescent="0.25"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 spans="19:29" ht="15.75" customHeight="1" x14ac:dyDescent="0.25"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 spans="19:29" ht="15.75" customHeight="1" x14ac:dyDescent="0.25"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 spans="19:29" ht="15.75" customHeight="1" x14ac:dyDescent="0.25"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 spans="19:29" ht="15.75" customHeight="1" x14ac:dyDescent="0.25"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 spans="19:29" ht="15.75" customHeight="1" x14ac:dyDescent="0.25"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 spans="19:29" ht="15.75" customHeight="1" x14ac:dyDescent="0.25"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 spans="19:29" ht="15.75" customHeight="1" x14ac:dyDescent="0.25"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 spans="19:29" ht="15.75" customHeight="1" x14ac:dyDescent="0.25"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 spans="19:29" ht="15.75" customHeight="1" x14ac:dyDescent="0.25"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 spans="19:29" ht="15.75" customHeight="1" x14ac:dyDescent="0.25"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 spans="19:29" ht="15.75" customHeight="1" x14ac:dyDescent="0.25"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 spans="19:29" ht="15.75" customHeight="1" x14ac:dyDescent="0.25"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 spans="19:29" ht="15.75" customHeight="1" x14ac:dyDescent="0.25"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 spans="19:29" ht="15.75" customHeight="1" x14ac:dyDescent="0.25"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 spans="19:29" ht="15.75" customHeight="1" x14ac:dyDescent="0.25"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 spans="19:29" ht="15.75" customHeight="1" x14ac:dyDescent="0.25"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 spans="19:29" ht="15.75" customHeight="1" x14ac:dyDescent="0.25"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 spans="19:29" ht="15.75" customHeight="1" x14ac:dyDescent="0.25"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 spans="19:29" ht="15.75" customHeight="1" x14ac:dyDescent="0.25"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 spans="19:29" ht="15.75" customHeight="1" x14ac:dyDescent="0.25"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 spans="19:29" ht="15.75" customHeight="1" x14ac:dyDescent="0.25"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 spans="19:29" ht="15.75" customHeight="1" x14ac:dyDescent="0.25"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 spans="19:29" ht="15.75" customHeight="1" x14ac:dyDescent="0.25"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 spans="19:29" ht="15.75" customHeight="1" x14ac:dyDescent="0.25"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 spans="19:29" ht="15.75" customHeight="1" x14ac:dyDescent="0.25"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 spans="19:29" ht="15.75" customHeight="1" x14ac:dyDescent="0.25"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 spans="19:29" ht="15.75" customHeight="1" x14ac:dyDescent="0.25"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 spans="19:29" ht="15.75" customHeight="1" x14ac:dyDescent="0.25"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 spans="19:29" ht="15.75" customHeight="1" x14ac:dyDescent="0.25"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 spans="19:29" ht="15.75" customHeight="1" x14ac:dyDescent="0.25"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 spans="19:29" ht="15.75" customHeight="1" x14ac:dyDescent="0.25"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 spans="19:29" ht="15.75" customHeight="1" x14ac:dyDescent="0.25"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 spans="19:29" ht="15.75" customHeight="1" x14ac:dyDescent="0.25"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 spans="19:29" ht="15.75" customHeight="1" x14ac:dyDescent="0.25"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 spans="19:29" ht="15.75" customHeight="1" x14ac:dyDescent="0.25"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 spans="19:29" ht="15.75" customHeight="1" x14ac:dyDescent="0.25"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 spans="19:29" ht="15.75" customHeight="1" x14ac:dyDescent="0.25"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 spans="19:29" ht="15.75" customHeight="1" x14ac:dyDescent="0.25"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 spans="19:29" ht="15.75" customHeight="1" x14ac:dyDescent="0.25"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 spans="19:29" ht="15.75" customHeight="1" x14ac:dyDescent="0.25"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 spans="19:29" ht="15.75" customHeight="1" x14ac:dyDescent="0.25"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 spans="19:29" ht="15.75" customHeight="1" x14ac:dyDescent="0.25"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 spans="19:29" ht="15.75" customHeight="1" x14ac:dyDescent="0.25"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 spans="19:29" ht="15.75" customHeight="1" x14ac:dyDescent="0.25"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 spans="19:29" ht="15.75" customHeight="1" x14ac:dyDescent="0.25"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 spans="19:29" ht="15.75" customHeight="1" x14ac:dyDescent="0.25"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 spans="19:29" ht="15.75" customHeight="1" x14ac:dyDescent="0.25"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 spans="19:29" ht="15.75" customHeight="1" x14ac:dyDescent="0.25"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 spans="19:29" ht="15.75" customHeight="1" x14ac:dyDescent="0.25"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 spans="19:29" ht="15.75" customHeight="1" x14ac:dyDescent="0.25"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 spans="19:29" ht="15.75" customHeight="1" x14ac:dyDescent="0.25"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 spans="19:29" ht="15.75" customHeight="1" x14ac:dyDescent="0.25"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 spans="19:29" ht="15.75" customHeight="1" x14ac:dyDescent="0.25"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 spans="19:29" ht="15.75" customHeight="1" x14ac:dyDescent="0.25"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 spans="19:29" ht="15.75" customHeight="1" x14ac:dyDescent="0.25"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 spans="19:29" ht="15.75" customHeight="1" x14ac:dyDescent="0.25"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 spans="19:29" ht="15.75" customHeight="1" x14ac:dyDescent="0.25"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 spans="19:29" ht="15.75" customHeight="1" x14ac:dyDescent="0.25"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 spans="19:29" ht="15.75" customHeight="1" x14ac:dyDescent="0.25"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 spans="19:29" ht="15.75" customHeight="1" x14ac:dyDescent="0.25"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 spans="19:29" ht="15.75" customHeight="1" x14ac:dyDescent="0.25"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 spans="19:29" ht="15.75" customHeight="1" x14ac:dyDescent="0.25"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 spans="19:29" ht="15.75" customHeight="1" x14ac:dyDescent="0.25"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 spans="19:29" ht="15.75" customHeight="1" x14ac:dyDescent="0.25"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 spans="19:29" ht="15.75" customHeight="1" x14ac:dyDescent="0.25"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 spans="19:29" ht="15.75" customHeight="1" x14ac:dyDescent="0.25"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 spans="19:29" ht="15.75" customHeight="1" x14ac:dyDescent="0.25"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 spans="19:29" ht="15.75" customHeight="1" x14ac:dyDescent="0.25"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 spans="19:29" ht="15.75" customHeight="1" x14ac:dyDescent="0.25"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 spans="19:29" ht="15.75" customHeight="1" x14ac:dyDescent="0.25"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 spans="19:29" ht="15.75" customHeight="1" x14ac:dyDescent="0.25"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 spans="19:29" ht="15.75" customHeight="1" x14ac:dyDescent="0.25"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 spans="19:29" ht="15.75" customHeight="1" x14ac:dyDescent="0.25"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 spans="19:29" ht="15.75" customHeight="1" x14ac:dyDescent="0.25"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 spans="19:29" ht="15.75" customHeight="1" x14ac:dyDescent="0.25"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 spans="19:29" ht="15.75" customHeight="1" x14ac:dyDescent="0.25"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 spans="19:29" ht="15.75" customHeight="1" x14ac:dyDescent="0.25"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 spans="19:29" ht="15.75" customHeight="1" x14ac:dyDescent="0.25"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 spans="19:29" ht="15.75" customHeight="1" x14ac:dyDescent="0.25"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 spans="19:29" ht="15.75" customHeight="1" x14ac:dyDescent="0.25"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 spans="19:29" ht="15.75" customHeight="1" x14ac:dyDescent="0.25"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 spans="19:29" ht="15.75" customHeight="1" x14ac:dyDescent="0.25"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 spans="19:29" ht="15.75" customHeight="1" x14ac:dyDescent="0.25"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 spans="19:29" ht="15.75" customHeight="1" x14ac:dyDescent="0.25"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 spans="19:29" ht="15.75" customHeight="1" x14ac:dyDescent="0.25"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 spans="19:29" ht="15.75" customHeight="1" x14ac:dyDescent="0.25"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 spans="19:29" ht="15.75" customHeight="1" x14ac:dyDescent="0.25"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 spans="19:29" ht="15.75" customHeight="1" x14ac:dyDescent="0.25"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 spans="19:29" ht="15.75" customHeight="1" x14ac:dyDescent="0.25"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 spans="19:29" ht="15.75" customHeight="1" x14ac:dyDescent="0.25"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 spans="19:29" ht="15.75" customHeight="1" x14ac:dyDescent="0.25"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 spans="19:29" ht="15.75" customHeight="1" x14ac:dyDescent="0.25"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 spans="19:29" ht="15.75" customHeight="1" x14ac:dyDescent="0.25"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 spans="19:29" ht="15.75" customHeight="1" x14ac:dyDescent="0.25"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 spans="19:29" ht="15.75" customHeight="1" x14ac:dyDescent="0.25"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 spans="19:29" ht="15.75" customHeight="1" x14ac:dyDescent="0.25"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 spans="19:29" ht="15.75" customHeight="1" x14ac:dyDescent="0.25"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 spans="19:29" ht="15.75" customHeight="1" x14ac:dyDescent="0.25"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 spans="19:29" ht="15.75" customHeight="1" x14ac:dyDescent="0.25"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 spans="19:29" ht="15.75" customHeight="1" x14ac:dyDescent="0.25"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 spans="19:29" ht="15.75" customHeight="1" x14ac:dyDescent="0.25"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 spans="19:29" ht="15.75" customHeight="1" x14ac:dyDescent="0.25"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 spans="19:29" ht="15.75" customHeight="1" x14ac:dyDescent="0.25"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 spans="19:29" ht="15.75" customHeight="1" x14ac:dyDescent="0.25"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 spans="19:29" ht="15.75" customHeight="1" x14ac:dyDescent="0.25"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 spans="19:29" ht="15.75" customHeight="1" x14ac:dyDescent="0.25"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 spans="19:29" ht="15.75" customHeight="1" x14ac:dyDescent="0.25"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 spans="19:29" ht="15.75" customHeight="1" x14ac:dyDescent="0.25"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 spans="19:29" ht="15.75" customHeight="1" x14ac:dyDescent="0.25"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 spans="19:29" ht="15.75" customHeight="1" x14ac:dyDescent="0.25"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 spans="19:29" ht="15.75" customHeight="1" x14ac:dyDescent="0.25"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 spans="19:29" ht="15.75" customHeight="1" x14ac:dyDescent="0.25"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 spans="19:29" ht="15.75" customHeight="1" x14ac:dyDescent="0.25"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 spans="19:29" ht="15.75" customHeight="1" x14ac:dyDescent="0.25"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 spans="19:29" ht="15.75" customHeight="1" x14ac:dyDescent="0.25"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 spans="19:29" ht="15.75" customHeight="1" x14ac:dyDescent="0.25"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 spans="19:29" ht="15.75" customHeight="1" x14ac:dyDescent="0.25"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 spans="19:29" ht="15.75" customHeight="1" x14ac:dyDescent="0.25"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 spans="19:29" ht="15.75" customHeight="1" x14ac:dyDescent="0.25"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 spans="19:29" ht="15.75" customHeight="1" x14ac:dyDescent="0.25"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 spans="19:29" ht="15.75" customHeight="1" x14ac:dyDescent="0.25"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 spans="19:29" ht="15.75" customHeight="1" x14ac:dyDescent="0.25"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 spans="19:29" ht="15.75" customHeight="1" x14ac:dyDescent="0.25"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 spans="19:29" ht="15.75" customHeight="1" x14ac:dyDescent="0.25"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 spans="19:29" ht="15.75" customHeight="1" x14ac:dyDescent="0.25"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 spans="19:29" ht="15.75" customHeight="1" x14ac:dyDescent="0.25"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 spans="19:29" ht="15.75" customHeight="1" x14ac:dyDescent="0.25"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 spans="19:29" ht="15.75" customHeight="1" x14ac:dyDescent="0.25"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 spans="19:29" ht="15.75" customHeight="1" x14ac:dyDescent="0.25"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 spans="19:29" ht="15.75" customHeight="1" x14ac:dyDescent="0.25"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 spans="19:29" ht="15.75" customHeight="1" x14ac:dyDescent="0.25"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 spans="19:29" ht="15.75" customHeight="1" x14ac:dyDescent="0.25"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 spans="19:29" ht="15.75" customHeight="1" x14ac:dyDescent="0.25"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 spans="19:29" ht="15.75" customHeight="1" x14ac:dyDescent="0.25"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 spans="19:29" ht="15.75" customHeight="1" x14ac:dyDescent="0.25"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 spans="19:29" ht="15.75" customHeight="1" x14ac:dyDescent="0.25"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 spans="19:29" ht="15.75" customHeight="1" x14ac:dyDescent="0.25"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 spans="19:29" ht="15.75" customHeight="1" x14ac:dyDescent="0.25"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 spans="19:29" ht="15.75" customHeight="1" x14ac:dyDescent="0.25"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 spans="19:29" ht="15.75" customHeight="1" x14ac:dyDescent="0.25"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 spans="19:29" ht="15.75" customHeight="1" x14ac:dyDescent="0.25"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 spans="19:29" ht="15.75" customHeight="1" x14ac:dyDescent="0.25"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 spans="19:29" ht="15.75" customHeight="1" x14ac:dyDescent="0.25"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 spans="19:29" ht="15.75" customHeight="1" x14ac:dyDescent="0.25"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 spans="19:29" ht="15.75" customHeight="1" x14ac:dyDescent="0.25"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 spans="19:29" ht="15.75" customHeight="1" x14ac:dyDescent="0.25"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 spans="19:29" ht="15.75" customHeight="1" x14ac:dyDescent="0.25"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 spans="19:29" ht="15.75" customHeight="1" x14ac:dyDescent="0.25"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 spans="19:29" ht="15.75" customHeight="1" x14ac:dyDescent="0.25"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 spans="19:29" ht="15.75" customHeight="1" x14ac:dyDescent="0.25"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 spans="19:29" ht="15.75" customHeight="1" x14ac:dyDescent="0.25"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 spans="19:29" ht="15.75" customHeight="1" x14ac:dyDescent="0.25"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 spans="19:29" ht="15.75" customHeight="1" x14ac:dyDescent="0.25"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 spans="19:29" ht="15.75" customHeight="1" x14ac:dyDescent="0.25"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 spans="19:29" ht="15.75" customHeight="1" x14ac:dyDescent="0.25"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 spans="19:29" ht="15.75" customHeight="1" x14ac:dyDescent="0.25"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 spans="19:29" ht="15.75" customHeight="1" x14ac:dyDescent="0.25"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 spans="19:29" ht="15.75" customHeight="1" x14ac:dyDescent="0.25"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 spans="19:29" ht="15.75" customHeight="1" x14ac:dyDescent="0.25"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 spans="19:29" ht="15.75" customHeight="1" x14ac:dyDescent="0.25"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 spans="19:29" ht="15.75" customHeight="1" x14ac:dyDescent="0.25"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 spans="19:29" ht="15.75" customHeight="1" x14ac:dyDescent="0.25"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 spans="19:29" ht="15.75" customHeight="1" x14ac:dyDescent="0.25"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 spans="19:29" ht="15.75" customHeight="1" x14ac:dyDescent="0.25"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 spans="19:29" ht="15.75" customHeight="1" x14ac:dyDescent="0.25"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 spans="19:29" ht="15.75" customHeight="1" x14ac:dyDescent="0.25"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 spans="19:29" ht="15.75" customHeight="1" x14ac:dyDescent="0.25"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 spans="19:29" ht="15.75" customHeight="1" x14ac:dyDescent="0.25"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 spans="19:29" ht="15.75" customHeight="1" x14ac:dyDescent="0.25"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 spans="19:29" ht="15.75" customHeight="1" x14ac:dyDescent="0.25"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 spans="19:29" ht="15.75" customHeight="1" x14ac:dyDescent="0.25"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 spans="19:29" ht="15.75" customHeight="1" x14ac:dyDescent="0.25"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 spans="19:29" ht="15.75" customHeight="1" x14ac:dyDescent="0.25"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 spans="19:29" ht="15.75" customHeight="1" x14ac:dyDescent="0.25"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 spans="19:29" ht="15.75" customHeight="1" x14ac:dyDescent="0.25"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 spans="19:29" ht="15.75" customHeight="1" x14ac:dyDescent="0.25"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 spans="19:29" ht="15.75" customHeight="1" x14ac:dyDescent="0.25"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 spans="19:29" ht="15.75" customHeight="1" x14ac:dyDescent="0.25"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 spans="19:29" ht="15.75" customHeight="1" x14ac:dyDescent="0.25"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 spans="19:29" ht="15.75" customHeight="1" x14ac:dyDescent="0.25"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 spans="19:29" ht="15.75" customHeight="1" x14ac:dyDescent="0.25"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 spans="19:29" ht="15.75" customHeight="1" x14ac:dyDescent="0.25"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 spans="19:29" ht="15.75" customHeight="1" x14ac:dyDescent="0.25"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 spans="19:29" ht="15.75" customHeight="1" x14ac:dyDescent="0.25"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 spans="19:29" ht="15.75" customHeight="1" x14ac:dyDescent="0.25"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 spans="19:29" ht="15.75" customHeight="1" x14ac:dyDescent="0.25"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 spans="19:29" ht="15.75" customHeight="1" x14ac:dyDescent="0.25"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 spans="19:29" ht="15.75" customHeight="1" x14ac:dyDescent="0.25"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 spans="19:29" ht="15.75" customHeight="1" x14ac:dyDescent="0.25"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 spans="19:29" ht="15.75" customHeight="1" x14ac:dyDescent="0.25"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 spans="19:29" ht="15.75" customHeight="1" x14ac:dyDescent="0.25"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 spans="19:29" ht="15.75" customHeight="1" x14ac:dyDescent="0.25"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 spans="19:29" ht="15.75" customHeight="1" x14ac:dyDescent="0.25"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 spans="19:29" ht="15.75" customHeight="1" x14ac:dyDescent="0.25"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 spans="19:29" ht="15.75" customHeight="1" x14ac:dyDescent="0.25"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 spans="19:29" ht="15.75" customHeight="1" x14ac:dyDescent="0.25"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 spans="19:29" ht="15.75" customHeight="1" x14ac:dyDescent="0.25"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 spans="19:29" ht="15.75" customHeight="1" x14ac:dyDescent="0.25"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 spans="19:29" ht="15.75" customHeight="1" x14ac:dyDescent="0.25"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 spans="19:29" ht="15.75" customHeight="1" x14ac:dyDescent="0.25"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 spans="19:29" ht="15.75" customHeight="1" x14ac:dyDescent="0.25"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 spans="19:29" ht="15.75" customHeight="1" x14ac:dyDescent="0.25"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 spans="19:29" ht="15.75" customHeight="1" x14ac:dyDescent="0.25"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 spans="19:29" ht="15.75" customHeight="1" x14ac:dyDescent="0.25"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 spans="19:29" ht="15.75" customHeight="1" x14ac:dyDescent="0.25"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 spans="19:29" ht="15.75" customHeight="1" x14ac:dyDescent="0.25"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 spans="19:29" ht="15.75" customHeight="1" x14ac:dyDescent="0.25"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 spans="19:29" ht="15.75" customHeight="1" x14ac:dyDescent="0.25"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 spans="19:29" ht="15.75" customHeight="1" x14ac:dyDescent="0.25"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 spans="19:29" ht="15.75" customHeight="1" x14ac:dyDescent="0.25"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 spans="19:29" ht="15.75" customHeight="1" x14ac:dyDescent="0.25"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 spans="19:29" ht="15.75" customHeight="1" x14ac:dyDescent="0.25"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 spans="19:29" ht="15.75" customHeight="1" x14ac:dyDescent="0.25"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 spans="19:29" ht="15.75" customHeight="1" x14ac:dyDescent="0.25"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 spans="19:29" ht="15.75" customHeight="1" x14ac:dyDescent="0.25"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 spans="19:29" ht="15.75" customHeight="1" x14ac:dyDescent="0.25"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 spans="19:29" ht="15.75" customHeight="1" x14ac:dyDescent="0.25"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 spans="19:29" ht="15.75" customHeight="1" x14ac:dyDescent="0.25"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 spans="19:29" ht="15.75" customHeight="1" x14ac:dyDescent="0.25"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 spans="19:29" ht="15.75" customHeight="1" x14ac:dyDescent="0.25"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 spans="19:29" ht="15.75" customHeight="1" x14ac:dyDescent="0.25"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 spans="19:29" ht="15.75" customHeight="1" x14ac:dyDescent="0.25"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 spans="19:29" ht="15.75" customHeight="1" x14ac:dyDescent="0.25"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 spans="19:29" ht="15.75" customHeight="1" x14ac:dyDescent="0.25"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 spans="19:29" ht="15.75" customHeight="1" x14ac:dyDescent="0.25"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 spans="19:29" ht="15.75" customHeight="1" x14ac:dyDescent="0.25"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 spans="19:29" ht="15.75" customHeight="1" x14ac:dyDescent="0.25"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 spans="19:29" ht="15.75" customHeight="1" x14ac:dyDescent="0.25"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 spans="19:29" ht="15.75" customHeight="1" x14ac:dyDescent="0.25"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 spans="19:29" ht="15.75" customHeight="1" x14ac:dyDescent="0.25"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 spans="19:29" ht="15.75" customHeight="1" x14ac:dyDescent="0.25"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 spans="19:29" ht="15.75" customHeight="1" x14ac:dyDescent="0.25"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 spans="19:29" ht="15.75" customHeight="1" x14ac:dyDescent="0.25"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 spans="19:29" ht="15.75" customHeight="1" x14ac:dyDescent="0.25"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 spans="19:29" ht="15.75" customHeight="1" x14ac:dyDescent="0.25"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 spans="19:29" ht="15.75" customHeight="1" x14ac:dyDescent="0.25"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 spans="19:29" ht="15.75" customHeight="1" x14ac:dyDescent="0.25"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 spans="19:29" ht="15.75" customHeight="1" x14ac:dyDescent="0.25"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 spans="19:29" ht="15.75" customHeight="1" x14ac:dyDescent="0.25"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 spans="19:29" ht="15.75" customHeight="1" x14ac:dyDescent="0.25"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 spans="19:29" ht="15.75" customHeight="1" x14ac:dyDescent="0.25"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 spans="19:29" ht="15.75" customHeight="1" x14ac:dyDescent="0.25"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 spans="19:29" ht="15.75" customHeight="1" x14ac:dyDescent="0.25"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 spans="19:29" ht="15.75" customHeight="1" x14ac:dyDescent="0.25"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 spans="19:29" ht="15.75" customHeight="1" x14ac:dyDescent="0.25"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 spans="19:29" ht="15.75" customHeight="1" x14ac:dyDescent="0.25"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 spans="19:29" ht="15.75" customHeight="1" x14ac:dyDescent="0.25"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 spans="19:29" ht="15.75" customHeight="1" x14ac:dyDescent="0.25"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 spans="19:29" ht="15.75" customHeight="1" x14ac:dyDescent="0.25"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 spans="19:29" ht="15.75" customHeight="1" x14ac:dyDescent="0.25"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 spans="19:29" ht="15.75" customHeight="1" x14ac:dyDescent="0.25"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 spans="19:29" ht="15.75" customHeight="1" x14ac:dyDescent="0.25"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 spans="19:29" ht="15.75" customHeight="1" x14ac:dyDescent="0.25"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 spans="19:29" ht="15.75" customHeight="1" x14ac:dyDescent="0.25"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 spans="19:29" ht="15.75" customHeight="1" x14ac:dyDescent="0.25"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 spans="19:29" ht="15.75" customHeight="1" x14ac:dyDescent="0.25"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 spans="19:29" ht="15.75" customHeight="1" x14ac:dyDescent="0.25"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 spans="19:29" ht="15.75" customHeight="1" x14ac:dyDescent="0.25"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 spans="19:29" ht="15.75" customHeight="1" x14ac:dyDescent="0.25"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 spans="19:29" ht="15.75" customHeight="1" x14ac:dyDescent="0.25"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 spans="19:29" ht="15.75" customHeight="1" x14ac:dyDescent="0.25"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 spans="19:29" ht="15.75" customHeight="1" x14ac:dyDescent="0.25"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 spans="19:29" ht="15.75" customHeight="1" x14ac:dyDescent="0.25"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 spans="19:29" ht="15.75" customHeight="1" x14ac:dyDescent="0.25"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 spans="19:29" ht="15.75" customHeight="1" x14ac:dyDescent="0.25"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 spans="19:29" ht="15.75" customHeight="1" x14ac:dyDescent="0.25"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 spans="19:29" ht="15.75" customHeight="1" x14ac:dyDescent="0.25"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 spans="19:29" ht="15.75" customHeight="1" x14ac:dyDescent="0.25"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 spans="19:29" ht="15.75" customHeight="1" x14ac:dyDescent="0.25"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 spans="19:29" ht="15.75" customHeight="1" x14ac:dyDescent="0.25"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 spans="19:29" ht="15.75" customHeight="1" x14ac:dyDescent="0.25"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 spans="19:29" ht="15.75" customHeight="1" x14ac:dyDescent="0.25"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 spans="19:29" ht="15.75" customHeight="1" x14ac:dyDescent="0.25"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 spans="19:29" ht="15.75" customHeight="1" x14ac:dyDescent="0.25"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 spans="19:29" ht="15.75" customHeight="1" x14ac:dyDescent="0.25"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 spans="19:29" ht="15.75" customHeight="1" x14ac:dyDescent="0.25"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 spans="19:29" ht="15.75" customHeight="1" x14ac:dyDescent="0.25"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 spans="19:29" ht="15.75" customHeight="1" x14ac:dyDescent="0.25"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 spans="19:29" ht="15.75" customHeight="1" x14ac:dyDescent="0.25"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 spans="19:29" ht="15.75" customHeight="1" x14ac:dyDescent="0.25"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 spans="19:29" ht="15.75" customHeight="1" x14ac:dyDescent="0.25"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 spans="19:29" ht="15.75" customHeight="1" x14ac:dyDescent="0.25"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 spans="19:29" ht="15.75" customHeight="1" x14ac:dyDescent="0.25"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 spans="19:29" ht="15.75" customHeight="1" x14ac:dyDescent="0.25"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 spans="19:29" ht="15.75" customHeight="1" x14ac:dyDescent="0.25"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 spans="19:29" ht="15.75" customHeight="1" x14ac:dyDescent="0.25"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 spans="19:29" ht="15.75" customHeight="1" x14ac:dyDescent="0.25"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 spans="19:29" ht="15.75" customHeight="1" x14ac:dyDescent="0.25"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 spans="19:29" ht="15.75" customHeight="1" x14ac:dyDescent="0.25"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 spans="19:29" ht="15.75" customHeight="1" x14ac:dyDescent="0.25"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 spans="19:29" ht="15.75" customHeight="1" x14ac:dyDescent="0.25"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 spans="19:29" ht="15.75" customHeight="1" x14ac:dyDescent="0.25"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 spans="19:29" ht="15.75" customHeight="1" x14ac:dyDescent="0.25"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 spans="19:29" ht="15.75" customHeight="1" x14ac:dyDescent="0.25"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 spans="19:29" ht="15.75" customHeight="1" x14ac:dyDescent="0.25"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 spans="19:29" ht="15.75" customHeight="1" x14ac:dyDescent="0.25"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 spans="19:29" ht="15.75" customHeight="1" x14ac:dyDescent="0.25"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 spans="19:29" ht="15.75" customHeight="1" x14ac:dyDescent="0.25"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 spans="19:29" ht="15.75" customHeight="1" x14ac:dyDescent="0.25"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 spans="19:29" ht="15.75" customHeight="1" x14ac:dyDescent="0.25"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 spans="19:29" ht="15.75" customHeight="1" x14ac:dyDescent="0.25"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 spans="19:29" ht="15.75" customHeight="1" x14ac:dyDescent="0.25"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 spans="19:29" ht="15.75" customHeight="1" x14ac:dyDescent="0.25"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 spans="19:29" ht="15.75" customHeight="1" x14ac:dyDescent="0.25"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 spans="19:29" ht="15.75" customHeight="1" x14ac:dyDescent="0.25"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 spans="19:29" ht="15.75" customHeight="1" x14ac:dyDescent="0.25"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 spans="19:29" ht="15.75" customHeight="1" x14ac:dyDescent="0.25"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 spans="19:29" ht="15.75" customHeight="1" x14ac:dyDescent="0.25"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 spans="19:29" ht="15.75" customHeight="1" x14ac:dyDescent="0.25"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 spans="19:29" ht="15.75" customHeight="1" x14ac:dyDescent="0.25"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 spans="19:29" ht="15.75" customHeight="1" x14ac:dyDescent="0.25"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 spans="19:29" ht="15.75" customHeight="1" x14ac:dyDescent="0.25"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 spans="19:29" ht="15.75" customHeight="1" x14ac:dyDescent="0.25"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 spans="19:29" ht="15.75" customHeight="1" x14ac:dyDescent="0.25"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 spans="19:29" ht="15.75" customHeight="1" x14ac:dyDescent="0.25"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 spans="19:29" ht="15.75" customHeight="1" x14ac:dyDescent="0.25"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 spans="19:29" ht="15.75" customHeight="1" x14ac:dyDescent="0.25"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 spans="19:29" ht="15.75" customHeight="1" x14ac:dyDescent="0.25"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 spans="19:29" ht="15.75" customHeight="1" x14ac:dyDescent="0.25"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 spans="19:29" ht="15.75" customHeight="1" x14ac:dyDescent="0.25"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 spans="19:29" ht="15.75" customHeight="1" x14ac:dyDescent="0.25"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 spans="19:29" ht="15.75" customHeight="1" x14ac:dyDescent="0.25"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 spans="19:29" ht="15.75" customHeight="1" x14ac:dyDescent="0.25"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 spans="19:29" ht="15.75" customHeight="1" x14ac:dyDescent="0.25"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 spans="19:29" ht="15.75" customHeight="1" x14ac:dyDescent="0.25"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 spans="19:29" ht="15.75" customHeight="1" x14ac:dyDescent="0.25"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 spans="19:29" ht="15.75" customHeight="1" x14ac:dyDescent="0.25"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 spans="19:29" ht="15.75" customHeight="1" x14ac:dyDescent="0.25"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 spans="19:29" ht="15.75" customHeight="1" x14ac:dyDescent="0.25"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 spans="19:29" ht="15.75" customHeight="1" x14ac:dyDescent="0.25"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 spans="19:29" ht="15.75" customHeight="1" x14ac:dyDescent="0.25"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 spans="19:29" ht="15.75" customHeight="1" x14ac:dyDescent="0.25"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 spans="19:29" ht="15.75" customHeight="1" x14ac:dyDescent="0.25"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 spans="19:29" ht="15.75" customHeight="1" x14ac:dyDescent="0.25"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 spans="19:29" ht="15.75" customHeight="1" x14ac:dyDescent="0.25"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 spans="19:29" ht="15.75" customHeight="1" x14ac:dyDescent="0.25"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 spans="19:29" ht="15.75" customHeight="1" x14ac:dyDescent="0.25"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 spans="19:29" ht="15.75" customHeight="1" x14ac:dyDescent="0.25"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 spans="19:29" ht="15.75" customHeight="1" x14ac:dyDescent="0.25"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 spans="19:29" ht="15.75" customHeight="1" x14ac:dyDescent="0.25"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 spans="19:29" ht="15.75" customHeight="1" x14ac:dyDescent="0.25"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 spans="19:29" ht="15.75" customHeight="1" x14ac:dyDescent="0.25"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 spans="19:29" ht="15.75" customHeight="1" x14ac:dyDescent="0.25"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 spans="19:29" ht="15.75" customHeight="1" x14ac:dyDescent="0.25"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 spans="19:29" ht="15.75" customHeight="1" x14ac:dyDescent="0.25"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 spans="19:29" ht="15.75" customHeight="1" x14ac:dyDescent="0.25"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 spans="19:29" ht="15.75" customHeight="1" x14ac:dyDescent="0.25"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 spans="19:29" ht="15.75" customHeight="1" x14ac:dyDescent="0.25"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 spans="19:29" ht="15.75" customHeight="1" x14ac:dyDescent="0.25"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 spans="19:29" ht="15.75" customHeight="1" x14ac:dyDescent="0.25"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 spans="19:29" ht="15.75" customHeight="1" x14ac:dyDescent="0.25"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 spans="19:29" ht="15.75" customHeight="1" x14ac:dyDescent="0.25"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 spans="19:29" ht="15.75" customHeight="1" x14ac:dyDescent="0.25"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 spans="19:29" ht="15.75" customHeight="1" x14ac:dyDescent="0.25"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 spans="19:29" ht="15.75" customHeight="1" x14ac:dyDescent="0.25"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 spans="19:29" ht="15.75" customHeight="1" x14ac:dyDescent="0.25"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 spans="19:29" ht="15.75" customHeight="1" x14ac:dyDescent="0.25"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 spans="19:29" ht="15.75" customHeight="1" x14ac:dyDescent="0.25"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 spans="19:29" ht="15.75" customHeight="1" x14ac:dyDescent="0.25"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 spans="19:29" ht="15.75" customHeight="1" x14ac:dyDescent="0.25"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 spans="19:29" ht="15.75" customHeight="1" x14ac:dyDescent="0.25"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 spans="19:29" ht="15.75" customHeight="1" x14ac:dyDescent="0.25"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 spans="19:29" ht="15.75" customHeight="1" x14ac:dyDescent="0.25"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 spans="19:29" ht="15.75" customHeight="1" x14ac:dyDescent="0.25"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 spans="19:29" ht="15.75" customHeight="1" x14ac:dyDescent="0.25"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 spans="19:29" ht="15.75" customHeight="1" x14ac:dyDescent="0.25"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 spans="19:29" ht="15.75" customHeight="1" x14ac:dyDescent="0.25"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 spans="19:29" ht="15.75" customHeight="1" x14ac:dyDescent="0.25"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 spans="19:29" ht="15.75" customHeight="1" x14ac:dyDescent="0.25"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 spans="19:29" ht="15.75" customHeight="1" x14ac:dyDescent="0.25"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 spans="19:29" ht="15.75" customHeight="1" x14ac:dyDescent="0.25"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 spans="19:29" ht="15.75" customHeight="1" x14ac:dyDescent="0.25"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 spans="19:29" ht="15.75" customHeight="1" x14ac:dyDescent="0.25"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 spans="19:29" ht="15.75" customHeight="1" x14ac:dyDescent="0.25"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 spans="19:29" ht="15.75" customHeight="1" x14ac:dyDescent="0.25"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 spans="19:29" ht="15.75" customHeight="1" x14ac:dyDescent="0.25"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 spans="19:29" ht="15.75" customHeight="1" x14ac:dyDescent="0.25"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 spans="19:29" ht="15.75" customHeight="1" x14ac:dyDescent="0.25"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 spans="19:29" ht="15.75" customHeight="1" x14ac:dyDescent="0.25"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 spans="19:29" ht="15.75" customHeight="1" x14ac:dyDescent="0.25"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 spans="19:29" ht="15.75" customHeight="1" x14ac:dyDescent="0.25"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 spans="19:29" ht="15.75" customHeight="1" x14ac:dyDescent="0.25"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 spans="19:29" ht="15.75" customHeight="1" x14ac:dyDescent="0.25"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 spans="19:29" ht="15.75" customHeight="1" x14ac:dyDescent="0.25"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 spans="19:29" ht="15.75" customHeight="1" x14ac:dyDescent="0.25"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 spans="19:29" ht="15.75" customHeight="1" x14ac:dyDescent="0.25"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 spans="19:29" ht="15.75" customHeight="1" x14ac:dyDescent="0.25"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  <row r="1000" spans="19:29" ht="15.75" customHeight="1" x14ac:dyDescent="0.25"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</sheetData>
  <customSheetViews>
    <customSheetView guid="{503DC7B2-132F-4C13-854C-A0350873AACA}" filter="1" showAutoFilter="1">
      <pageMargins left="0.511811024" right="0.511811024" top="0.78740157499999996" bottom="0.78740157499999996" header="0.31496062000000002" footer="0.31496062000000002"/>
      <autoFilter ref="A1:O52" xr:uid="{F5A1AA33-97AB-4E00-B195-4B232B850EB8}"/>
    </customSheetView>
    <customSheetView guid="{F48C1C00-1E1D-4811-A43D-B16DBE7C639B}" filter="1" showAutoFilter="1">
      <pageMargins left="0.511811024" right="0.511811024" top="0.78740157499999996" bottom="0.78740157499999996" header="0.31496062000000002" footer="0.31496062000000002"/>
      <autoFilter ref="A1:O52" xr:uid="{72679E21-325F-4CFC-9043-0D993E309E6D}"/>
    </customSheetView>
  </customSheetViews>
  <phoneticPr fontId="11" type="noConversion"/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D1" sqref="D1"/>
    </sheetView>
  </sheetViews>
  <sheetFormatPr defaultRowHeight="15" x14ac:dyDescent="0.25"/>
  <cols>
    <col min="1" max="1" width="35.140625" bestFit="1" customWidth="1"/>
    <col min="2" max="2" width="17" customWidth="1"/>
  </cols>
  <sheetData>
    <row r="1" spans="1:2" ht="31.5" x14ac:dyDescent="0.25">
      <c r="A1" s="5" t="s">
        <v>27</v>
      </c>
      <c r="B1" s="6" t="s">
        <v>26</v>
      </c>
    </row>
    <row r="2" spans="1:2" x14ac:dyDescent="0.25">
      <c r="A2" s="3" t="s">
        <v>25</v>
      </c>
      <c r="B2" s="1"/>
    </row>
    <row r="3" spans="1:2" x14ac:dyDescent="0.25">
      <c r="A3" s="3" t="s">
        <v>24</v>
      </c>
      <c r="B3" s="1"/>
    </row>
    <row r="4" spans="1:2" x14ac:dyDescent="0.25">
      <c r="A4" s="3" t="s">
        <v>23</v>
      </c>
      <c r="B4" s="1"/>
    </row>
    <row r="5" spans="1:2" x14ac:dyDescent="0.25">
      <c r="A5" s="3" t="s">
        <v>22</v>
      </c>
      <c r="B5" s="1"/>
    </row>
    <row r="6" spans="1:2" x14ac:dyDescent="0.25">
      <c r="A6" s="3" t="s">
        <v>21</v>
      </c>
      <c r="B6" s="1"/>
    </row>
    <row r="7" spans="1:2" x14ac:dyDescent="0.25">
      <c r="A7" s="3" t="s">
        <v>20</v>
      </c>
      <c r="B7" s="1"/>
    </row>
    <row r="8" spans="1:2" x14ac:dyDescent="0.25">
      <c r="A8" s="2" t="s">
        <v>19</v>
      </c>
      <c r="B8" s="1">
        <v>0.05</v>
      </c>
    </row>
    <row r="9" spans="1:2" x14ac:dyDescent="0.25">
      <c r="A9" s="2" t="s">
        <v>18</v>
      </c>
      <c r="B9" s="1">
        <v>4</v>
      </c>
    </row>
    <row r="10" spans="1:2" x14ac:dyDescent="0.25">
      <c r="A10" s="2" t="s">
        <v>17</v>
      </c>
      <c r="B10" s="1">
        <v>0.02</v>
      </c>
    </row>
    <row r="11" spans="1:2" x14ac:dyDescent="0.25">
      <c r="A11" s="2" t="s">
        <v>16</v>
      </c>
      <c r="B11" s="1">
        <v>0.6</v>
      </c>
    </row>
    <row r="12" spans="1:2" x14ac:dyDescent="0.25">
      <c r="A12" s="2" t="s">
        <v>15</v>
      </c>
      <c r="B12" s="1">
        <v>1</v>
      </c>
    </row>
    <row r="13" spans="1:2" x14ac:dyDescent="0.25">
      <c r="A13" s="2" t="s">
        <v>14</v>
      </c>
      <c r="B13" s="1">
        <v>0.1</v>
      </c>
    </row>
    <row r="14" spans="1:2" x14ac:dyDescent="0.25">
      <c r="A14" s="2" t="s">
        <v>13</v>
      </c>
      <c r="B14" s="1">
        <v>0.1</v>
      </c>
    </row>
    <row r="15" spans="1:2" x14ac:dyDescent="0.25">
      <c r="A15" s="2" t="s">
        <v>12</v>
      </c>
      <c r="B15" s="1">
        <v>0.2</v>
      </c>
    </row>
    <row r="16" spans="1:2" x14ac:dyDescent="0.25">
      <c r="A16" s="2" t="s">
        <v>11</v>
      </c>
      <c r="B16" s="1">
        <v>3</v>
      </c>
    </row>
    <row r="17" spans="1:2" x14ac:dyDescent="0.25">
      <c r="A17" s="2" t="s">
        <v>10</v>
      </c>
      <c r="B17" s="1">
        <v>1.8</v>
      </c>
    </row>
    <row r="18" spans="1:2" x14ac:dyDescent="0.25">
      <c r="A18" s="2" t="s">
        <v>9</v>
      </c>
      <c r="B18" s="1">
        <v>1</v>
      </c>
    </row>
    <row r="19" spans="1:2" x14ac:dyDescent="0.25">
      <c r="A19" s="2" t="s">
        <v>8</v>
      </c>
      <c r="B19" s="1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38</v>
      </c>
    </row>
    <row r="2" spans="1:2" x14ac:dyDescent="0.25">
      <c r="A2">
        <v>33</v>
      </c>
      <c r="B2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2ª CAMPANHA</vt:lpstr>
      <vt:lpstr>LQ</vt:lpstr>
      <vt:lpstr>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semarh</dc:creator>
  <cp:lastModifiedBy>Thalison Dourado de Oliveira</cp:lastModifiedBy>
  <cp:lastPrinted>2023-04-04T12:09:02Z</cp:lastPrinted>
  <dcterms:created xsi:type="dcterms:W3CDTF">2021-11-08T12:36:07Z</dcterms:created>
  <dcterms:modified xsi:type="dcterms:W3CDTF">2024-06-07T20:45:22Z</dcterms:modified>
</cp:coreProperties>
</file>