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tables/table1.xml" ContentType="application/vnd.openxmlformats-officedocument.spreadsheetml.table+xml"/>
  <Override PartName="/xl/pivotTables/pivotTable8.xml" ContentType="application/vnd.openxmlformats-officedocument.spreadsheetml.pivotTable+xml"/>
  <Override PartName="/xl/drawings/drawing3.xml" ContentType="application/vnd.openxmlformats-officedocument.drawing+xml"/>
  <Override PartName="/xl/charts/chartEx1.xml" ContentType="application/vnd.ms-office.chartex+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Ex2.xml" ContentType="application/vnd.ms-office.chartex+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Ex3.xml" ContentType="application/vnd.ms-office.chartex+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ARJUN\Downloads\"/>
    </mc:Choice>
  </mc:AlternateContent>
  <xr:revisionPtr revIDLastSave="0" documentId="8_{478D90E5-1A92-4ABE-83BF-1579156A998C}" xr6:coauthVersionLast="47" xr6:coauthVersionMax="47" xr10:uidLastSave="{00000000-0000-0000-0000-000000000000}"/>
  <bookViews>
    <workbookView xWindow="-108" yWindow="-108" windowWidth="23256" windowHeight="12456" activeTab="8" xr2:uid="{00000000-000D-0000-FFFF-FFFF00000000}"/>
  </bookViews>
  <sheets>
    <sheet name="KPI" sheetId="8" r:id="rId1"/>
    <sheet name="Combo_Chart" sheetId="3" r:id="rId2"/>
    <sheet name="Year on year" sheetId="9" r:id="rId3"/>
    <sheet name="Data" sheetId="1" r:id="rId4"/>
    <sheet name="Waterfall Chart" sheetId="4" r:id="rId5"/>
    <sheet name="Donut" sheetId="5" r:id="rId6"/>
    <sheet name="Map" sheetId="6" r:id="rId7"/>
    <sheet name="Top_5" sheetId="7" r:id="rId8"/>
    <sheet name="layout" sheetId="2" r:id="rId9"/>
  </sheets>
  <definedNames>
    <definedName name="_xlchart.v1.0" hidden="1">'Waterfall Chart'!$D$4:$D$7</definedName>
    <definedName name="_xlchart.v1.1" hidden="1">'Waterfall Chart'!$E$3</definedName>
    <definedName name="_xlchart.v1.17" hidden="1">'Waterfall Chart'!$D$4:$D$7</definedName>
    <definedName name="_xlchart.v1.18" hidden="1">'Waterfall Chart'!$E$3</definedName>
    <definedName name="_xlchart.v1.19" hidden="1">'Waterfall Chart'!$E$4:$E$7</definedName>
    <definedName name="_xlchart.v1.2" hidden="1">'Waterfall Chart'!$E$4:$E$7</definedName>
    <definedName name="_xlchart.v5.10" hidden="1">Map!$F$2</definedName>
    <definedName name="_xlchart.v5.11" hidden="1">Map!$F$3</definedName>
    <definedName name="_xlchart.v5.12" hidden="1">Map!$F$4:$F$53</definedName>
    <definedName name="_xlchart.v5.13" hidden="1">Map!$E$3</definedName>
    <definedName name="_xlchart.v5.14" hidden="1">Map!$E$4:$E$53</definedName>
    <definedName name="_xlchart.v5.15" hidden="1">Map!$F$3</definedName>
    <definedName name="_xlchart.v5.16" hidden="1">Map!$F$4:$F$53</definedName>
    <definedName name="_xlchart.v5.3" hidden="1">Map!$E$3</definedName>
    <definedName name="_xlchart.v5.4" hidden="1">Map!$E$4:$E$53</definedName>
    <definedName name="_xlchart.v5.5" hidden="1">Map!$F$2</definedName>
    <definedName name="_xlchart.v5.6" hidden="1">Map!$F$3</definedName>
    <definedName name="_xlchart.v5.7" hidden="1">Map!$F$4:$F$53</definedName>
    <definedName name="_xlchart.v5.8" hidden="1">Map!$E$3</definedName>
    <definedName name="_xlchart.v5.9" hidden="1">Map!$E$4:$E$53</definedName>
    <definedName name="Slicer_Region">#N/A</definedName>
    <definedName name="Slicer_Segment">#N/A</definedName>
    <definedName name="Slicer_Year1">#N/A</definedName>
  </definedNames>
  <calcPr calcId="191029"/>
  <pivotCaches>
    <pivotCache cacheId="18"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4" roundtripDataSignature="AMtx7mgYS6wfnPy0iIjdhtUlD2xFm8j14w=="/>
    </ext>
  </extLst>
</workbook>
</file>

<file path=xl/calcChain.xml><?xml version="1.0" encoding="utf-8"?>
<calcChain xmlns="http://schemas.openxmlformats.org/spreadsheetml/2006/main">
  <c r="C10" i="9" l="1"/>
  <c r="B10" i="9"/>
  <c r="F10" i="9"/>
  <c r="E10" i="9"/>
  <c r="D10" i="9"/>
  <c r="Q17" i="8"/>
  <c r="N17" i="8"/>
  <c r="J17" i="8"/>
  <c r="F17" i="8"/>
  <c r="B17" i="8"/>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4"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 i="6"/>
  <c r="E6" i="6"/>
  <c r="E7" i="6"/>
  <c r="E8" i="6"/>
  <c r="E9" i="6"/>
  <c r="E10" i="6"/>
  <c r="E4" i="6"/>
  <c r="E7" i="4"/>
  <c r="E5" i="4"/>
  <c r="E6" i="4"/>
  <c r="E4" i="4"/>
  <c r="D5" i="4"/>
  <c r="D6" i="4"/>
  <c r="D7" i="4"/>
  <c r="D4" i="4"/>
  <c r="B11"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<sst xmlns="http://schemas.openxmlformats.org/spreadsheetml/2006/main" count="130133" uniqueCount="10957">
  <si>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</si>
  <si>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</si>
  <si>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</si>
  <si>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</si>
  <si>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</si>
  <si>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</si>
  <si>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</si>
  <si>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</si>
  <si>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</si>
  <si>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</si>
  <si>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</si>
  <si>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</si>
  <si>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</si>
  <si>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</si>
  <si>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</si>
  <si>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</si>
  <si>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</si>
  <si>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</si>
  <si>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</si>
  <si>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</si>
  <si>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</si>
  <si>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</si>
  <si>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</si>
  <si>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</si>
  <si>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</si>
  <si>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</si>
  <si>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</si>
  <si>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</si>
  <si>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</si>
  <si>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</si>
  <si>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</si>
  <si>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</si>
  <si>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</si>
  <si>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</si>
  <si>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</si>
  <si>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</si>
  <si>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</si>
  <si>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</si>
  <si>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</si>
  <si>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</si>
  <si>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</si>
  <si>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</si>
  <si>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</si>
  <si>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</si>
  <si>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</si>
  <si>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</si>
  <si>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</si>
  <si>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</si>
  <si>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</si>
  <si>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</si>
  <si>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</si>
  <si>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</si>
  <si>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</si>
  <si>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</si>
  <si>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</si>
  <si>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</si>
  <si>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</si>
  <si>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</si>
  <si>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</si>
  <si>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</si>
  <si>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</si>
  <si>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</si>
  <si>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</si>
  <si>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</si>
  <si>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</si>
  <si>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</si>
  <si>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</si>
  <si>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</si>
  <si>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</si>
  <si>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</si>
  <si>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</si>
  <si>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</si>
  <si>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</si>
  <si>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</si>
  <si>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</si>
  <si>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</si>
  <si>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</si>
  <si>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</si>
  <si>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</si>
  <si>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</si>
  <si>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</si>
  <si>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</si>
  <si>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</si>
  <si>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</si>
  <si>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</si>
  <si>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</si>
  <si>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</si>
  <si>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</si>
  <si>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</si>
  <si>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</si>
  <si>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</si>
  <si>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</si>
  <si>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</si>
  <si>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</si>
  <si>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</si>
  <si>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</si>
  <si>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</si>
  <si>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</si>
  <si>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</si>
  <si>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</si>
  <si>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</si>
  <si>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</si>
  <si>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</si>
  <si>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</si>
  <si>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</si>
  <si>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</si>
  <si>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</si>
  <si>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</si>
  <si>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</si>
  <si>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</si>
  <si>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</si>
  <si>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</si>
  <si>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</si>
  <si>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</si>
  <si>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</si>
  <si>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</si>
  <si>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</si>
  <si>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</si>
  <si>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</si>
  <si>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</si>
  <si>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</si>
  <si>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</si>
  <si>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</si>
  <si>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</si>
  <si>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</si>
  <si>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</si>
  <si>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</si>
  <si>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</si>
  <si>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</si>
  <si>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</si>
  <si>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</si>
  <si>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</si>
  <si>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</si>
  <si>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</si>
  <si>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</si>
  <si>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</si>
  <si>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</si>
  <si>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</si>
  <si>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</si>
  <si>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</si>
  <si>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</si>
  <si>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</si>
  <si>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</si>
  <si>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</si>
  <si>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</si>
  <si>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</si>
  <si>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</si>
  <si>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</si>
  <si>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</si>
  <si>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</si>
  <si>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</si>
  <si>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</si>
  <si>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</si>
  <si>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</si>
  <si>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</si>
  <si>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</si>
  <si>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</si>
  <si>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</si>
  <si>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</si>
  <si>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</si>
  <si>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</si>
  <si>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</si>
  <si>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</si>
  <si>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</si>
  <si>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</si>
  <si>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</si>
  <si>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</si>
  <si>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</si>
  <si>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</si>
  <si>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</si>
  <si>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</si>
  <si>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</si>
  <si>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</si>
  <si>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</si>
  <si>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</si>
  <si>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</si>
  <si>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</si>
  <si>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</si>
  <si>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</si>
  <si>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</si>
  <si>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</si>
  <si>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</si>
  <si>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</si>
  <si>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</si>
  <si>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</si>
  <si>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</si>
  <si>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</si>
  <si>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</si>
  <si>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</si>
  <si>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</si>
  <si>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</si>
  <si>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</si>
  <si>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</si>
  <si>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</si>
  <si>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</si>
  <si>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</si>
  <si>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</si>
  <si>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</si>
  <si>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</si>
  <si>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</si>
  <si>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</si>
  <si>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</si>
  <si>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</si>
  <si>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</si>
  <si>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</si>
  <si>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</si>
  <si>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</si>
  <si>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</si>
  <si>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</si>
  <si>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</si>
  <si>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</si>
  <si>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</si>
  <si>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</si>
  <si>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</si>
  <si>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</si>
  <si>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</si>
  <si>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</si>
  <si>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</si>
  <si>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</si>
  <si>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</si>
  <si>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</si>
  <si>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</si>
  <si>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</si>
  <si>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</si>
  <si>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</si>
  <si>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</si>
  <si>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</si>
  <si>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</si>
  <si>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</si>
  <si>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</si>
  <si>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</si>
  <si>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</si>
  <si>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</si>
  <si>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</si>
  <si>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</si>
  <si>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</si>
  <si>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</si>
  <si>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</si>
  <si>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</si>
  <si>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</si>
  <si>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</si>
  <si>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</si>
  <si>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</si>
  <si>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</si>
  <si>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</si>
  <si>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</si>
  <si>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</si>
  <si>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</si>
  <si>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</si>
  <si>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</si>
  <si>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</si>
  <si>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</si>
  <si>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</si>
  <si>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</si>
  <si>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</si>
  <si>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</si>
  <si>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</si>
  <si>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</si>
  <si>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</si>
  <si>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</si>
  <si>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</si>
  <si>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</si>
  <si>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</si>
  <si>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</si>
  <si>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</si>
  <si>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</si>
  <si>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</si>
  <si>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</si>
  <si>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</si>
  <si>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</si>
  <si>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</si>
  <si>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</si>
  <si>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</si>
  <si>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</si>
  <si>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</si>
  <si>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</si>
  <si>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</si>
  <si>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</si>
  <si>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</si>
  <si>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</si>
  <si>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</si>
  <si>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</si>
  <si>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</si>
  <si>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</si>
  <si>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</si>
  <si>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</si>
  <si>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</si>
  <si>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</si>
  <si>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</si>
  <si>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</si>
  <si>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</si>
  <si>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</si>
  <si>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</si>
  <si>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</si>
  <si>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</si>
  <si>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</si>
  <si>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</si>
  <si>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</si>
  <si>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</si>
  <si>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</si>
  <si>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</si>
  <si>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</si>
  <si>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</si>
  <si>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</si>
  <si>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</si>
  <si>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</si>
  <si>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</si>
  <si>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</si>
  <si>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</si>
  <si>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</si>
  <si>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</si>
  <si>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</si>
  <si>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</si>
  <si>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</si>
  <si>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</si>
  <si>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</si>
  <si>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</si>
  <si>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</si>
  <si>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</si>
  <si>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</si>
  <si>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</si>
  <si>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</si>
  <si>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</si>
  <si>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</si>
  <si>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</si>
  <si>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</si>
  <si>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</si>
  <si>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</si>
  <si>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</si>
  <si>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</si>
  <si>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</si>
  <si>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</si>
  <si>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</si>
  <si>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</si>
  <si>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</si>
  <si>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</si>
  <si>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</si>
  <si>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</si>
  <si>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</si>
  <si>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</si>
  <si>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</si>
  <si>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</si>
  <si>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</si>
  <si>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</si>
  <si>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</si>
  <si>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</si>
  <si>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</si>
  <si>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</si>
  <si>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</si>
  <si>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</si>
  <si>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</si>
  <si>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</si>
  <si>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</si>
  <si>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</si>
  <si>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</si>
  <si>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</si>
  <si>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</si>
  <si>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</si>
  <si>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</si>
  <si>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</si>
  <si>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</si>
  <si>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</si>
  <si>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</si>
  <si>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</si>
  <si>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</si>
  <si>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</si>
  <si>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</si>
  <si>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</si>
  <si>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</si>
  <si>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</si>
  <si>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</si>
  <si>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</si>
  <si>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</si>
  <si>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</si>
  <si>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</si>
  <si>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</si>
  <si>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</si>
  <si>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</si>
  <si>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</si>
  <si>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</si>
  <si>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</si>
  <si>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</si>
  <si>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</si>
  <si>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</si>
  <si>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</si>
  <si>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</si>
  <si>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</si>
  <si>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</si>
  <si>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</si>
  <si>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</si>
  <si>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</si>
  <si>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</si>
  <si>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</si>
  <si>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</si>
  <si>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</si>
  <si>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</si>
  <si>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</si>
  <si>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</si>
  <si>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</si>
  <si>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</si>
  <si>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</si>
  <si>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</si>
  <si>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</si>
  <si>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</si>
  <si>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</si>
  <si>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</si>
  <si>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</si>
  <si>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</si>
  <si>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</si>
  <si>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</si>
  <si>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</si>
  <si>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</si>
  <si>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</si>
  <si>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</si>
  <si>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</si>
  <si>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</si>
  <si>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</si>
  <si>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</si>
  <si>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</si>
  <si>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</si>
  <si>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</si>
  <si>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</si>
  <si>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</si>
  <si>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</si>
  <si>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</si>
  <si>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</si>
  <si>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</si>
  <si>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</si>
  <si>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</si>
  <si>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</si>
  <si>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</si>
  <si>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</si>
  <si>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</si>
  <si>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</si>
  <si>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</si>
  <si>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</si>
  <si>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</si>
  <si>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</si>
  <si>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</si>
  <si>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</si>
  <si>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</si>
  <si>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</si>
  <si>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</si>
  <si>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</si>
  <si>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</si>
  <si>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</si>
  <si>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</si>
  <si>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</si>
  <si>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</si>
  <si>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</si>
  <si>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</si>
  <si>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</si>
  <si>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</si>
  <si>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</si>
  <si>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</si>
  <si>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</si>
  <si>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</si>
  <si>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</si>
  <si>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</si>
  <si>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</si>
  <si>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</si>
  <si>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</si>
  <si>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</si>
  <si>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</si>
  <si>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</si>
  <si>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</si>
  <si>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</si>
  <si>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</si>
  <si>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</si>
  <si>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</si>
  <si>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</si>
  <si>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</si>
  <si>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</si>
  <si>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</si>
  <si>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</si>
  <si>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</si>
  <si>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</si>
  <si>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</si>
  <si>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</si>
  <si>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</si>
  <si>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</si>
  <si>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</si>
  <si>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</si>
  <si>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</si>
  <si>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</si>
  <si>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</si>
  <si>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</si>
  <si>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</si>
  <si>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</si>
  <si>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</si>
  <si>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</si>
  <si>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</si>
  <si>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</si>
  <si>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</si>
  <si>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</si>
  <si>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</si>
  <si>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</si>
  <si>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</si>
  <si>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</si>
  <si>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</si>
  <si>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</si>
  <si>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</si>
  <si>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</si>
  <si>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</si>
  <si>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</si>
  <si>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</si>
  <si>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</si>
  <si>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</si>
  <si>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</si>
  <si>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</si>
  <si>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</si>
  <si>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</si>
  <si>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</si>
  <si>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</si>
  <si>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</si>
  <si>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</si>
  <si>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</si>
  <si>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</si>
  <si>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</si>
  <si>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</si>
  <si>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</si>
  <si>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</si>
  <si>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</si>
  <si>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</si>
  <si>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</si>
  <si>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</si>
  <si>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</si>
  <si>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</si>
  <si>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</si>
  <si>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</si>
  <si>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</si>
  <si>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</si>
  <si>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</si>
  <si>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</si>
  <si>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</si>
  <si>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</si>
  <si>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</si>
  <si>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</si>
  <si>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</si>
  <si>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</si>
  <si>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</si>
  <si>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</si>
  <si>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</si>
  <si>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</si>
  <si>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</si>
  <si>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</si>
  <si>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</si>
  <si>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</si>
  <si>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</si>
  <si>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</si>
  <si>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</si>
  <si>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</si>
  <si>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</si>
  <si>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</si>
  <si>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</si>
  <si>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</si>
  <si>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</si>
  <si>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</si>
  <si>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</si>
  <si>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</si>
  <si>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</si>
  <si>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</si>
  <si>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</si>
  <si>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</si>
  <si>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</si>
  <si>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</si>
  <si>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</si>
  <si>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</si>
  <si>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</si>
  <si>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</si>
  <si>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</si>
  <si>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</si>
  <si>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</si>
  <si>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</si>
  <si>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</si>
  <si>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</si>
  <si>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</si>
  <si>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</si>
  <si>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</si>
  <si>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</si>
  <si>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</si>
  <si>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</si>
  <si>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</si>
  <si>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</si>
  <si>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</si>
  <si>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</si>
  <si>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</si>
  <si>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</si>
  <si>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</si>
  <si>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</si>
  <si>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</si>
  <si>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</si>
  <si>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</si>
  <si>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</si>
  <si>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</si>
  <si>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</si>
  <si>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</si>
  <si>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</si>
  <si>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</si>
  <si>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</si>
  <si>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</si>
  <si>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</si>
  <si>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</si>
  <si>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</si>
  <si>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</si>
  <si>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</si>
  <si>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</si>
  <si>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</si>
  <si>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</si>
  <si>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</si>
  <si>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</si>
  <si>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</si>
  <si>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</si>
  <si>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</si>
  <si>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</si>
  <si>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</si>
  <si>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</si>
  <si>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</si>
  <si>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</si>
  <si>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</si>
  <si>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</si>
  <si>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</si>
  <si>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</si>
  <si>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</si>
  <si>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</si>
  <si>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</si>
  <si>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</si>
  <si>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</si>
  <si>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</si>
  <si>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</si>
  <si>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</si>
  <si>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</si>
  <si>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</si>
  <si>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</si>
  <si>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</si>
  <si>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</si>
  <si>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</si>
  <si>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</si>
  <si>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</si>
  <si>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</si>
  <si>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</si>
  <si>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</si>
  <si>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</si>
  <si>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</si>
  <si>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</si>
  <si>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</si>
  <si>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</si>
  <si>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</si>
  <si>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</si>
  <si>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</si>
  <si>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</si>
  <si>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</si>
  <si>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</si>
  <si>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</si>
  <si>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</si>
  <si>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</si>
  <si>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</si>
  <si>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</si>
  <si>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</si>
  <si>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</si>
  <si>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</si>
  <si>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</si>
  <si>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</si>
  <si>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</si>
  <si>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</si>
  <si>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</si>
  <si>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</si>
  <si>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</si>
  <si>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</si>
  <si>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</si>
  <si>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</si>
  <si>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</si>
  <si>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</si>
  <si>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</si>
  <si>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</si>
  <si>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</si>
  <si>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</si>
  <si>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</si>
  <si>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</si>
  <si>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</si>
  <si>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</si>
  <si>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</si>
  <si>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</si>
  <si>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</si>
  <si>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</si>
  <si>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</si>
  <si>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</si>
  <si>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</si>
  <si>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</si>
  <si>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</si>
  <si>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</si>
  <si>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</si>
  <si>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</si>
  <si>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</si>
  <si>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</si>
  <si>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</si>
  <si>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</si>
  <si>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</si>
  <si>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</si>
  <si>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</si>
  <si>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</si>
  <si>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</si>
  <si>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</si>
  <si>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</si>
  <si>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</si>
  <si>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</si>
  <si>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</si>
  <si>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</si>
  <si>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</si>
  <si>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</si>
  <si>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</si>
  <si>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</si>
  <si>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</si>
  <si>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</si>
  <si>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</si>
  <si>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</si>
  <si>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</si>
  <si>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</si>
  <si>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</si>
  <si>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</si>
  <si>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</si>
  <si>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</si>
  <si>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</si>
  <si>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</si>
  <si>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</si>
  <si>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</si>
  <si>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</si>
  <si>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</si>
  <si>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</si>
  <si>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</si>
  <si>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</si>
  <si>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</si>
  <si>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</si>
  <si>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</si>
  <si>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</si>
  <si>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</si>
  <si>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</si>
  <si>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</si>
  <si>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</si>
  <si>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</si>
  <si>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</si>
  <si>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</si>
  <si>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</si>
  <si>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</si>
  <si>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</si>
  <si>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</si>
  <si>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</si>
  <si>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</si>
  <si>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</si>
  <si>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</si>
  <si>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</si>
  <si>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</si>
  <si>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</si>
  <si>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</si>
  <si>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</si>
  <si>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</si>
  <si>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</si>
  <si>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</si>
  <si>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</si>
  <si>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</si>
  <si>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</si>
  <si>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</si>
  <si>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</si>
  <si>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</si>
  <si>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</si>
  <si>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</si>
  <si>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</si>
  <si>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</si>
  <si>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</si>
  <si>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</si>
  <si>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</si>
  <si>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</si>
  <si>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</si>
  <si>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</si>
  <si>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</si>
  <si>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</si>
  <si>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</si>
  <si>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</si>
  <si>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</si>
  <si>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</si>
  <si>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</si>
  <si>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</si>
  <si>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</si>
  <si>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</si>
  <si>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</si>
  <si>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</si>
  <si>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</si>
  <si>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</si>
  <si>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</si>
  <si>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</si>
  <si>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</si>
  <si>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</si>
  <si>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</si>
  <si>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</si>
  <si>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</si>
  <si>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</si>
  <si>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</si>
  <si>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</si>
  <si>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</si>
  <si>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</si>
  <si>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</si>
  <si>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</si>
  <si>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</si>
  <si>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</si>
  <si>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</si>
  <si>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</si>
  <si>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</si>
  <si>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</si>
  <si>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</si>
  <si>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</si>
  <si>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</si>
  <si>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</si>
  <si>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</si>
  <si>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</si>
  <si>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</si>
  <si>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</si>
  <si>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</si>
  <si>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</si>
  <si>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</si>
  <si>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</si>
  <si>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</si>
  <si>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</si>
  <si>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</si>
  <si>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</si>
  <si>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</si>
  <si>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</si>
  <si>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</si>
  <si>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</si>
  <si>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</si>
  <si>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</si>
  <si>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</si>
  <si>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</si>
  <si>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</si>
  <si>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</si>
  <si>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</si>
  <si>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</si>
  <si>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</si>
  <si>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</si>
  <si>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</si>
  <si>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</si>
  <si>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</si>
  <si>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</si>
  <si>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</si>
  <si>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</si>
  <si>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</si>
  <si>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</si>
  <si>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</si>
  <si>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</si>
  <si>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</si>
  <si>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</si>
  <si>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</si>
  <si>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</si>
  <si>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</si>
  <si>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</si>
  <si>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</si>
  <si>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</si>
  <si>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</si>
  <si>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</si>
  <si>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</si>
  <si>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</si>
  <si>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</si>
  <si>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</si>
  <si>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</si>
  <si>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</si>
  <si>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</si>
  <si>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</si>
  <si>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</si>
  <si>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</si>
  <si>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</si>
  <si>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</si>
  <si>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</si>
  <si>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</si>
  <si>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</si>
  <si>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</si>
  <si>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</si>
  <si>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</si>
  <si>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</si>
  <si>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</si>
  <si>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</si>
  <si>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</si>
  <si>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</si>
  <si>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</si>
  <si>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</si>
  <si>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</si>
  <si>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</si>
  <si>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</si>
  <si>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</si>
  <si>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</si>
  <si>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</si>
  <si>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</si>
  <si>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</si>
  <si>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</si>
  <si>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</si>
  <si>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</si>
  <si>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</si>
  <si>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</si>
  <si>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</si>
  <si>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</si>
  <si>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</si>
  <si>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</si>
  <si>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</si>
  <si>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</si>
  <si>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</si>
  <si>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</si>
  <si>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</si>
  <si>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</si>
  <si>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</si>
  <si>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</si>
  <si>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</si>
  <si>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</si>
  <si>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</si>
  <si>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</si>
  <si>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</si>
  <si>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</si>
  <si>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</si>
  <si>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</si>
  <si>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</si>
  <si>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</si>
  <si>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</si>
  <si>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</si>
  <si>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</si>
  <si>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</si>
  <si>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</si>
  <si>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</si>
  <si>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</si>
  <si>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</si>
  <si>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</si>
  <si>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</si>
  <si>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</si>
  <si>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</si>
  <si>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</si>
  <si>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</si>
  <si>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</si>
  <si>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</si>
  <si>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</si>
  <si>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</si>
  <si>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</si>
  <si>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</si>
  <si>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</si>
  <si>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</si>
  <si>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</si>
  <si>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</si>
  <si>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</si>
  <si>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</si>
  <si>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</si>
  <si>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</si>
  <si>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</si>
  <si>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</si>
  <si>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</si>
  <si>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</si>
  <si>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</si>
  <si>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</si>
  <si>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</si>
  <si>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</si>
  <si>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</si>
  <si>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</si>
  <si>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</si>
  <si>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</si>
  <si>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</si>
  <si>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</si>
  <si>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</si>
  <si>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</si>
  <si>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</si>
  <si>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</si>
  <si>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</si>
  <si>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</si>
  <si>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</si>
  <si>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</si>
  <si>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</si>
  <si>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</si>
  <si>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</si>
  <si>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</si>
  <si>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</si>
  <si>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</si>
  <si>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</si>
  <si>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</si>
  <si>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</si>
  <si>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</si>
  <si>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</si>
  <si>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</si>
  <si>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</si>
  <si>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</si>
  <si>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</si>
  <si>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</si>
  <si>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</si>
  <si>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</si>
  <si>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</si>
  <si>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</si>
  <si>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</si>
  <si>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</si>
  <si>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</si>
  <si>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</si>
  <si>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</si>
  <si>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</si>
  <si>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</si>
  <si>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</si>
  <si>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</si>
  <si>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</si>
  <si>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</si>
  <si>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</si>
  <si>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</si>
  <si>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</si>
  <si>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</si>
  <si>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</si>
  <si>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</si>
  <si>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</si>
  <si>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</si>
  <si>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</si>
  <si>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</si>
  <si>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</si>
  <si>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</si>
  <si>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</si>
  <si>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</si>
  <si>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</si>
  <si>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</si>
  <si>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</si>
  <si>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</si>
  <si>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</si>
  <si>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</si>
  <si>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</si>
  <si>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</si>
  <si>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</si>
  <si>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</si>
  <si>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</si>
  <si>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</si>
  <si>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</si>
  <si>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</si>
  <si>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</si>
  <si>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</si>
  <si>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</si>
  <si>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</si>
  <si>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</si>
  <si>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</si>
  <si>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</si>
  <si>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</si>
  <si>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</si>
  <si>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</si>
  <si>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</si>
  <si>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</si>
  <si>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</si>
  <si>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</si>
  <si>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</si>
  <si>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</si>
  <si>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</si>
  <si>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</si>
  <si>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</si>
  <si>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</si>
  <si>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</si>
  <si>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</si>
  <si>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</si>
  <si>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</si>
  <si>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</si>
  <si>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</si>
  <si>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</si>
  <si>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</si>
  <si>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</si>
  <si>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</si>
  <si>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</si>
  <si>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</si>
  <si>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</si>
  <si>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</si>
  <si>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</si>
  <si>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</si>
  <si>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</si>
  <si>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</si>
  <si>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</si>
  <si>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</si>
  <si>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</si>
  <si>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</si>
  <si>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</si>
  <si>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</si>
  <si>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</si>
  <si>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</si>
  <si>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</si>
  <si>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</si>
  <si>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</si>
  <si>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</si>
  <si>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</si>
  <si>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</si>
  <si>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</si>
  <si>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</si>
  <si>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</si>
  <si>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</si>
  <si>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</si>
  <si>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</si>
  <si>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</si>
  <si>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</si>
  <si>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</si>
  <si>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</si>
  <si>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</si>
  <si>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</si>
  <si>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</si>
  <si>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</si>
  <si>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</si>
  <si>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</si>
  <si>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</si>
  <si>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</si>
  <si>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</si>
  <si>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</si>
  <si>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</si>
  <si>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</si>
  <si>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</si>
  <si>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</si>
  <si>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</si>
  <si>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</si>
  <si>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</si>
  <si>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</si>
  <si>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</si>
  <si>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</si>
  <si>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</si>
  <si>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</si>
  <si>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</si>
  <si>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</si>
  <si>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</si>
  <si>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</si>
  <si>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</si>
  <si>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</si>
  <si>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</si>
  <si>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</si>
  <si>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</si>
  <si>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</si>
  <si>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</si>
  <si>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</si>
  <si>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</si>
  <si>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</si>
  <si>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</si>
  <si>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</si>
  <si>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</si>
  <si>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</si>
  <si>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</si>
  <si>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</si>
  <si>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</si>
  <si>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</si>
  <si>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</si>
  <si>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</si>
  <si>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</si>
  <si>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</si>
  <si>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</si>
  <si>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</si>
  <si>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</si>
  <si>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</si>
  <si>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</si>
  <si>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</si>
  <si>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</si>
  <si>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</si>
  <si>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</si>
  <si>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</si>
  <si>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</si>
  <si>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</si>
  <si>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</si>
  <si>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</si>
  <si>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</si>
  <si>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</si>
  <si>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</si>
  <si>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</si>
  <si>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</si>
  <si>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</si>
  <si>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</si>
  <si>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</si>
  <si>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</si>
  <si>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</si>
  <si>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</si>
  <si>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</si>
  <si>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</si>
  <si>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</si>
  <si>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</si>
  <si>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</si>
  <si>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</si>
  <si>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</si>
  <si>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</si>
  <si>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</si>
  <si>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</si>
  <si>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</si>
  <si>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</si>
  <si>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</si>
  <si>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</si>
  <si>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</si>
  <si>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</si>
  <si>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</si>
  <si>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</si>
  <si>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</si>
  <si>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</si>
  <si>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</si>
  <si>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</si>
  <si>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</si>
  <si>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</si>
  <si>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</si>
  <si>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</si>
  <si>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</si>
  <si>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</si>
  <si>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</si>
  <si>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</si>
  <si>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</si>
  <si>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</si>
  <si>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</si>
  <si>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</si>
  <si>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</si>
  <si>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</si>
  <si>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</si>
  <si>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</si>
  <si>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</si>
  <si>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</si>
  <si>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</si>
  <si>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</si>
  <si>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</si>
  <si>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</si>
  <si>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</si>
  <si>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</si>
  <si>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</si>
  <si>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</si>
  <si>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</si>
  <si>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</si>
  <si>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</si>
  <si>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</si>
  <si>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</si>
  <si>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</si>
  <si>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</si>
  <si>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</si>
  <si>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</si>
  <si>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</si>
  <si>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</si>
  <si>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</si>
  <si>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</si>
  <si>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</si>
  <si>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</si>
  <si>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</si>
  <si>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</si>
  <si>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</si>
  <si>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</si>
  <si>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</si>
  <si>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</si>
  <si>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</si>
  <si>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</si>
  <si>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</si>
  <si>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</si>
  <si>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</si>
  <si>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</si>
  <si>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</si>
  <si>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</si>
  <si>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</si>
  <si>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</si>
  <si>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</si>
  <si>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</si>
  <si>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</si>
  <si>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</si>
  <si>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</si>
  <si>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</si>
  <si>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</si>
  <si>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</si>
  <si>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</si>
  <si>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</si>
  <si>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</si>
  <si>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</si>
  <si>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</si>
  <si>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</si>
  <si>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</si>
  <si>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</si>
  <si>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</si>
  <si>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</si>
  <si>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</si>
  <si>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</si>
  <si>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</si>
  <si>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</si>
  <si>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</si>
  <si>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</si>
  <si>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</si>
  <si>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</si>
  <si>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</si>
  <si>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</si>
  <si>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</si>
  <si>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</si>
  <si>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</si>
  <si>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</si>
  <si>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</si>
  <si>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</si>
  <si>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</si>
  <si>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</si>
  <si>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</si>
  <si>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</si>
  <si>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</si>
  <si>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</si>
  <si>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</si>
  <si>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</si>
  <si>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</si>
  <si>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</si>
  <si>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</si>
  <si>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</si>
  <si>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</si>
  <si>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</si>
  <si>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</si>
  <si>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</si>
  <si>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</si>
  <si>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</si>
  <si>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</si>
  <si>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</si>
  <si>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</si>
  <si>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</si>
  <si>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</si>
  <si>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</si>
  <si>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</si>
  <si>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</si>
  <si>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</si>
  <si>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</si>
  <si>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</si>
  <si>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</si>
  <si>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</si>
  <si>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</si>
  <si>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</si>
  <si>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</si>
  <si>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</si>
  <si>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</si>
  <si>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</si>
  <si>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</si>
  <si>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</si>
  <si>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</si>
  <si>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</si>
  <si>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</si>
  <si>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</si>
  <si>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</si>
  <si>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</si>
  <si>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</si>
  <si>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</si>
  <si>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</si>
  <si>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</si>
  <si>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</si>
  <si>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</si>
  <si>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</si>
  <si>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</si>
  <si>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</si>
  <si>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</si>
  <si>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</si>
  <si>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</si>
  <si>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</si>
  <si>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</si>
  <si>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</si>
  <si>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</si>
  <si>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</si>
  <si>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</si>
  <si>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</si>
  <si>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</si>
  <si>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</si>
  <si>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</si>
  <si>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</si>
  <si>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</si>
  <si>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</si>
  <si>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</si>
  <si>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</si>
  <si>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</si>
  <si>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</si>
  <si>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</si>
  <si>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</si>
  <si>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</si>
  <si>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</si>
  <si>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</si>
  <si>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</si>
  <si>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</si>
  <si>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</si>
  <si>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</si>
  <si>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</si>
  <si>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</si>
  <si>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</si>
  <si>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</si>
  <si>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</si>
  <si>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</si>
  <si>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</si>
  <si>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</si>
  <si>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</si>
  <si>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</si>
  <si>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</si>
  <si>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</si>
  <si>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</si>
  <si>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</si>
  <si>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</si>
  <si>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</si>
  <si>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</si>
  <si>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</si>
  <si>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</si>
  <si>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</si>
  <si>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</si>
  <si>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</si>
  <si>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</si>
  <si>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</si>
  <si>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</si>
  <si>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</si>
  <si>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</si>
  <si>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</si>
  <si>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</si>
  <si>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</si>
  <si>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</si>
  <si>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</si>
  <si>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</si>
  <si>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</si>
  <si>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</si>
  <si>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</si>
  <si>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</si>
  <si>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</si>
  <si>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</si>
  <si>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</si>
  <si>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</si>
  <si>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</si>
  <si>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</si>
  <si>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</si>
  <si>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</si>
  <si>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</si>
  <si>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</si>
  <si>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</si>
  <si>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</si>
  <si>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</si>
  <si>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</si>
  <si>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</si>
  <si>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</si>
  <si>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</si>
  <si>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</si>
  <si>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</si>
  <si>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</si>
  <si>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</si>
  <si>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</si>
  <si>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</si>
  <si>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</si>
  <si>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</si>
  <si>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</si>
  <si>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</si>
  <si>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</si>
  <si>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</si>
  <si>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</si>
  <si>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</si>
  <si>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</si>
  <si>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</si>
  <si>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</si>
  <si>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</si>
  <si>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</si>
  <si>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</si>
  <si>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</si>
  <si>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</si>
  <si>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</si>
  <si>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</si>
  <si>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</si>
  <si>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</si>
  <si>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</si>
  <si>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</si>
  <si>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</si>
  <si>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</si>
  <si>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</si>
  <si>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</si>
  <si>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</si>
  <si>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</si>
  <si>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</si>
  <si>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</si>
  <si>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</si>
  <si>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</si>
  <si>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</si>
  <si>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</si>
  <si>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</si>
  <si>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</si>
  <si>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</si>
  <si>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</si>
  <si>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</si>
  <si>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</si>
  <si>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</si>
  <si>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</si>
  <si>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</si>
  <si>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</si>
  <si>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</si>
  <si>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</si>
  <si>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</si>
  <si>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</si>
  <si>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</si>
  <si>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</si>
  <si>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</si>
  <si>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</si>
  <si>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</si>
  <si>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</si>
  <si>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</si>
  <si>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</si>
  <si>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</si>
  <si>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</si>
  <si>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</si>
  <si>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</si>
  <si>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</si>
  <si>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</si>
  <si>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</si>
  <si>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</si>
  <si>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</si>
  <si>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</si>
  <si>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</si>
  <si>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</si>
  <si>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</si>
  <si>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</si>
  <si>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</si>
  <si>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</si>
  <si>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</si>
  <si>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</si>
  <si>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</si>
  <si>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</si>
  <si>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</si>
  <si>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</si>
  <si>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</si>
  <si>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</si>
  <si>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</si>
  <si>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</si>
  <si>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</si>
  <si>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</si>
  <si>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</si>
  <si>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</si>
  <si>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</si>
  <si>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</si>
  <si>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</si>
  <si>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</si>
  <si>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</si>
  <si>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</si>
  <si>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</si>
  <si>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</si>
  <si>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</si>
  <si>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</si>
  <si>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</si>
  <si>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</si>
  <si>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</si>
  <si>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</si>
  <si>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</si>
  <si>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</si>
  <si>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</si>
  <si>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</si>
  <si>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</si>
  <si>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</si>
  <si>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</si>
  <si>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</si>
  <si>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</si>
  <si>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</si>
  <si>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</si>
  <si>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</si>
  <si>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</si>
  <si>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</si>
  <si>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</si>
  <si>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</si>
  <si>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</si>
  <si>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</si>
  <si>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</si>
  <si>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</si>
  <si>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</si>
  <si>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</si>
  <si>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</si>
  <si>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</si>
  <si>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</si>
  <si>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</si>
  <si>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</si>
  <si>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</si>
  <si>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</si>
  <si>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</si>
  <si>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</si>
  <si>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</si>
  <si>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</si>
  <si>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</si>
  <si>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</si>
  <si>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</si>
  <si>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</si>
  <si>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</si>
  <si>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</si>
  <si>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</si>
  <si>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</si>
  <si>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</si>
  <si>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</si>
  <si>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</si>
  <si>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</si>
  <si>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</si>
  <si>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</si>
  <si>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</si>
  <si>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</si>
  <si>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</si>
  <si>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</si>
  <si>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</si>
  <si>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</si>
  <si>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</si>
  <si>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</si>
  <si>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</si>
  <si>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</si>
  <si>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</si>
  <si>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</si>
  <si>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</si>
  <si>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</si>
  <si>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</si>
  <si>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</si>
  <si>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</si>
  <si>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</si>
  <si>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</si>
  <si>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</si>
  <si>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</si>
  <si>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</si>
  <si>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</si>
  <si>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</si>
  <si>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</si>
  <si>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</si>
  <si>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</si>
  <si>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</si>
  <si>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</si>
  <si>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</si>
  <si>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</si>
  <si>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</si>
  <si>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</si>
  <si>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</si>
  <si>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</si>
  <si>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</si>
  <si>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</si>
  <si>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</si>
  <si>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</si>
  <si>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</si>
  <si>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</si>
  <si>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</si>
  <si>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</si>
  <si>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</si>
  <si>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</si>
  <si>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</si>
  <si>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</si>
  <si>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</si>
  <si>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</si>
  <si>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</si>
  <si>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</si>
  <si>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</si>
  <si>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</si>
  <si>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</si>
  <si>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</si>
  <si>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</si>
  <si>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</si>
  <si>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</si>
  <si>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</si>
  <si>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</si>
  <si>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</si>
  <si>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</si>
  <si>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</si>
  <si>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</si>
  <si>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</si>
  <si>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</si>
  <si>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</si>
  <si>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</si>
  <si>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</si>
  <si>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</si>
  <si>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</si>
  <si>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</si>
  <si>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</si>
  <si>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</si>
  <si>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</si>
  <si>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</si>
  <si>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</si>
  <si>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</si>
  <si>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</si>
  <si>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</si>
  <si>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</si>
  <si>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</si>
  <si>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</si>
  <si>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</si>
  <si>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</si>
  <si>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</si>
  <si>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</si>
  <si>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</si>
  <si>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</si>
  <si>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</si>
  <si>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</si>
  <si>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</si>
  <si>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</si>
  <si>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</si>
  <si>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</si>
  <si>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</si>
  <si>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</si>
  <si>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</si>
  <si>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</si>
  <si>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</si>
  <si>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</si>
  <si>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</si>
  <si>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</si>
  <si>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</si>
  <si>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</si>
  <si>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</si>
  <si>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</si>
  <si>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</si>
  <si>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</si>
  <si>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</si>
  <si>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</si>
  <si>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</si>
  <si>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</si>
  <si>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</si>
  <si>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</si>
  <si>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</si>
  <si>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</si>
  <si>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</si>
  <si>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</si>
  <si>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</si>
  <si>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</si>
  <si>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</si>
  <si>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</si>
  <si>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</si>
  <si>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</si>
  <si>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</si>
  <si>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</si>
  <si>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</si>
  <si>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</si>
  <si>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</si>
  <si>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</si>
  <si>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</si>
  <si>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</si>
  <si>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</si>
  <si>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</si>
  <si>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</si>
  <si>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</si>
  <si>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</si>
  <si>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</si>
  <si>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</si>
  <si>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</si>
  <si>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</si>
  <si>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</si>
  <si>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</si>
  <si>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</si>
  <si>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</si>
  <si>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</si>
  <si>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</si>
  <si>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</si>
  <si>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</si>
  <si>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</si>
  <si>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</si>
  <si>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</si>
  <si>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</si>
  <si>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</si>
  <si>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</si>
  <si>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</si>
  <si>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</si>
  <si>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</si>
  <si>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</si>
  <si>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</si>
  <si>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</si>
  <si>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</si>
  <si>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</si>
  <si>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</si>
  <si>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</si>
  <si>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</si>
  <si>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</si>
  <si>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</si>
  <si>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</si>
  <si>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</si>
  <si>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</si>
  <si>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</si>
  <si>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</si>
  <si>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</si>
  <si>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</si>
  <si>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</si>
  <si>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</si>
  <si>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</si>
  <si>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</si>
  <si>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</si>
  <si>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</si>
  <si>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</si>
  <si>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</si>
  <si>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</si>
  <si>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</si>
  <si>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</si>
  <si>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</si>
  <si>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</si>
  <si>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</si>
  <si>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</si>
  <si>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</si>
  <si>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</si>
  <si>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</si>
  <si>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</si>
  <si>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</si>
  <si>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</si>
  <si>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</si>
  <si>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</si>
  <si>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</si>
  <si>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</si>
  <si>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</si>
  <si>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</si>
  <si>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</si>
  <si>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</si>
  <si>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</si>
  <si>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</si>
  <si>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</si>
  <si>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</si>
  <si>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</si>
  <si>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</si>
  <si>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</si>
  <si>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</si>
  <si>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</si>
  <si>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</si>
  <si>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</si>
  <si>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</si>
  <si>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</si>
  <si>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</si>
  <si>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</si>
  <si>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</si>
  <si>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</si>
  <si>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</si>
  <si>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</si>
  <si>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</si>
  <si>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</si>
  <si>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</si>
  <si>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</si>
  <si>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</si>
  <si>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</si>
  <si>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</si>
  <si>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</si>
  <si>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</si>
  <si>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</si>
  <si>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</si>
  <si>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</si>
  <si>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</si>
  <si>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</si>
  <si>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</si>
  <si>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</si>
  <si>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</si>
  <si>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</si>
  <si>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</si>
  <si>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</si>
  <si>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</si>
  <si>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</si>
  <si>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</si>
  <si>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</si>
  <si>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</si>
  <si>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</si>
  <si>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</si>
  <si>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</si>
  <si>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</si>
  <si>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</si>
  <si>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</si>
  <si>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</si>
  <si>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</si>
  <si>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</si>
  <si>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</si>
  <si>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</si>
  <si>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</si>
  <si>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</si>
  <si>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</si>
  <si>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</si>
  <si>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</si>
  <si>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</si>
  <si>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</si>
  <si>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</si>
  <si>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</si>
  <si>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</si>
  <si>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</si>
  <si>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</si>
  <si>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</si>
  <si>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</si>
  <si>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</si>
  <si>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</si>
  <si>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</si>
  <si>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</si>
  <si>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</si>
  <si>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</si>
  <si>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</si>
  <si>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</si>
  <si>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</si>
  <si>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</si>
  <si>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</si>
  <si>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</si>
  <si>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</si>
  <si>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</si>
  <si>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</si>
  <si>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</si>
  <si>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</si>
  <si>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</si>
  <si>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</si>
  <si>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</si>
  <si>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</si>
  <si>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</si>
  <si>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</si>
  <si>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</si>
  <si>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</si>
  <si>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</si>
  <si>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</si>
  <si>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</si>
  <si>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</si>
  <si>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</si>
  <si>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</si>
  <si>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</si>
  <si>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</si>
  <si>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</si>
  <si>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</si>
  <si>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</si>
  <si>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</si>
  <si>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</si>
  <si>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</si>
  <si>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</si>
  <si>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</si>
  <si>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</si>
  <si>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</si>
  <si>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</si>
  <si>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</si>
  <si>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</si>
  <si>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</si>
  <si>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</si>
  <si>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</si>
  <si>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</si>
  <si>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</si>
  <si>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</si>
  <si>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</si>
  <si>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</si>
  <si>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</si>
  <si>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</si>
  <si>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</si>
  <si>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</si>
  <si>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</si>
  <si>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</si>
  <si>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</si>
  <si>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</si>
  <si>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</si>
  <si>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</si>
  <si>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</si>
  <si>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</si>
  <si>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</si>
  <si>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</si>
  <si>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</si>
  <si>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</si>
  <si>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</si>
  <si>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</si>
  <si>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</si>
  <si>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</si>
  <si>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</si>
  <si>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</si>
  <si>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</si>
  <si>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</si>
  <si>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</si>
  <si>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</si>
  <si>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</si>
  <si>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</si>
  <si>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</si>
  <si>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</si>
  <si>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</si>
  <si>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</si>
  <si>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</si>
  <si>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</si>
  <si>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</si>
  <si>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</si>
  <si>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</si>
  <si>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</si>
  <si>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</si>
  <si>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</si>
  <si>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</si>
  <si>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</si>
  <si>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</si>
  <si>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</si>
  <si>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</si>
  <si>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</si>
  <si>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</si>
  <si>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</si>
  <si>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</si>
  <si>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</si>
  <si>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</si>
  <si>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</si>
  <si>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</si>
  <si>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</si>
  <si>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</si>
  <si>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</si>
  <si>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</si>
  <si>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</si>
  <si>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</si>
  <si>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</si>
  <si>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</si>
  <si>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</si>
  <si>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</si>
  <si>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</si>
  <si>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</si>
  <si>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</si>
  <si>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</si>
  <si>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</si>
  <si>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</si>
  <si>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</si>
  <si>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</si>
  <si>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</si>
  <si>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</si>
  <si>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</si>
  <si>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</si>
  <si>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</si>
  <si>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</si>
  <si>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</si>
  <si>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</si>
  <si>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</si>
  <si>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</si>
  <si>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</si>
  <si>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</si>
  <si>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</si>
  <si>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</si>
  <si>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</si>
  <si>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</si>
  <si>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</si>
  <si>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</si>
  <si>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</si>
  <si>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</si>
  <si>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</si>
  <si>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</si>
  <si>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</si>
  <si>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</si>
  <si>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</si>
  <si>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</si>
  <si>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</si>
  <si>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</si>
  <si>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</si>
  <si>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</si>
  <si>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</si>
  <si>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</si>
  <si>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</si>
  <si>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</si>
  <si>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</si>
  <si>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</si>
  <si>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</si>
  <si>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</si>
  <si>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</si>
  <si>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</si>
  <si>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</si>
  <si>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</si>
  <si>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</si>
  <si>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</si>
  <si>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</si>
  <si>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</si>
  <si>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</si>
  <si>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</si>
  <si>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</si>
  <si>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</si>
  <si>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</si>
  <si>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</si>
  <si>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</si>
  <si>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</si>
  <si>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</si>
  <si>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</si>
  <si>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</si>
  <si>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</si>
  <si>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</si>
  <si>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</si>
  <si>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</si>
  <si>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</si>
  <si>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</si>
  <si>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</si>
  <si>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</si>
  <si>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</si>
  <si>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</si>
  <si>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</si>
  <si>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</si>
  <si>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</si>
  <si>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</si>
  <si>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</si>
  <si>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</si>
  <si>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</si>
  <si>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</si>
  <si>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</si>
  <si>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</si>
  <si>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</si>
  <si>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</si>
  <si>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</si>
  <si>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</si>
  <si>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</si>
  <si>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</si>
  <si>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</si>
  <si>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</si>
  <si>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</si>
  <si>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</si>
  <si>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</si>
  <si>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</si>
  <si>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</si>
  <si>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</si>
  <si>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</si>
  <si>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</si>
  <si>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</si>
  <si>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</si>
  <si>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</si>
  <si>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</si>
  <si>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</si>
  <si>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</si>
  <si>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</si>
  <si>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</si>
  <si>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</si>
  <si>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</si>
  <si>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</si>
  <si>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</si>
  <si>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</si>
  <si>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</si>
  <si>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</si>
  <si>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</si>
  <si>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</si>
  <si>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</si>
  <si>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</si>
  <si>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</si>
  <si>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</si>
  <si>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</si>
  <si>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</si>
  <si>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</si>
  <si>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</si>
  <si>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</si>
  <si>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</si>
  <si>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</si>
  <si>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</si>
  <si>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</si>
  <si>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</si>
  <si>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</si>
  <si>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</si>
  <si>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</si>
  <si>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</si>
  <si>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</si>
  <si>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</si>
  <si>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</si>
  <si>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</si>
  <si>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</si>
  <si>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</si>
  <si>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</si>
  <si>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</si>
  <si>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</si>
  <si>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</si>
  <si>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</si>
  <si>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</si>
  <si>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</si>
  <si>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</si>
  <si>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</si>
  <si>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</si>
  <si>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</si>
  <si>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</si>
  <si>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</si>
  <si>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</si>
  <si>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</si>
  <si>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</si>
  <si>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</si>
  <si>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</si>
  <si>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</si>
  <si>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</si>
  <si>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</si>
  <si>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</si>
  <si>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</si>
  <si>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</si>
  <si>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</si>
  <si>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</si>
  <si>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</si>
  <si>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</si>
  <si>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</si>
  <si>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</si>
  <si>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</si>
  <si>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</si>
  <si>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</si>
  <si>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</si>
  <si>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</si>
  <si>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</si>
  <si>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</si>
  <si>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</si>
  <si>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</si>
  <si>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</si>
  <si>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</si>
  <si>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</si>
  <si>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</si>
  <si>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</si>
  <si>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</si>
  <si>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</si>
  <si>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</si>
  <si>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</si>
  <si>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</si>
  <si>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</si>
  <si>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</si>
  <si>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</si>
  <si>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</si>
  <si>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</si>
  <si>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</si>
  <si>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</si>
  <si>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</si>
  <si>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</si>
  <si>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</si>
  <si>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</si>
  <si>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</si>
  <si>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</si>
  <si>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</si>
  <si>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</si>
  <si>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</si>
  <si>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</si>
  <si>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</si>
  <si>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</si>
  <si>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</si>
  <si>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</si>
  <si>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</si>
  <si>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</si>
  <si>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</si>
  <si>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</si>
  <si>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</si>
  <si>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</si>
  <si>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</si>
  <si>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</si>
  <si>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</si>
  <si>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</si>
  <si>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</si>
  <si>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</si>
  <si>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</si>
  <si>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</si>
  <si>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</si>
  <si>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</si>
  <si>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</si>
  <si>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</si>
  <si>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</si>
  <si>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</si>
  <si>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</si>
  <si>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</si>
  <si>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</si>
  <si>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</si>
  <si>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</si>
  <si>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</si>
  <si>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</si>
  <si>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</si>
  <si>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</si>
  <si>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</si>
  <si>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</si>
  <si>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</si>
  <si>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</si>
  <si>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</si>
  <si>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</si>
  <si>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</si>
  <si>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</si>
  <si>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</si>
  <si>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</si>
  <si>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</si>
  <si>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</si>
  <si>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</si>
  <si>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</si>
  <si>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</si>
  <si>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</si>
  <si>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</si>
  <si>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</si>
  <si>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</si>
  <si>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</si>
  <si>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</si>
  <si>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</si>
  <si>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</si>
  <si>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</si>
  <si>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</si>
  <si>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</si>
  <si>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</si>
  <si>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</si>
  <si>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</si>
  <si>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</si>
  <si>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</si>
  <si>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</si>
  <si>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</si>
  <si>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</si>
  <si>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</si>
  <si>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</si>
  <si>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</si>
  <si>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</si>
  <si>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</si>
  <si>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</si>
  <si>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</si>
  <si>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</si>
  <si>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</si>
  <si>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</si>
  <si>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</si>
  <si>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</si>
  <si>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</si>
  <si>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</si>
  <si>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</si>
  <si>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</si>
  <si>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</si>
  <si>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</si>
  <si>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</si>
  <si>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</si>
  <si>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</si>
  <si>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</si>
  <si>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</si>
  <si>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</si>
  <si>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</si>
  <si>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</si>
  <si>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</si>
  <si>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</si>
  <si>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</si>
  <si>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</si>
  <si>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</si>
  <si>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</si>
  <si>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</si>
  <si>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</si>
  <si>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</si>
  <si>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</si>
  <si>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</si>
  <si>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</si>
  <si>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</si>
  <si>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</si>
  <si>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</si>
  <si>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</si>
  <si>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</si>
  <si>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</si>
  <si>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</si>
  <si>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</si>
  <si>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</si>
  <si>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</si>
  <si>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</si>
  <si>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</si>
  <si>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</si>
  <si>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</si>
  <si>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</si>
  <si>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</si>
  <si>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</si>
  <si>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</si>
  <si>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</si>
  <si>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</si>
  <si>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</si>
  <si>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</si>
  <si>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</si>
  <si>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</si>
  <si>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</si>
  <si>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</si>
  <si>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</si>
  <si>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</si>
  <si>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</si>
  <si>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</si>
  <si>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</si>
  <si>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</si>
  <si>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</si>
  <si>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</si>
  <si>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</si>
  <si>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</si>
  <si>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</si>
  <si>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</si>
  <si>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</si>
  <si>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</si>
  <si>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</si>
  <si>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</si>
  <si>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</si>
  <si>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</si>
  <si>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</si>
  <si>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</si>
  <si>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</si>
  <si>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</si>
  <si>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</si>
  <si>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</si>
  <si>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</si>
  <si>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</si>
  <si>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</si>
  <si>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</si>
  <si>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</si>
  <si>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</si>
  <si>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</si>
  <si>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</si>
  <si>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</si>
  <si>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</si>
  <si>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</si>
  <si>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</si>
  <si>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</si>
  <si>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</si>
  <si>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</si>
  <si>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</si>
  <si>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</si>
  <si>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</si>
  <si>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</si>
  <si>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</si>
  <si>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</si>
  <si>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</si>
  <si>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</si>
  <si>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</si>
  <si>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</si>
  <si>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</si>
  <si>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</si>
  <si>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</si>
  <si>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</si>
  <si>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</si>
  <si>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</si>
  <si>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</si>
  <si>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</si>
  <si>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</si>
  <si>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</si>
  <si>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</si>
  <si>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</si>
  <si>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</si>
  <si>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</si>
  <si>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</si>
  <si>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</si>
  <si>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</si>
  <si>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</si>
  <si>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</si>
  <si>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</si>
  <si>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</si>
  <si>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</si>
  <si>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</si>
  <si>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</si>
  <si>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</si>
  <si>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</si>
  <si>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</si>
  <si>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</si>
  <si>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</si>
  <si>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</si>
  <si>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</si>
  <si>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</si>
  <si>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</si>
  <si>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</si>
  <si>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</si>
  <si>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</si>
  <si>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</si>
  <si>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</si>
  <si>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</si>
  <si>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</si>
  <si>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</si>
  <si>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</si>
  <si>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</si>
  <si>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</si>
  <si>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</si>
  <si>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</si>
  <si>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</si>
  <si>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</si>
  <si>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</si>
  <si>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</si>
  <si>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</si>
  <si>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</si>
  <si>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</si>
  <si>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</si>
  <si>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</si>
  <si>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</si>
  <si>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</si>
  <si>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</si>
  <si>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</si>
  <si>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</si>
  <si>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</si>
  <si>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</si>
  <si>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</si>
  <si>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</si>
  <si>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</si>
  <si>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</si>
  <si>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</si>
  <si>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</si>
  <si>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</si>
  <si>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</si>
  <si>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</si>
  <si>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</si>
  <si>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</si>
  <si>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</si>
  <si>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</si>
  <si>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</si>
  <si>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</si>
  <si>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</si>
  <si>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</si>
  <si>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</si>
  <si>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</si>
  <si>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</si>
  <si>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</si>
  <si>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</si>
  <si>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</si>
  <si>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</si>
  <si>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</si>
  <si>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</si>
  <si>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</si>
  <si>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</si>
  <si>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</si>
  <si>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</si>
  <si>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</si>
  <si>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</si>
  <si>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</si>
  <si>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</si>
  <si>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</si>
  <si>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</si>
  <si>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</si>
  <si>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</si>
  <si>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</si>
  <si>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</si>
  <si>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</si>
  <si>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</si>
  <si>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</si>
  <si>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</si>
  <si>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</si>
  <si>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</si>
  <si>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</si>
  <si>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</si>
  <si>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</si>
  <si>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</si>
  <si>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</si>
  <si>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</si>
  <si>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</si>
  <si>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</si>
  <si>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</si>
  <si>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</si>
  <si>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</si>
  <si>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</si>
  <si>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</si>
  <si>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</si>
  <si>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</si>
  <si>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</si>
  <si>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</si>
  <si>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</si>
  <si>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</si>
  <si>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</si>
  <si>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</si>
  <si>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</si>
  <si>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</si>
  <si>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</si>
  <si>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</si>
  <si>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</si>
  <si>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</si>
  <si>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</si>
  <si>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</si>
  <si>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</si>
  <si>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</si>
  <si>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</si>
  <si>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</si>
  <si>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</si>
  <si>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</si>
  <si>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</si>
  <si>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</si>
  <si>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</si>
  <si>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</si>
  <si>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</si>
  <si>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</si>
  <si>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</si>
  <si>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</si>
  <si>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</si>
  <si>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</si>
  <si>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</si>
  <si>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</si>
  <si>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</si>
  <si>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</si>
  <si>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</si>
  <si>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</si>
  <si>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</si>
  <si>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</si>
  <si>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</si>
  <si>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</si>
  <si>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</si>
  <si>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</si>
  <si>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</si>
  <si>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</si>
  <si>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</si>
  <si>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</si>
  <si>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</si>
  <si>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</si>
  <si>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</si>
  <si>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</si>
  <si>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</si>
  <si>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</si>
  <si>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</si>
  <si>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</si>
  <si>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</si>
  <si>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</si>
  <si>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</si>
  <si>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</si>
  <si>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</si>
  <si>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</si>
  <si>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</si>
  <si>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</si>
  <si>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</si>
  <si>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</si>
  <si>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</si>
  <si>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</si>
  <si>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</si>
  <si>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</si>
  <si>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</si>
  <si>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</si>
  <si>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</si>
  <si>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</si>
  <si>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</si>
  <si>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</si>
  <si>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</si>
  <si>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</si>
  <si>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</si>
  <si>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</si>
  <si>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</si>
  <si>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</si>
  <si>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</si>
  <si>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</si>
  <si>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</si>
  <si>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</si>
  <si>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</si>
  <si>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</si>
  <si>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</si>
  <si>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</si>
  <si>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</si>
  <si>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</si>
  <si>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</si>
  <si>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</si>
  <si>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</si>
  <si>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</si>
  <si>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</si>
  <si>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</si>
  <si>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</si>
  <si>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</si>
  <si>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</si>
  <si>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</si>
  <si>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</si>
  <si>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</si>
  <si>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</si>
  <si>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</si>
  <si>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</si>
  <si>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</si>
  <si>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</si>
  <si>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</si>
  <si>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</si>
  <si>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</si>
  <si>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</si>
  <si>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</si>
  <si>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</si>
  <si>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</si>
  <si>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</si>
  <si>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</si>
  <si>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</si>
  <si>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</si>
  <si>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</si>
  <si>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</si>
  <si>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</si>
  <si>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</si>
  <si>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</si>
  <si>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</si>
  <si>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</si>
  <si>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</si>
  <si>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</si>
  <si>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</si>
  <si>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</si>
  <si>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</si>
  <si>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</si>
  <si>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</si>
  <si>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</si>
  <si>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</si>
  <si>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</si>
  <si>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</si>
  <si>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</si>
  <si>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</si>
  <si>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</si>
  <si>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</si>
  <si>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</si>
  <si>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</si>
  <si>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</si>
  <si>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</si>
  <si>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</si>
  <si>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</si>
  <si>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</si>
  <si>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</si>
  <si>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</si>
  <si>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</si>
  <si>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</si>
  <si>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</si>
  <si>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</si>
  <si>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</si>
  <si>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</si>
  <si>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</si>
  <si>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</si>
  <si>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</si>
  <si>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</si>
  <si>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</si>
  <si>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</si>
  <si>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</si>
  <si>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</si>
  <si>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</si>
  <si>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</si>
  <si>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</si>
  <si>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</si>
  <si>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</si>
  <si>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</si>
  <si>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</si>
  <si>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</si>
  <si>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</si>
  <si>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</si>
  <si>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</si>
  <si>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</si>
  <si>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</si>
  <si>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</si>
  <si>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</si>
  <si>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</si>
  <si>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</si>
  <si>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</si>
  <si>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</si>
  <si>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</si>
  <si>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</si>
  <si>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</si>
  <si>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</si>
  <si>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</si>
  <si>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</si>
  <si>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</si>
  <si>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</si>
  <si>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</si>
  <si>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</si>
  <si>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</si>
  <si>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</si>
  <si>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</si>
  <si>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</si>
  <si>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</si>
  <si>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</si>
  <si>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</si>
  <si>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</si>
  <si>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</si>
  <si>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</si>
  <si>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</si>
  <si>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</si>
  <si>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</si>
  <si>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</si>
  <si>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</si>
  <si>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</si>
  <si>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</si>
  <si>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</si>
  <si>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</si>
  <si>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</si>
  <si>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</si>
  <si>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</si>
  <si>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</si>
  <si>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</si>
  <si>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</si>
  <si>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</si>
  <si>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</si>
  <si>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</si>
  <si>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</si>
  <si>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</si>
  <si>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</si>
  <si>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</si>
  <si>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</si>
  <si>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</si>
  <si>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</si>
  <si>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</si>
  <si>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</si>
  <si>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</si>
  <si>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</si>
  <si>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</si>
  <si>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</si>
  <si>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</si>
  <si>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</si>
  <si>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</si>
  <si>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</si>
  <si>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</si>
  <si>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</si>
  <si>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</si>
  <si>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</si>
  <si>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</si>
  <si>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</si>
  <si>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</si>
  <si>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</si>
  <si>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</si>
  <si>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</si>
  <si>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</si>
  <si>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</si>
  <si>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</si>
  <si>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</si>
  <si>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</si>
  <si>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</si>
  <si>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</si>
  <si>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</si>
  <si>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</si>
  <si>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</si>
  <si>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</si>
  <si>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</si>
  <si>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</si>
  <si>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</si>
  <si>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</si>
  <si>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</si>
  <si>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</si>
  <si>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</si>
  <si>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</si>
  <si>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</si>
  <si>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</si>
  <si>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</si>
  <si>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</si>
  <si>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</si>
  <si>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</si>
  <si>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</si>
  <si>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</si>
  <si>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</si>
  <si>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</si>
  <si>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</si>
  <si>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</si>
  <si>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</si>
  <si>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</si>
  <si>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</si>
  <si>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</si>
  <si>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</si>
  <si>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</si>
  <si>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</si>
  <si>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</si>
  <si>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</si>
  <si>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</si>
  <si>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</si>
  <si>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</si>
  <si>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</si>
  <si>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</si>
  <si>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</si>
  <si>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</si>
  <si>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</si>
  <si>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</si>
  <si>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</si>
  <si>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</si>
  <si>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</si>
  <si>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</si>
  <si>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</si>
  <si>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</si>
  <si>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</si>
  <si>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</si>
  <si>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</si>
  <si>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</si>
  <si>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</si>
  <si>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</si>
  <si>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</si>
  <si>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</si>
  <si>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</si>
  <si>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</si>
  <si>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</si>
  <si>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</si>
  <si>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</si>
  <si>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</si>
  <si>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</si>
  <si>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</si>
  <si>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</si>
  <si>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</si>
  <si>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</si>
  <si>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</si>
  <si>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</si>
  <si>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</si>
  <si>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</si>
  <si>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</si>
  <si>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</si>
  <si>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</si>
  <si>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</si>
  <si>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</si>
  <si>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</si>
  <si>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</si>
  <si>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</si>
  <si>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</si>
  <si>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</si>
  <si>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</si>
  <si>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</si>
  <si>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</si>
  <si>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</si>
  <si>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</si>
  <si>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</si>
  <si>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</si>
  <si>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</si>
  <si>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</si>
  <si>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</si>
  <si>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</si>
  <si>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</si>
  <si>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</si>
  <si>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</si>
  <si>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</si>
  <si>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</si>
  <si>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</si>
  <si>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</si>
  <si>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</si>
  <si>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</si>
  <si>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</si>
  <si>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</si>
  <si>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</si>
  <si>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</si>
  <si>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</si>
  <si>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</si>
  <si>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</si>
  <si>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</si>
  <si>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</si>
  <si>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</si>
  <si>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</si>
  <si>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</si>
  <si>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</si>
  <si>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</si>
  <si>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</si>
  <si>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</si>
  <si>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</si>
  <si>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</si>
  <si>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</si>
  <si>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</si>
  <si>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</si>
  <si>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</si>
  <si>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</si>
  <si>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</si>
  <si>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</si>
  <si>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</si>
  <si>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</si>
  <si>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</si>
  <si>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</si>
  <si>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</si>
  <si>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</si>
  <si>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</si>
  <si>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</si>
  <si>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</si>
  <si>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</si>
  <si>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</si>
  <si>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</si>
  <si>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</si>
  <si>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</si>
  <si>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</si>
  <si>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</si>
  <si>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</si>
  <si>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</si>
  <si>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</si>
  <si>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</si>
  <si>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</si>
  <si>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</si>
  <si>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</si>
  <si>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</si>
  <si>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</si>
  <si>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</si>
  <si>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</si>
  <si>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</si>
  <si>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</si>
  <si>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</si>
  <si>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</si>
  <si>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</si>
  <si>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</si>
  <si>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</si>
  <si>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</si>
  <si>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</si>
  <si>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</si>
  <si>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</si>
  <si>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</si>
  <si>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</si>
  <si>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</si>
  <si>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</si>
  <si>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</si>
  <si>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</si>
  <si>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</si>
  <si>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</si>
  <si>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</si>
  <si>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</si>
  <si>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</si>
  <si>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</si>
  <si>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</si>
  <si>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</si>
  <si>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</si>
  <si>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</si>
  <si>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</si>
  <si>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</si>
  <si>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</si>
  <si>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</si>
  <si>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</si>
  <si>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</si>
  <si>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</si>
  <si>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</si>
  <si>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</si>
  <si>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</si>
  <si>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</si>
  <si>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</si>
  <si>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</si>
  <si>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</si>
  <si>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</si>
  <si>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</si>
  <si>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</si>
  <si>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</si>
  <si>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</si>
  <si>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</si>
  <si>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</si>
  <si>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</si>
  <si>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</si>
  <si>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</si>
  <si>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</si>
  <si>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</si>
  <si>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</si>
  <si>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</si>
  <si>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</si>
  <si>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</si>
  <si>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</si>
  <si>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</si>
  <si>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</si>
  <si>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</si>
  <si>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</si>
  <si>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</si>
  <si>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</si>
  <si>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</si>
  <si>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</si>
  <si>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</si>
  <si>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</si>
  <si>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</si>
  <si>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</si>
  <si>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</si>
  <si>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</si>
  <si>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</si>
  <si>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</si>
  <si>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</si>
  <si>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</si>
  <si>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</si>
  <si>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</si>
  <si>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</si>
  <si>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</si>
  <si>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</si>
  <si>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</si>
  <si>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</si>
  <si>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</si>
  <si>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</si>
  <si>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</si>
  <si>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</si>
  <si>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</si>
  <si>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</si>
  <si>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</si>
  <si>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</si>
  <si>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</si>
  <si>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</si>
  <si>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</si>
  <si>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</si>
  <si>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</si>
  <si>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</si>
  <si>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</si>
  <si>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</si>
  <si>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</si>
  <si>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</si>
  <si>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</si>
  <si>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</si>
  <si>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</si>
  <si>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</si>
  <si>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</si>
  <si>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</si>
  <si>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</si>
  <si>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</si>
  <si>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</si>
  <si>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</si>
  <si>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</si>
  <si>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</si>
  <si>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</si>
  <si>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</si>
  <si>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</si>
  <si>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</si>
  <si>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</si>
  <si>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</si>
  <si>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</si>
  <si>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</si>
  <si>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</si>
  <si>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</si>
  <si>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</si>
  <si>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</si>
  <si>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</si>
  <si>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</si>
  <si>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</si>
  <si>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</si>
  <si>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</si>
  <si>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</si>
  <si>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</si>
  <si>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</si>
  <si>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</si>
  <si>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</si>
  <si>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</si>
  <si>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</si>
  <si>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</si>
  <si>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</si>
  <si>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</si>
  <si>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</si>
  <si>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</si>
  <si>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</si>
  <si>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</si>
  <si>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</si>
  <si>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</si>
  <si>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</si>
  <si>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</si>
  <si>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</si>
  <si>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</si>
  <si>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</si>
  <si>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</si>
  <si>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</si>
  <si>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</si>
  <si>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</si>
  <si>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</si>
  <si>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</si>
  <si>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</si>
  <si>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</si>
  <si>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</si>
  <si>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</si>
  <si>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</si>
  <si>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</si>
  <si>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</si>
  <si>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</si>
  <si>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</si>
  <si>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</si>
  <si>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</si>
  <si>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</si>
  <si>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</si>
  <si>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</si>
  <si>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</si>
  <si>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</si>
  <si>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</si>
  <si>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</si>
  <si>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</si>
  <si>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</si>
  <si>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</si>
  <si>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</si>
  <si>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</si>
  <si>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</si>
  <si>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</si>
  <si>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</si>
  <si>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</si>
  <si>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</si>
  <si>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</si>
  <si>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</si>
  <si>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</si>
  <si>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</si>
  <si>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</si>
  <si>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</si>
  <si>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</si>
  <si>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</si>
  <si>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</si>
  <si>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</si>
  <si>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</si>
  <si>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</si>
  <si>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</si>
  <si>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</si>
  <si>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</si>
  <si>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</si>
  <si>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</si>
  <si>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</si>
  <si>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</si>
  <si>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</si>
  <si>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</si>
  <si>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</si>
  <si>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</si>
  <si>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</si>
  <si>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</si>
  <si>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</si>
  <si>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</si>
  <si>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</si>
  <si>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</si>
  <si>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</si>
  <si>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</si>
  <si>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</si>
  <si>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</si>
  <si>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</si>
  <si>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</si>
  <si>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</si>
  <si>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</si>
  <si>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</si>
  <si>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</si>
  <si>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</si>
  <si>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</si>
  <si>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</si>
  <si>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</si>
  <si>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</si>
  <si>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</si>
  <si>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</si>
  <si>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</si>
  <si>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</si>
  <si>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</si>
  <si>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</si>
  <si>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</si>
  <si>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</si>
  <si>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</si>
  <si>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</si>
  <si>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</si>
  <si>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</si>
  <si>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</si>
  <si>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</si>
  <si>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</si>
  <si>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</si>
  <si>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</si>
  <si>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</si>
  <si>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</si>
  <si>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</si>
  <si>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</si>
  <si>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</si>
  <si>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</si>
  <si>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</si>
  <si>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</si>
  <si>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</si>
  <si>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</si>
  <si>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</si>
  <si>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</si>
  <si>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</si>
  <si>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</si>
  <si>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</si>
  <si>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</si>
  <si>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</si>
  <si>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</si>
  <si>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</si>
  <si>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</si>
  <si>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</si>
  <si>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</si>
  <si>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</si>
  <si>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</si>
  <si>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</si>
  <si>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</si>
  <si>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</si>
  <si>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</si>
  <si>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</si>
  <si>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</si>
  <si>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</si>
  <si>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</si>
  <si>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</si>
  <si>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</si>
  <si>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</si>
  <si>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</si>
  <si>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</si>
  <si>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</si>
  <si>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</si>
  <si>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</si>
  <si>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</si>
  <si>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</si>
  <si>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</si>
  <si>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</si>
  <si>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</si>
  <si>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</si>
  <si>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</si>
  <si>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</si>
  <si>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</si>
  <si>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</si>
  <si>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</si>
  <si>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</si>
  <si>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</si>
  <si>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</si>
  <si>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</si>
  <si>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</si>
  <si>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</si>
  <si>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</si>
  <si>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</si>
  <si>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</si>
  <si>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</si>
  <si>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</si>
  <si>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</si>
  <si>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</si>
  <si>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</si>
  <si>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</si>
  <si>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</si>
  <si>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</si>
  <si>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</si>
  <si>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</si>
  <si>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</si>
  <si>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</si>
  <si>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</si>
  <si>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</si>
  <si>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</si>
  <si>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</si>
  <si>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</si>
  <si>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</si>
  <si>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</si>
  <si>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</si>
  <si>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</si>
  <si>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</si>
  <si>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</si>
  <si>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</si>
  <si>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</si>
  <si>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</si>
  <si>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</si>
  <si>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</si>
  <si>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</si>
  <si>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</si>
  <si>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</si>
  <si>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</si>
  <si>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</si>
  <si>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</si>
  <si>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</si>
  <si>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</si>
  <si>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</si>
  <si>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</si>
  <si>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</si>
  <si>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</si>
  <si>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</si>
  <si>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</si>
  <si>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</si>
  <si>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</si>
  <si>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</si>
  <si>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</si>
  <si>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</si>
  <si>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</si>
  <si>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</si>
  <si>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</si>
  <si>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</si>
  <si>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</si>
  <si>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</si>
  <si>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</si>
  <si>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</si>
  <si>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</si>
  <si>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</si>
  <si>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</si>
  <si>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</si>
  <si>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</si>
  <si>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</si>
  <si>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</si>
  <si>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</si>
  <si>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</si>
  <si>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</si>
  <si>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</si>
  <si>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</si>
  <si>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</si>
  <si>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</si>
  <si>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</si>
  <si>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</si>
  <si>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</si>
  <si>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</si>
  <si>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</si>
  <si>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</si>
  <si>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</si>
  <si>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</si>
  <si>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</si>
  <si>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</si>
  <si>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</si>
  <si>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</si>
  <si>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</si>
  <si>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</si>
  <si>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</si>
  <si>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</si>
  <si>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</si>
  <si>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</si>
  <si>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</si>
  <si>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</si>
  <si>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</si>
  <si>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</si>
  <si>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</si>
  <si>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</si>
  <si>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</si>
  <si>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</si>
  <si>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</si>
  <si>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</si>
  <si>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</si>
  <si>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</si>
  <si>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</si>
  <si>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</si>
  <si>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</si>
  <si>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</si>
  <si>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</si>
  <si>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</si>
  <si>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</si>
  <si>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</si>
  <si>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</si>
  <si>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</si>
  <si>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</si>
  <si>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</si>
  <si>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</si>
  <si>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</si>
  <si>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</si>
  <si>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</si>
  <si>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</si>
  <si>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</si>
  <si>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</si>
  <si>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</si>
  <si>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</si>
  <si>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</si>
  <si>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</si>
  <si>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</si>
  <si>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</si>
  <si>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</si>
  <si>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</si>
  <si>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</si>
  <si>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</si>
  <si>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</si>
  <si>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</si>
  <si>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</si>
  <si>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</si>
  <si>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</si>
  <si>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</si>
  <si>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</si>
  <si>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</si>
  <si>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</si>
  <si>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</si>
  <si>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</si>
  <si>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</si>
  <si>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</si>
  <si>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</si>
  <si>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</si>
  <si>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</si>
  <si>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</si>
  <si>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</si>
  <si>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</si>
  <si>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</si>
  <si>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</si>
  <si>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</si>
  <si>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</si>
  <si>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</si>
  <si>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</si>
  <si>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</si>
  <si>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</si>
  <si>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</si>
  <si>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</si>
  <si>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</si>
  <si>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</si>
  <si>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</si>
  <si>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</si>
  <si>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</si>
  <si>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</si>
  <si>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</si>
  <si>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</si>
  <si>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</si>
  <si>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</si>
  <si>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</si>
  <si>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</si>
  <si>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</si>
  <si>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</si>
  <si>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</si>
  <si>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</si>
  <si>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</si>
  <si>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</si>
  <si>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</si>
  <si>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</si>
  <si>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</si>
  <si>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</si>
  <si>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</si>
  <si>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</si>
  <si>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</si>
  <si>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</si>
  <si>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</si>
  <si>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</si>
  <si>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</si>
  <si>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</si>
  <si>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</si>
  <si>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</si>
  <si>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</si>
  <si>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</si>
  <si>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</si>
  <si>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</si>
  <si>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</si>
  <si>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</si>
  <si>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</si>
  <si>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</si>
  <si>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</si>
  <si>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</si>
  <si>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</si>
  <si>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</si>
  <si>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</si>
  <si>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</si>
  <si>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</si>
  <si>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</si>
  <si>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</si>
  <si>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</si>
  <si>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</si>
  <si>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</si>
  <si>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</si>
  <si>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</si>
  <si>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</si>
  <si>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</si>
  <si>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</si>
  <si>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</si>
  <si>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</si>
  <si>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</si>
  <si>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</si>
  <si>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</si>
  <si>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</si>
  <si>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</si>
  <si>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</si>
  <si>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</si>
  <si>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</si>
  <si>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</si>
  <si>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</si>
  <si>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</si>
  <si>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</si>
  <si>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</si>
  <si>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</si>
  <si>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</si>
  <si>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</si>
  <si>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</si>
  <si>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</si>
  <si>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</si>
  <si>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</si>
  <si>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</si>
  <si>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</si>
  <si>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</si>
  <si>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</si>
  <si>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</si>
  <si>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</si>
  <si>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</si>
  <si>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</si>
  <si>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</si>
  <si>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</si>
  <si>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</si>
  <si>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</si>
  <si>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</si>
  <si>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</si>
  <si>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</si>
  <si>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</si>
  <si>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</si>
  <si>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</si>
  <si>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</si>
  <si>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</si>
  <si>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</si>
  <si>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</si>
  <si>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</si>
  <si>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</si>
  <si>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</si>
  <si>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</si>
  <si>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</si>
  <si>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</si>
  <si>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</si>
  <si>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</si>
  <si>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</si>
  <si>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</si>
  <si>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</si>
  <si>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</si>
  <si>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</si>
  <si>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</si>
  <si>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</si>
  <si>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</si>
  <si>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</si>
  <si>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</si>
  <si>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</si>
  <si>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</si>
  <si>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</si>
  <si>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</si>
  <si>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</si>
  <si>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</si>
  <si>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</si>
  <si>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</si>
  <si>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</si>
  <si>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</si>
  <si>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</si>
  <si>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</si>
  <si>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</si>
  <si>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</si>
  <si>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</si>
  <si>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</si>
  <si>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</si>
  <si>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</si>
  <si>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</si>
  <si>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</si>
  <si>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</si>
  <si>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</si>
  <si>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</si>
  <si>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</si>
  <si>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</si>
  <si>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</si>
  <si>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</si>
  <si>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</si>
  <si>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</si>
  <si>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</si>
  <si>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</si>
  <si>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</si>
  <si>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</si>
  <si>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</si>
  <si>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</si>
  <si>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</si>
  <si>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</si>
  <si>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</si>
  <si>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</si>
  <si>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</si>
  <si>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</si>
  <si>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</si>
  <si>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</si>
  <si>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</si>
  <si>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</si>
  <si>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</si>
  <si>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</si>
  <si>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</si>
  <si>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</si>
  <si>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</si>
  <si>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</si>
  <si>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</si>
  <si>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</si>
  <si>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</si>
  <si>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</si>
  <si>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</si>
  <si>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</si>
  <si>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</si>
  <si>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</si>
  <si>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</si>
  <si>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</si>
  <si>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</si>
  <si>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</si>
  <si>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</si>
  <si>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</si>
  <si>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</si>
  <si>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</si>
  <si>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</si>
  <si>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</si>
  <si>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</si>
  <si>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</si>
  <si>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</si>
  <si>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</si>
  <si>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</si>
  <si>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</si>
  <si>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</si>
  <si>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</si>
  <si>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</si>
  <si>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</si>
  <si>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</si>
  <si>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</si>
  <si>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</si>
  <si>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</si>
  <si>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</si>
  <si>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</si>
  <si>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</si>
  <si>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</si>
  <si>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</si>
  <si>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</si>
  <si>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</si>
  <si>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</si>
  <si>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</si>
  <si>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</si>
  <si>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</si>
  <si>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</si>
  <si>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</si>
  <si>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</si>
  <si>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</si>
  <si>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</si>
  <si>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</si>
  <si>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</si>
  <si>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</si>
  <si>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</si>
  <si>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</si>
  <si>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</si>
  <si>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</si>
  <si>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</si>
  <si>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</si>
  <si>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</si>
  <si>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</si>
  <si>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</si>
  <si>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</si>
  <si>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</si>
  <si>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</si>
  <si>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</si>
  <si>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</si>
  <si>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</si>
  <si>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</si>
  <si>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</si>
  <si>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</si>
  <si>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</si>
  <si>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</si>
  <si>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</si>
  <si>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</si>
  <si>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</si>
  <si>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</si>
  <si>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</si>
  <si>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</si>
  <si>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</si>
  <si>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</si>
  <si>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</si>
  <si>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</si>
  <si>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</si>
  <si>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</si>
  <si>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</si>
  <si>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</si>
  <si>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</si>
  <si>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</si>
  <si>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</si>
  <si>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</si>
  <si>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</si>
  <si>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</si>
  <si>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</si>
  <si>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</si>
  <si>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</si>
  <si>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</si>
  <si>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</si>
  <si>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</si>
  <si>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</si>
  <si>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</si>
  <si>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</si>
  <si>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</si>
  <si>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</si>
  <si>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</si>
  <si>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</si>
  <si>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</si>
  <si>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</si>
  <si>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</si>
  <si>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</si>
  <si>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</si>
  <si>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</si>
  <si>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</si>
  <si>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</si>
  <si>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</si>
  <si>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</si>
  <si>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</si>
  <si>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</si>
  <si>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</si>
  <si>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</si>
  <si>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</si>
  <si>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</si>
  <si>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</si>
  <si>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</si>
  <si>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</si>
  <si>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</si>
  <si>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</si>
  <si>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</si>
  <si>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</si>
  <si>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</si>
  <si>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</si>
  <si>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</si>
  <si>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</si>
  <si>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</si>
  <si>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</si>
  <si>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</si>
  <si>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</si>
  <si>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</si>
  <si>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</si>
  <si>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</si>
  <si>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</si>
  <si>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</si>
  <si>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</si>
  <si>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</si>
  <si>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</si>
  <si>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</si>
  <si>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</si>
  <si>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</si>
  <si>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</si>
  <si>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</si>
  <si>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</si>
  <si>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</si>
  <si>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</si>
  <si>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</si>
  <si>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</si>
  <si>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</si>
  <si>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</si>
  <si>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</si>
  <si>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</si>
  <si>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</si>
  <si>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</si>
  <si>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</si>
  <si>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</si>
  <si>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</si>
  <si>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</si>
  <si>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</si>
  <si>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</si>
  <si>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</si>
  <si>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</si>
  <si>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</si>
  <si>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</si>
  <si>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</si>
  <si>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</si>
  <si>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</si>
  <si>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</si>
  <si>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</si>
  <si>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</si>
  <si>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</si>
  <si>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</si>
  <si>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</si>
  <si>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</si>
  <si>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</si>
  <si>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</si>
  <si>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</si>
  <si>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</si>
  <si>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</si>
  <si>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</si>
  <si>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</si>
  <si>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</si>
  <si>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</si>
  <si>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</si>
  <si>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</si>
  <si>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</si>
  <si>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</si>
  <si>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</si>
  <si>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</si>
  <si>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</si>
  <si>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</si>
  <si>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</si>
  <si>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</si>
  <si>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</si>
  <si>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</si>
  <si>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</si>
  <si>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</si>
  <si>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</si>
  <si>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</si>
  <si>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</si>
  <si>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</si>
  <si>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</si>
  <si>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</si>
  <si>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</si>
  <si>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</si>
  <si>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</si>
  <si>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</si>
  <si>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</si>
  <si>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</si>
  <si>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</si>
  <si>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</si>
  <si>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</si>
  <si>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</si>
  <si>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</si>
  <si>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</si>
  <si>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</si>
  <si>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</si>
  <si>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</si>
  <si>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</si>
  <si>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</si>
  <si>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</si>
  <si>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</si>
  <si>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</si>
  <si>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</si>
  <si>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</si>
  <si>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</si>
  <si>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</si>
  <si>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</si>
  <si>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</si>
  <si>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</si>
  <si>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</si>
  <si>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</si>
  <si>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</si>
  <si>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</si>
  <si>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</si>
  <si>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</si>
  <si>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</si>
  <si>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</si>
  <si>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</si>
  <si>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</si>
  <si>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</si>
  <si>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</si>
  <si>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</si>
  <si>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</si>
  <si>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</si>
  <si>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</si>
  <si>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</si>
  <si>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</si>
  <si>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</si>
  <si>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</si>
  <si>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</si>
  <si>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</si>
  <si>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</si>
  <si>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</si>
  <si>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</si>
  <si>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</si>
  <si>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</si>
  <si>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</si>
  <si>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</si>
  <si>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</si>
  <si>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</si>
  <si>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</si>
  <si>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</si>
  <si>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</si>
  <si>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</si>
  <si>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</si>
  <si>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</si>
  <si>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</si>
  <si>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</si>
  <si>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</si>
  <si>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</si>
  <si>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</si>
  <si>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</si>
  <si>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</si>
  <si>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</si>
  <si>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</si>
  <si>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</si>
  <si>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</si>
  <si>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</si>
  <si>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</si>
  <si>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</si>
  <si>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</si>
  <si>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</si>
  <si>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</si>
  <si>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</si>
  <si>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</si>
  <si>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</si>
  <si>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</si>
  <si>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</si>
  <si>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</si>
  <si>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</si>
  <si>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</si>
  <si>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</si>
  <si>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</si>
  <si>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</si>
  <si>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</si>
  <si>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</si>
  <si>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</si>
  <si>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</si>
  <si>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</si>
  <si>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</si>
  <si>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</si>
  <si>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</si>
  <si>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</si>
  <si>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</si>
  <si>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</si>
  <si>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</si>
  <si>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</si>
  <si>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</si>
  <si>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</si>
  <si>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</si>
  <si>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</si>
  <si>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</si>
  <si>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</si>
  <si>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</si>
  <si>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</si>
  <si>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</si>
  <si>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</si>
  <si>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</si>
  <si>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</si>
  <si>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</si>
  <si>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</si>
  <si>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</si>
  <si>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</si>
  <si>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</si>
  <si>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</si>
  <si>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</si>
  <si>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</si>
  <si>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</si>
  <si>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</si>
  <si>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</si>
  <si>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</si>
  <si>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</si>
  <si>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</si>
  <si>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</si>
  <si>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</si>
  <si>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</si>
  <si>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</si>
  <si>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</si>
  <si>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</si>
  <si>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</si>
  <si>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</si>
  <si>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</si>
  <si>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</si>
  <si>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</si>
  <si>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</si>
  <si>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</si>
  <si>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</si>
  <si>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</si>
  <si>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</si>
  <si>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</si>
  <si>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</si>
  <si>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</si>
  <si>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</si>
  <si>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</si>
  <si>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</si>
  <si>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</si>
  <si>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</si>
  <si>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</si>
  <si>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</si>
  <si>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</si>
  <si>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</si>
  <si>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</si>
  <si>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</si>
  <si>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</si>
  <si>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</si>
  <si>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</si>
  <si>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</si>
  <si>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</si>
  <si>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</si>
  <si>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</si>
  <si>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</si>
  <si>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</si>
  <si>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</si>
  <si>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</si>
  <si>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</si>
  <si>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</si>
  <si>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</si>
  <si>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</si>
  <si>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</si>
  <si>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</si>
  <si>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</si>
  <si>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</si>
  <si>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</si>
  <si>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</si>
  <si>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</si>
  <si>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</si>
  <si>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</si>
  <si>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</si>
  <si>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</si>
  <si>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</si>
  <si>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</si>
  <si>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</si>
  <si>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</si>
  <si>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</si>
  <si>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</si>
  <si>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</si>
  <si>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</si>
  <si>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</si>
  <si>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</si>
  <si>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</si>
  <si>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</si>
  <si>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</si>
  <si>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</si>
  <si>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</si>
  <si>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</si>
  <si>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</si>
  <si>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</si>
  <si>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</si>
  <si>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</si>
  <si>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</si>
  <si>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</si>
  <si>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</si>
  <si>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</si>
  <si>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</si>
  <si>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</si>
  <si>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</si>
  <si>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</si>
  <si>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</si>
  <si>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</si>
  <si>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</si>
  <si>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</si>
  <si>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</si>
  <si>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</si>
  <si>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</si>
  <si>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</si>
  <si>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</si>
  <si>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</si>
  <si>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</si>
  <si>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</si>
  <si>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</si>
  <si>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</si>
  <si>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</si>
  <si>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</si>
  <si>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</si>
  <si>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</si>
  <si>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</si>
  <si>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</si>
  <si>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</si>
  <si>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</si>
  <si>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</si>
  <si>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</si>
  <si>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</si>
  <si>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</si>
  <si>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</si>
  <si>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</si>
  <si>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</si>
  <si>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</si>
  <si>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</si>
  <si>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</si>
  <si>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</si>
  <si>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</si>
  <si>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</si>
  <si>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</si>
  <si>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</si>
  <si>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</si>
  <si>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</si>
  <si>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</si>
  <si>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</si>
  <si>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</si>
  <si>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</si>
  <si>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</si>
  <si>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</si>
  <si>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</si>
  <si>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</si>
  <si>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</si>
  <si>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</si>
  <si>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</si>
  <si>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</si>
  <si>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</si>
  <si>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</si>
  <si>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</si>
  <si>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</si>
  <si>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</si>
  <si>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</si>
  <si>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</si>
  <si>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</si>
  <si>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</si>
  <si>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</si>
  <si>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</si>
  <si>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</si>
  <si>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</si>
  <si>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</si>
  <si>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</si>
  <si>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</si>
  <si>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</si>
  <si>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</si>
  <si>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</si>
  <si>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</si>
  <si>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</si>
  <si>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</si>
  <si>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</si>
  <si>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</si>
  <si>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</si>
  <si>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</si>
  <si>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</si>
  <si>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</si>
  <si>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</si>
  <si>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</si>
  <si>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</si>
  <si>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</si>
  <si>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</si>
  <si>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</si>
  <si>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</si>
  <si>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</si>
  <si>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</si>
  <si>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</si>
  <si>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</si>
  <si>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</si>
  <si>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</si>
  <si>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</si>
  <si>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</si>
  <si>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</si>
  <si>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</si>
  <si>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</si>
  <si>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</si>
  <si>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</si>
  <si>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</si>
  <si>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</si>
  <si>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</si>
  <si>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</si>
  <si>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</si>
  <si>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</si>
  <si>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</si>
  <si>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</si>
  <si>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</si>
  <si>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</si>
  <si>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</si>
  <si>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</si>
  <si>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</si>
  <si>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</si>
  <si>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</si>
  <si>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</si>
  <si>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</si>
  <si>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</si>
  <si>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</si>
  <si>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</si>
  <si>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</si>
  <si>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</si>
  <si>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</si>
  <si>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</si>
  <si>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</si>
  <si>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</si>
  <si>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</si>
  <si>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</si>
  <si>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</si>
  <si>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</si>
  <si>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</si>
  <si>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</si>
  <si>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</si>
  <si>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</si>
  <si>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</si>
  <si>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</si>
  <si>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</si>
  <si>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</si>
  <si>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</si>
  <si>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</si>
  <si>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</si>
  <si>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</si>
  <si>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</si>
  <si>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</si>
  <si>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</si>
  <si>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</si>
  <si>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</si>
  <si>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</si>
  <si>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</si>
  <si>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</si>
  <si>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</si>
  <si>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</si>
  <si>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</si>
  <si>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</si>
  <si>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</si>
  <si>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</si>
  <si>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</si>
  <si>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</si>
  <si>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</si>
  <si>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</si>
  <si>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</si>
  <si>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</si>
  <si>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</si>
  <si>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</si>
  <si>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</si>
  <si>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</si>
  <si>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</si>
  <si>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</si>
  <si>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</si>
  <si>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</si>
  <si>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</si>
  <si>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</si>
  <si>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</si>
  <si>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</si>
  <si>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</si>
  <si>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</si>
  <si>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</si>
  <si>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</si>
  <si>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</si>
  <si>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</si>
  <si>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</si>
  <si>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</si>
  <si>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</si>
  <si>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</si>
  <si>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</si>
  <si>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</si>
  <si>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</si>
  <si>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</si>
  <si>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</si>
  <si>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</si>
  <si>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</si>
  <si>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</si>
  <si>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</si>
  <si>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</si>
  <si>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</si>
  <si>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</si>
  <si>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</si>
  <si>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</si>
  <si>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</si>
  <si>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</si>
  <si>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</si>
  <si>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</si>
  <si>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</si>
  <si>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</si>
  <si>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</si>
  <si>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</si>
  <si>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</si>
  <si>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</si>
  <si>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</si>
  <si>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</si>
  <si>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</si>
  <si>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</si>
  <si>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</si>
  <si>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</si>
  <si>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</si>
  <si>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</si>
  <si>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</si>
  <si>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</si>
  <si>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</si>
  <si>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</si>
  <si>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</si>
  <si>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</si>
  <si>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</si>
  <si>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</si>
  <si>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</si>
  <si>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</si>
  <si>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</si>
  <si>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</si>
  <si>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</si>
  <si>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</si>
  <si>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</si>
  <si>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</si>
  <si>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</si>
  <si>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</si>
  <si>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</si>
  <si>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</si>
  <si>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</si>
  <si>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</si>
  <si>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</si>
  <si>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</si>
  <si>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</si>
  <si>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</si>
  <si>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</si>
  <si>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</si>
  <si>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</si>
  <si>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</si>
  <si>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</si>
  <si>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</si>
  <si>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</si>
  <si>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</si>
  <si>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</si>
  <si>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</si>
  <si>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</si>
  <si>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</si>
  <si>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</si>
  <si>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</si>
  <si>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</si>
  <si>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</si>
  <si>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</si>
  <si>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</si>
  <si>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</si>
  <si>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</si>
  <si>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</si>
  <si>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</si>
  <si>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</si>
  <si>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</si>
  <si>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</si>
  <si>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</si>
  <si>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</si>
  <si>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</si>
  <si>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</si>
  <si>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</si>
  <si>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</si>
  <si>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</si>
  <si>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</si>
  <si>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</si>
  <si>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</si>
  <si>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</si>
  <si>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</si>
  <si>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</si>
  <si>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</si>
  <si>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</si>
  <si>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</si>
  <si>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</si>
  <si>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</si>
  <si>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</si>
  <si>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</si>
  <si>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</si>
  <si>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</si>
  <si>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</si>
  <si>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</si>
  <si>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</si>
  <si>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</si>
  <si>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</si>
  <si>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</si>
  <si>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</si>
  <si>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</si>
  <si>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</si>
  <si>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</si>
  <si>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</si>
  <si>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</si>
  <si>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</si>
  <si>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</si>
  <si>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</si>
  <si>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</si>
  <si>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</si>
  <si>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</si>
  <si>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</si>
  <si>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</si>
  <si>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</si>
  <si>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</si>
  <si>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</si>
  <si>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</si>
  <si>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</si>
  <si>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</si>
  <si>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</si>
  <si>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</si>
  <si>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</si>
  <si>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</si>
  <si>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</si>
  <si>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</si>
  <si>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</si>
  <si>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</si>
  <si>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</si>
  <si>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</si>
  <si>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</si>
  <si>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</si>
  <si>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</si>
  <si>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</si>
  <si>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</si>
  <si>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</si>
  <si>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</si>
  <si>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</si>
  <si>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</si>
  <si>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</si>
  <si>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</si>
  <si>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</si>
  <si>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</si>
  <si>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</si>
  <si>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</si>
  <si>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</si>
  <si>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</si>
  <si>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</si>
  <si>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</si>
  <si>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</si>
  <si>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</si>
  <si>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</si>
  <si>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</si>
  <si>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</si>
  <si>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</si>
  <si>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</si>
  <si>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</si>
  <si>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</si>
  <si>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</si>
  <si>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</si>
  <si>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</si>
  <si>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</si>
  <si>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</si>
  <si>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</si>
  <si>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</si>
  <si>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</si>
  <si>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</si>
  <si>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</si>
  <si>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</si>
  <si>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</si>
  <si>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</si>
  <si>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</si>
  <si>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</si>
  <si>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</si>
  <si>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</si>
  <si>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</si>
  <si>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</si>
  <si>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</si>
  <si>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</si>
  <si>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</si>
  <si>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</si>
  <si>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</si>
  <si>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</si>
  <si>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</si>
  <si>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</si>
  <si>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</si>
  <si>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</si>
  <si>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</si>
  <si>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</si>
  <si>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</si>
  <si>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</si>
  <si>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</si>
  <si>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</si>
  <si>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</si>
  <si>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</si>
  <si>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</si>
  <si>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</si>
  <si>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</si>
  <si>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</si>
  <si>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</si>
  <si>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</si>
  <si>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</si>
  <si>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</si>
  <si>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</si>
  <si>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</si>
  <si>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</si>
  <si>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</si>
  <si>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</si>
  <si>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</si>
  <si>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</si>
  <si>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</si>
  <si>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</si>
  <si>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</si>
  <si>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</si>
  <si>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</si>
  <si>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</si>
  <si>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</si>
  <si>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</si>
  <si>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</si>
  <si>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</si>
  <si>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</si>
  <si>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</si>
  <si>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</si>
  <si>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</si>
  <si>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</si>
  <si>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</si>
  <si>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</si>
  <si>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</si>
  <si>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</si>
  <si>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</si>
  <si>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</si>
  <si>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</si>
  <si>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</si>
  <si>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</si>
  <si>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</si>
  <si>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</si>
  <si>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</si>
  <si>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</si>
  <si>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</si>
  <si>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</si>
  <si>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</si>
  <si>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</si>
  <si>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</si>
  <si>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</si>
  <si>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</si>
  <si>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</si>
  <si>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</si>
  <si>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</si>
  <si>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</si>
  <si>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</si>
  <si>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</si>
  <si>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</si>
  <si>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</si>
  <si>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</si>
  <si>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</si>
  <si>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</si>
  <si>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</si>
  <si>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</si>
  <si>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</si>
  <si>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</si>
  <si>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</si>
  <si>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</si>
  <si>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</si>
  <si>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</si>
  <si>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</si>
  <si>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</si>
  <si>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</si>
  <si>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</si>
  <si>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</si>
  <si>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</si>
  <si>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</si>
  <si>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</si>
  <si>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</si>
  <si>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</si>
  <si>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</si>
  <si>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</si>
  <si>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</si>
  <si>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</si>
  <si>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</si>
  <si>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</si>
  <si>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</si>
  <si>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</si>
  <si>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</si>
  <si>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</si>
  <si>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</si>
  <si>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</si>
  <si>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</si>
  <si>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</si>
  <si>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</si>
  <si>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</si>
  <si>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</si>
  <si>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</si>
  <si>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</si>
  <si>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</si>
  <si>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</si>
  <si>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</si>
  <si>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</si>
  <si>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</si>
  <si>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</si>
  <si>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</si>
  <si>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</si>
  <si>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</si>
  <si>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</si>
  <si>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</si>
  <si>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</si>
  <si>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</si>
  <si>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</si>
  <si>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</si>
  <si>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</si>
  <si>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</si>
  <si>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</si>
  <si>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</si>
  <si>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</si>
  <si>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</si>
  <si>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</si>
  <si>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</si>
  <si>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</si>
  <si>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</si>
  <si>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</si>
  <si>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</si>
  <si>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</si>
  <si>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</si>
  <si>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</si>
  <si>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</si>
  <si>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</si>
  <si>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</si>
  <si>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</si>
  <si>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</si>
  <si>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</si>
  <si>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</si>
  <si>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</si>
  <si>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</si>
  <si>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</si>
  <si>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</si>
  <si>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</si>
  <si>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</si>
  <si>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</si>
  <si>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</si>
  <si>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</si>
  <si>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</si>
  <si>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</si>
  <si>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</si>
  <si>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</si>
  <si>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</si>
  <si>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</si>
  <si>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</si>
  <si>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</si>
  <si>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</si>
  <si>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</si>
  <si>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</si>
  <si>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</si>
  <si>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</si>
  <si>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</si>
  <si>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</si>
  <si>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</si>
  <si>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</si>
  <si>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</si>
  <si>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</si>
  <si>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</si>
  <si>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</si>
  <si>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</si>
  <si>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</si>
  <si>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</si>
  <si>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</si>
  <si>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</si>
  <si>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</si>
  <si>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</si>
  <si>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</si>
  <si>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</si>
  <si>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</si>
  <si>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</si>
  <si>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</si>
  <si>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</si>
  <si>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</si>
  <si>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</si>
  <si>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</si>
  <si>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</si>
  <si>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</si>
  <si>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</si>
  <si>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</si>
  <si>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</si>
  <si>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</si>
  <si>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</si>
  <si>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</si>
  <si>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</si>
  <si>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</si>
  <si>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</si>
  <si>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</si>
  <si>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</si>
  <si>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</si>
  <si>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</si>
  <si>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</si>
  <si>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</si>
  <si>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</si>
  <si>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</si>
  <si>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</si>
  <si>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</si>
  <si>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</si>
  <si>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</si>
  <si>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</si>
  <si>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</si>
  <si>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</si>
  <si>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</si>
  <si>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</si>
  <si>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</si>
  <si>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</si>
  <si>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</si>
  <si>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</si>
  <si>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</si>
  <si>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</si>
  <si>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</si>
  <si>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</si>
  <si>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</si>
  <si>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</si>
  <si>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</si>
  <si>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</si>
  <si>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</si>
  <si>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</si>
  <si>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</si>
  <si>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</si>
  <si>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</si>
  <si>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</si>
  <si>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</si>
  <si>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</si>
  <si>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</si>
  <si>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</si>
  <si>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</si>
  <si>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</si>
  <si>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</si>
  <si>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</si>
  <si>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</si>
  <si>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</si>
  <si>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</si>
  <si>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</si>
  <si>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</si>
  <si>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</si>
  <si>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</si>
  <si>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</si>
  <si>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</si>
  <si>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</si>
  <si>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</si>
  <si>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</si>
  <si>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</si>
  <si>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</si>
  <si>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</si>
  <si>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</si>
  <si>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</si>
  <si>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</si>
  <si>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</si>
  <si>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</si>
  <si>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</si>
  <si>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</si>
  <si>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</si>
  <si>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</si>
  <si>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</si>
  <si>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</si>
  <si>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</si>
  <si>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</si>
  <si>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</si>
  <si>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</si>
  <si>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</si>
  <si>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</si>
  <si>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</si>
  <si>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</si>
  <si>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</si>
  <si>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</si>
  <si>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</si>
  <si>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</si>
  <si>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</si>
  <si>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</si>
  <si>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</si>
  <si>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</si>
  <si>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</si>
  <si>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</si>
  <si>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</si>
  <si>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</si>
  <si>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</si>
  <si>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</si>
  <si>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</si>
  <si>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</si>
  <si>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</si>
  <si>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</si>
  <si>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</si>
  <si>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</si>
  <si>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</si>
  <si>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</si>
  <si>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</si>
  <si>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</si>
  <si>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</si>
  <si>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</si>
  <si>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</si>
  <si>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</si>
  <si>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</si>
  <si>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</si>
  <si>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</si>
  <si>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</si>
  <si>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</si>
  <si>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</si>
  <si>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</si>
  <si>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</si>
  <si>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</si>
  <si>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</si>
  <si>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</si>
  <si>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</si>
  <si>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</si>
  <si>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</si>
  <si>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</si>
  <si>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</si>
  <si>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</si>
  <si>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</si>
  <si>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</si>
  <si>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</si>
  <si>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</si>
  <si>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</si>
  <si>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</si>
  <si>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</si>
  <si>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</si>
  <si>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</si>
  <si>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</si>
  <si>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</si>
  <si>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</si>
  <si>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</si>
  <si>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</si>
  <si>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</si>
  <si>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</si>
  <si>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</si>
  <si>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</si>
  <si>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</si>
  <si>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</si>
  <si>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</si>
  <si>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</si>
  <si>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</si>
  <si>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</si>
  <si>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</si>
  <si>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</si>
  <si>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</si>
  <si>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</si>
  <si>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</si>
  <si>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</si>
  <si>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</si>
  <si>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</si>
  <si>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</si>
  <si>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</si>
  <si>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</si>
  <si>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</si>
  <si>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</si>
  <si>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</si>
  <si>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</si>
  <si>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</si>
  <si>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</si>
  <si>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</si>
  <si>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</si>
  <si>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</si>
  <si>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</si>
  <si>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</si>
  <si>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</si>
  <si>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</si>
  <si>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</si>
  <si>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</si>
  <si>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</si>
  <si>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</si>
  <si>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</si>
  <si>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</si>
  <si>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</si>
  <si>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</si>
  <si>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</si>
  <si>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</si>
  <si>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</si>
  <si>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</si>
  <si>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</si>
  <si>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</si>
  <si>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</si>
  <si>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</si>
  <si>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</si>
  <si>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</si>
  <si>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</si>
  <si>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</si>
  <si>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</si>
  <si>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</si>
  <si>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</si>
  <si>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</si>
  <si>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</si>
  <si>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</si>
  <si>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</si>
  <si>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</si>
  <si>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</si>
  <si>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</si>
  <si>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</si>
  <si>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</si>
  <si>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</si>
  <si>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</si>
  <si>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</si>
  <si>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</si>
  <si>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</si>
  <si>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</si>
  <si>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</si>
  <si>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</si>
  <si>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</si>
  <si>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</si>
  <si>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</si>
  <si>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</si>
  <si>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</si>
  <si>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</si>
  <si>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</si>
  <si>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</si>
  <si>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</si>
  <si>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</si>
  <si>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</si>
  <si>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</si>
  <si>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</si>
  <si>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</si>
  <si>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</si>
  <si>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</si>
  <si>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</si>
  <si>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</si>
  <si>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</si>
  <si>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</si>
  <si>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</si>
  <si>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</si>
  <si>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</si>
  <si>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</si>
  <si>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</si>
  <si>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</si>
  <si>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</si>
  <si>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</si>
  <si>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</si>
  <si>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</si>
  <si>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</si>
  <si>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</si>
  <si>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</si>
  <si>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</si>
  <si>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</si>
  <si>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</si>
  <si>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</si>
  <si>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</si>
  <si>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</si>
  <si>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</si>
  <si>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</si>
  <si>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</si>
  <si>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</si>
  <si>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</si>
  <si>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</si>
  <si>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</si>
  <si>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</si>
  <si>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</si>
  <si>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</si>
  <si>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</si>
  <si>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</si>
  <si>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</si>
  <si>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</si>
  <si>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</si>
  <si>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</si>
  <si>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</si>
  <si>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</si>
  <si>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</si>
  <si>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</si>
  <si>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</si>
  <si>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</si>
  <si>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</si>
  <si>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</si>
  <si>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</si>
  <si>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</si>
  <si>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</si>
  <si>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</si>
  <si>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</si>
  <si>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</si>
  <si>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</si>
  <si>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</si>
  <si>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</si>
  <si>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</si>
  <si>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</si>
  <si>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</si>
  <si>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</si>
  <si>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</si>
  <si>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</si>
  <si>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</si>
  <si>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</si>
  <si>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</si>
  <si>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</si>
  <si>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</si>
  <si>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</si>
  <si>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</si>
  <si>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</si>
  <si>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</si>
  <si>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</si>
  <si>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</si>
  <si>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</si>
  <si>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</si>
  <si>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</si>
  <si>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</si>
  <si>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</si>
  <si>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</si>
  <si>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</si>
  <si>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</si>
  <si>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</si>
  <si>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</si>
  <si>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</si>
  <si>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</si>
  <si>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</si>
  <si>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</si>
  <si>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</si>
  <si>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</si>
  <si>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</si>
  <si>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</si>
  <si>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</si>
  <si>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</si>
  <si>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</si>
  <si>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</si>
  <si>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</si>
  <si>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</si>
  <si>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</si>
  <si>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</si>
  <si>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</si>
  <si>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</si>
  <si>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</si>
  <si>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</si>
  <si>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</si>
  <si>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</si>
  <si>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</si>
  <si>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</si>
  <si>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</si>
  <si>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</si>
  <si>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</si>
  <si>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</si>
  <si>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</si>
  <si>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</si>
  <si>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</si>
  <si>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</si>
  <si>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</si>
  <si>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</si>
  <si>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</si>
  <si>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</si>
  <si>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</si>
  <si>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</si>
  <si>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</si>
  <si>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</si>
  <si>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</si>
  <si>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</si>
  <si>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</si>
  <si>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</si>
  <si>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</si>
  <si>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</si>
  <si>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</si>
  <si>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</si>
  <si>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</si>
  <si>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</si>
  <si>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</si>
  <si>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</si>
  <si>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</si>
  <si>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</si>
  <si>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</si>
  <si>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</si>
  <si>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</si>
  <si>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</si>
  <si>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</si>
  <si>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</si>
  <si>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</si>
  <si>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</si>
  <si>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</si>
  <si>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</si>
  <si>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</si>
  <si>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</si>
  <si>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</si>
  <si>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</si>
  <si>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</si>
  <si>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</si>
  <si>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</si>
  <si>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</si>
  <si>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</si>
  <si>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</si>
  <si>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</si>
  <si>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</si>
  <si>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</si>
  <si>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</si>
  <si>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</si>
  <si>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</si>
  <si>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</si>
  <si>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</si>
  <si>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</si>
  <si>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</si>
  <si>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</si>
  <si>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</si>
  <si>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</si>
  <si>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</si>
  <si>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</si>
  <si>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</si>
  <si>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</si>
  <si>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</si>
  <si>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</si>
  <si>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</si>
  <si>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</si>
  <si>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</si>
  <si>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</si>
  <si>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</si>
  <si>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</si>
  <si>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</si>
  <si>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</si>
  <si>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</si>
  <si>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</si>
  <si>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</si>
  <si>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</si>
  <si>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</si>
  <si>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</si>
  <si>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</si>
  <si>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</si>
  <si>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</si>
  <si>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</si>
  <si>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</si>
  <si>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</si>
  <si>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</si>
  <si>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</si>
  <si>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</si>
  <si>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</si>
  <si>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</si>
  <si>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</si>
  <si>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</si>
  <si>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</si>
  <si>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</si>
  <si>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</si>
  <si>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</si>
  <si>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</si>
  <si>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</si>
  <si>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</si>
  <si>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</si>
  <si>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</si>
  <si>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</si>
  <si>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</si>
  <si>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</si>
  <si>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</si>
  <si>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</si>
  <si>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</si>
  <si>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</si>
  <si>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</si>
  <si>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</si>
  <si>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</si>
  <si>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</si>
  <si>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</si>
  <si>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</si>
  <si>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</si>
  <si>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</si>
  <si>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</si>
  <si>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</si>
  <si>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</si>
  <si>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</si>
  <si>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</si>
  <si>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</si>
  <si>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</si>
  <si>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</si>
  <si>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</si>
  <si>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</si>
  <si>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</si>
  <si>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</si>
  <si>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</si>
  <si>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</si>
  <si>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</si>
  <si>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</si>
  <si>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</si>
  <si>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</si>
  <si>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</si>
  <si>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</si>
  <si>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</si>
  <si>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</si>
  <si>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</si>
  <si>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</si>
  <si>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</si>
  <si>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</si>
  <si>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</si>
  <si>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</si>
  <si>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</si>
  <si>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</si>
  <si>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</si>
  <si>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</si>
  <si>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</si>
  <si>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</si>
  <si>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</si>
  <si>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</si>
  <si>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</si>
  <si>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</si>
  <si>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</si>
  <si>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</si>
  <si>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</si>
  <si>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</si>
  <si>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</si>
  <si>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</si>
  <si>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</si>
  <si>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</si>
  <si>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</si>
  <si>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</si>
  <si>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</si>
  <si>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</si>
  <si>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</si>
  <si>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</si>
  <si>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</si>
  <si>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</si>
  <si>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</si>
  <si>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</si>
  <si>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</si>
  <si>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</si>
  <si>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</si>
  <si>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</si>
  <si>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</si>
  <si>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</si>
  <si>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</si>
  <si>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</si>
  <si>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</si>
  <si>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</si>
  <si>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</si>
  <si>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</si>
  <si>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</si>
  <si>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</si>
  <si>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</si>
  <si>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</si>
  <si>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</si>
  <si>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</si>
  <si>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</si>
  <si>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</si>
  <si>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</si>
  <si>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</si>
  <si>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</si>
  <si>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</si>
  <si>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</si>
  <si>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</si>
  <si>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</si>
  <si>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</si>
  <si>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</si>
  <si>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</si>
  <si>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</si>
  <si>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</si>
  <si>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</si>
  <si>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</si>
  <si>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</si>
  <si>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</si>
  <si>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</si>
  <si>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</si>
  <si>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</si>
  <si>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</si>
  <si>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</si>
  <si>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</si>
  <si>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</si>
  <si>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</si>
  <si>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</si>
  <si>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</si>
  <si>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</si>
  <si>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</si>
  <si>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</si>
  <si>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</si>
  <si>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</si>
  <si>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</si>
  <si>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</si>
  <si>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</si>
  <si>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</si>
  <si>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</si>
  <si>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</si>
  <si>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</si>
  <si>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</si>
  <si>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</si>
  <si>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</si>
  <si>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</si>
  <si>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</si>
  <si>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</si>
  <si>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</si>
  <si>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</si>
  <si>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</si>
  <si>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</si>
  <si>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</si>
  <si>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</si>
  <si>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</si>
  <si>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</si>
  <si>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</si>
  <si>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</si>
  <si>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</si>
  <si>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</si>
  <si>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</si>
  <si>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</si>
  <si>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</si>
  <si>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</si>
  <si>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</si>
  <si>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</si>
  <si>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</si>
  <si>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</si>
  <si>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</si>
  <si>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</si>
  <si>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</si>
  <si>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</si>
  <si>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</si>
  <si>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</si>
  <si>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</si>
  <si>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</si>
  <si>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</si>
  <si>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</si>
  <si>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</si>
  <si>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</si>
  <si>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</si>
  <si>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</si>
  <si>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</si>
  <si>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</si>
  <si>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</si>
  <si>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</si>
  <si>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</si>
  <si>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</si>
  <si>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</si>
  <si>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</si>
  <si>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</si>
  <si>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</si>
  <si>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</si>
  <si>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</si>
  <si>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</si>
  <si>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</si>
  <si>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</si>
  <si>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</si>
  <si>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</si>
  <si>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</si>
  <si>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</si>
  <si>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</si>
  <si>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</si>
  <si>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</si>
  <si>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</si>
  <si>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</si>
  <si>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</si>
  <si>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</si>
  <si>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</si>
  <si>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</si>
  <si>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</si>
  <si>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</si>
  <si>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</si>
  <si>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</si>
  <si>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</si>
  <si>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</si>
  <si>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</si>
  <si>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</si>
  <si>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</si>
  <si>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</si>
  <si>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</si>
  <si>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</si>
  <si>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</si>
  <si>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</si>
  <si>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</si>
  <si>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</si>
  <si>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</si>
  <si>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</si>
  <si>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</si>
  <si>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</si>
  <si>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</si>
  <si>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</si>
  <si>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</si>
  <si>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</si>
  <si>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</si>
  <si>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</si>
  <si>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</si>
  <si>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</si>
  <si>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</si>
  <si>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</si>
  <si>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</si>
  <si>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</si>
  <si>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</si>
  <si>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</si>
  <si>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</si>
  <si>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</si>
  <si>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</si>
  <si>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</si>
  <si>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</si>
  <si>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</si>
  <si>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</si>
  <si>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</si>
  <si>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</si>
  <si>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</si>
  <si>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</si>
  <si>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</si>
  <si>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</si>
  <si>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</si>
  <si>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</si>
  <si>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</si>
  <si>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</si>
  <si>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</si>
  <si>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</si>
  <si>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</si>
  <si>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</si>
  <si>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</si>
  <si>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</si>
  <si>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</si>
  <si>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</si>
  <si>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</si>
  <si>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</si>
  <si>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</si>
  <si>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</si>
  <si>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</si>
  <si>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</si>
  <si>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</si>
  <si>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</si>
  <si>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</si>
  <si>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</si>
  <si>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</si>
  <si>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</si>
  <si>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</si>
  <si>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</si>
  <si>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</si>
  <si>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</si>
  <si>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</si>
  <si>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</si>
  <si>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</si>
  <si>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</si>
  <si>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</si>
  <si>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</si>
  <si>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</si>
  <si>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</si>
  <si>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</si>
  <si>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</si>
  <si>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</si>
  <si>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</si>
  <si>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</si>
  <si>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</si>
  <si>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</si>
  <si>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</si>
  <si>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</si>
  <si>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</si>
  <si>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</si>
  <si>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</si>
  <si>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</si>
  <si>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</si>
  <si>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</si>
  <si>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</si>
  <si>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</si>
  <si>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</si>
  <si>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</si>
  <si>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</si>
  <si>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</si>
  <si>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</si>
  <si>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</si>
  <si>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</si>
  <si>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</si>
  <si>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</si>
  <si>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</si>
  <si>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</si>
  <si>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</si>
  <si>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</si>
  <si>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</si>
  <si>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</si>
  <si>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</si>
  <si>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</si>
  <si>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</si>
  <si>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</si>
  <si>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</si>
  <si>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</si>
  <si>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</si>
  <si>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</si>
  <si>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</si>
  <si>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</si>
  <si>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</si>
  <si>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</si>
  <si>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</si>
  <si>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</si>
  <si>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</si>
  <si>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</si>
  <si>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</si>
  <si>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</si>
  <si>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</si>
  <si>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</si>
  <si>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</si>
  <si>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</si>
  <si>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</si>
  <si>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</si>
  <si>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</si>
  <si>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</si>
  <si>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</si>
  <si>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</si>
  <si>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</si>
  <si>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</si>
  <si>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</si>
  <si>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</si>
  <si>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</si>
  <si>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</si>
  <si>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</si>
  <si>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</si>
  <si>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</si>
  <si>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</si>
  <si>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</si>
  <si>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</si>
  <si>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</si>
  <si>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</si>
  <si>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</si>
  <si>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</si>
  <si>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</si>
  <si>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</si>
  <si>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</si>
  <si>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</si>
  <si>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</si>
  <si>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</si>
  <si>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</si>
  <si>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</si>
  <si>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</si>
  <si>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</si>
  <si>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</si>
  <si>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</si>
  <si>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</si>
  <si>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</si>
  <si>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</si>
  <si>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</si>
  <si>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</si>
  <si>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</si>
  <si>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</si>
  <si>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</si>
  <si>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</si>
  <si>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</si>
  <si>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</si>
  <si>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</si>
  <si>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</si>
  <si>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</si>
  <si>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</si>
  <si>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</si>
  <si>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</si>
  <si>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</si>
  <si>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</si>
  <si>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</si>
  <si>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</si>
  <si>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</si>
  <si>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</si>
  <si>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</si>
  <si>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</si>
  <si>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</si>
  <si>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</si>
  <si>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</si>
  <si>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</si>
  <si>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</si>
  <si>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</si>
  <si>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</si>
  <si>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</si>
  <si>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</si>
  <si>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</si>
  <si>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</si>
  <si>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</si>
  <si>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</si>
  <si>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</si>
  <si>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</si>
  <si>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</si>
  <si>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</si>
  <si>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</si>
  <si>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</si>
  <si>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</si>
  <si>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</si>
  <si>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</si>
  <si>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</si>
  <si>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</si>
  <si>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</si>
  <si>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</si>
  <si>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</si>
  <si>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</si>
  <si>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</si>
  <si>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</si>
  <si>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</si>
  <si>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</si>
  <si>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</si>
  <si>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</si>
  <si>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</si>
  <si>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</si>
  <si>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</si>
  <si>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</si>
  <si>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</si>
  <si>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</si>
  <si>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</si>
  <si>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</si>
  <si>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</si>
  <si>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</si>
  <si>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</si>
  <si>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</si>
  <si>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</si>
  <si>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</si>
  <si>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</si>
  <si>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</si>
  <si>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</si>
  <si>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</si>
  <si>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</si>
  <si>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</si>
  <si>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</si>
  <si>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</si>
  <si>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</si>
  <si>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</si>
  <si>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</si>
  <si>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</si>
  <si>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</si>
  <si>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</si>
  <si>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</si>
  <si>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</si>
  <si>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</si>
  <si>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</si>
  <si>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</si>
  <si>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</si>
  <si>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</si>
  <si>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</si>
  <si>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</si>
  <si>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</si>
  <si>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</si>
  <si>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</si>
  <si>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</si>
  <si>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</si>
  <si>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</si>
  <si>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</si>
  <si>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</si>
  <si>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</si>
  <si>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</si>
  <si>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</si>
  <si>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</si>
  <si>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</si>
  <si>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</si>
  <si>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</si>
  <si>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</si>
  <si>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</si>
  <si>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</si>
  <si>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</si>
  <si>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</si>
  <si>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</si>
  <si>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</si>
  <si>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</si>
  <si>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</si>
  <si>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</si>
  <si>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</si>
  <si>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</si>
  <si>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</si>
  <si>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</si>
  <si>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</si>
  <si>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</si>
  <si>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</si>
  <si>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</si>
  <si>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</si>
  <si>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</si>
  <si>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</si>
  <si>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</si>
  <si>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</si>
  <si>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</si>
  <si>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</si>
  <si>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</si>
  <si>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</si>
  <si>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</si>
  <si>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</si>
  <si>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</si>
  <si>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</si>
  <si>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</si>
  <si>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</si>
  <si>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</si>
  <si>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</si>
  <si>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</si>
  <si>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</si>
  <si>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</si>
  <si>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</si>
  <si>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</si>
  <si>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</si>
  <si>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</si>
  <si>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</si>
  <si>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</si>
  <si>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</si>
  <si>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</si>
  <si>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</si>
  <si>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</si>
  <si>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</si>
  <si>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</si>
  <si>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</si>
  <si>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</si>
  <si>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</si>
  <si>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</si>
  <si>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</si>
  <si>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</si>
  <si>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</si>
  <si>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</si>
  <si>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</si>
  <si>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</si>
  <si>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</si>
  <si>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</si>
  <si>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</si>
  <si>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</si>
  <si>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</si>
  <si>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</si>
  <si>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</si>
  <si>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</si>
  <si>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</si>
  <si>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</si>
  <si>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</si>
  <si>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</si>
  <si>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</si>
  <si>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</si>
  <si>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</si>
  <si>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</si>
  <si>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</si>
  <si>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</si>
  <si>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</si>
  <si>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</si>
  <si>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</si>
  <si>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</si>
  <si>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</si>
  <si>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</si>
  <si>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</si>
  <si>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</si>
  <si>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</si>
  <si>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</si>
  <si>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</si>
  <si>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</si>
  <si>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</si>
  <si>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</si>
  <si>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</si>
  <si>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</si>
  <si>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</si>
  <si>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</si>
  <si>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</si>
  <si>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</si>
  <si>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</si>
  <si>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</si>
  <si>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</si>
  <si>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</si>
  <si>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</si>
  <si>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</si>
  <si>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</si>
  <si>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</si>
  <si>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</si>
  <si>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</si>
  <si>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</si>
  <si>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</si>
  <si>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</si>
  <si>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</si>
  <si>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</si>
  <si>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</si>
  <si>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</si>
  <si>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</si>
  <si>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</si>
  <si>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</si>
  <si>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</si>
  <si>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</si>
  <si>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</si>
  <si>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</si>
  <si>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</si>
  <si>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</si>
  <si>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</si>
  <si>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</si>
  <si>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</si>
  <si>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</si>
  <si>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</si>
  <si>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</si>
  <si>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</si>
  <si>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</si>
  <si>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</si>
  <si>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</si>
  <si>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</si>
  <si>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</si>
  <si>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</si>
  <si>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</si>
  <si>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</si>
  <si>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</si>
  <si>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</si>
  <si>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</si>
  <si>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</si>
  <si>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</si>
  <si>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</si>
  <si>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</si>
  <si>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</si>
  <si>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</si>
  <si>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</si>
  <si>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</si>
  <si>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</si>
  <si>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</si>
  <si>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</si>
  <si>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</si>
  <si>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</si>
  <si>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</si>
  <si>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</si>
  <si>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</si>
  <si>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</si>
  <si>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</si>
  <si>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</si>
  <si>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</si>
  <si>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</si>
  <si>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</si>
  <si>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</si>
  <si>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</si>
  <si>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</si>
  <si>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</si>
  <si>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</si>
  <si>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</si>
  <si>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</si>
  <si>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</si>
  <si>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</si>
  <si>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</si>
  <si>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</si>
  <si>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</si>
  <si>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</si>
  <si>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</si>
  <si>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</si>
  <si>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</si>
  <si>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</si>
  <si>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</si>
  <si>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</si>
  <si>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</si>
  <si>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</si>
  <si>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</si>
  <si>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</si>
  <si>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</si>
  <si>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</si>
  <si>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</si>
  <si>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</si>
  <si>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</si>
  <si>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</si>
  <si>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</si>
  <si>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</si>
  <si>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</si>
  <si>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</si>
  <si>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</si>
  <si>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</si>
  <si>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</si>
  <si>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</si>
  <si>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</si>
  <si>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</si>
  <si>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</si>
  <si>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</si>
  <si>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</si>
  <si>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</si>
  <si>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</si>
  <si>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</si>
  <si>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</si>
  <si>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</si>
  <si>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</si>
  <si>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</si>
  <si>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</si>
  <si>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</si>
  <si>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</si>
  <si>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</si>
  <si>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</si>
  <si>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</si>
  <si>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</si>
  <si>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</si>
  <si>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</si>
  <si>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</si>
  <si>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</si>
  <si>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</si>
  <si>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</si>
  <si>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</si>
  <si>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</si>
  <si>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</si>
  <si>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</si>
  <si>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</si>
  <si>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</si>
  <si>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</si>
  <si>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</si>
  <si>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</si>
  <si>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</si>
  <si>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</si>
  <si>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</si>
  <si>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</si>
  <si>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</si>
  <si>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</si>
  <si>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</si>
  <si>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</si>
  <si>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</si>
  <si>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</si>
  <si>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</si>
  <si>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</si>
  <si>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</si>
  <si>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</si>
  <si>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</si>
  <si>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</si>
  <si>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</si>
  <si>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</si>
  <si>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</si>
  <si>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</si>
  <si>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</si>
  <si>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</si>
  <si>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</si>
  <si>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</si>
  <si>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</si>
  <si>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</si>
  <si>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</si>
  <si>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</si>
  <si>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</si>
  <si>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</si>
  <si>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</si>
  <si>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</si>
  <si>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</si>
  <si>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</si>
  <si>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</si>
  <si>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</si>
  <si>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</si>
  <si>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</si>
  <si>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</si>
  <si>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</si>
  <si>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</si>
  <si>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</si>
  <si>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</si>
  <si>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</si>
  <si>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</si>
  <si>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</si>
  <si>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</si>
  <si>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</si>
  <si>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</si>
  <si>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</si>
  <si>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</si>
  <si>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</si>
  <si>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</si>
  <si>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</si>
  <si>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</si>
  <si>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</si>
  <si>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</si>
  <si>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</si>
  <si>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</si>
  <si>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</si>
  <si>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</si>
  <si>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</si>
  <si>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</si>
  <si>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</si>
  <si>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</si>
  <si>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</si>
  <si>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</si>
  <si>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</si>
  <si>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</si>
  <si>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</si>
  <si>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</si>
  <si>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</si>
  <si>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</si>
  <si>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</si>
  <si>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</si>
  <si>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</si>
  <si>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</si>
  <si>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</si>
  <si>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</si>
  <si>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</si>
  <si>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</si>
  <si>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</si>
  <si>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</si>
  <si>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</si>
  <si>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</si>
  <si>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</si>
  <si>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</si>
  <si>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</si>
  <si>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</si>
  <si>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</si>
  <si>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</si>
  <si>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</si>
  <si>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</si>
  <si>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</si>
  <si>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</si>
  <si>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</si>
  <si>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</si>
  <si>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</si>
  <si>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</si>
  <si>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</si>
  <si>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</si>
  <si>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</si>
  <si>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</si>
  <si>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</si>
  <si>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</si>
  <si>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</si>
  <si>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</si>
  <si>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</si>
  <si>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</si>
  <si>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</si>
  <si>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</si>
  <si>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</si>
  <si>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</si>
  <si>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</si>
  <si>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</si>
  <si>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</si>
  <si>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</si>
  <si>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</si>
  <si>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</si>
  <si>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</si>
  <si>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</si>
  <si>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</si>
  <si>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</si>
  <si>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</si>
  <si>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</si>
  <si>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</si>
  <si>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</si>
  <si>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</si>
  <si>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</si>
  <si>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</si>
  <si>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</si>
  <si>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</si>
  <si>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</si>
  <si>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</si>
  <si>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</si>
  <si>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</si>
  <si>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</si>
  <si>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</si>
  <si>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</si>
  <si>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</si>
  <si>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</si>
  <si>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</si>
  <si>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</si>
  <si>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</si>
  <si>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</si>
  <si>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</si>
  <si>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</si>
  <si>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</si>
  <si>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</si>
  <si>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</si>
  <si>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</si>
  <si>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</si>
  <si>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</si>
  <si>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</si>
  <si>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</si>
  <si>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</si>
  <si>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</si>
  <si>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</si>
  <si>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</si>
  <si>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</si>
  <si>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</si>
  <si>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</si>
  <si>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</si>
  <si>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</si>
  <si>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</si>
  <si>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</si>
  <si>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</si>
  <si>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</si>
  <si>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</si>
  <si>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</si>
  <si>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</si>
  <si>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</si>
  <si>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</si>
  <si>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</si>
  <si>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</si>
  <si>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</si>
  <si>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</si>
  <si>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</si>
  <si>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</si>
  <si>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</si>
  <si>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</si>
  <si>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</si>
  <si>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</si>
  <si>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</si>
  <si>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</si>
  <si>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</si>
  <si>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</si>
  <si>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</si>
  <si>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</si>
  <si>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</si>
  <si>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</si>
  <si>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</si>
  <si>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</si>
  <si>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</si>
  <si>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</si>
  <si>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</si>
  <si>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</si>
  <si>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</si>
  <si>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</si>
  <si>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</si>
  <si>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</si>
  <si>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</si>
  <si>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</si>
  <si>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</si>
  <si>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</si>
  <si>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</si>
  <si>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</si>
  <si>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</si>
  <si>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</si>
  <si>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</si>
  <si>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</si>
  <si>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</si>
  <si>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</si>
  <si>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</si>
  <si>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</si>
  <si>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</si>
  <si>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</si>
  <si>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</si>
  <si>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</si>
  <si>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</si>
  <si>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</si>
  <si>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</si>
  <si>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</si>
  <si>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</si>
  <si>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</si>
  <si>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</si>
  <si>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</si>
  <si>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</si>
  <si>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</si>
  <si>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</si>
  <si>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</si>
  <si>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</si>
  <si>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</si>
  <si>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</si>
  <si>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</si>
  <si>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</si>
  <si>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</si>
  <si>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</si>
  <si>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</si>
  <si>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</si>
  <si>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</si>
  <si>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</si>
  <si>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</si>
  <si>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</si>
  <si>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</si>
  <si>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</si>
  <si>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</si>
  <si>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</si>
  <si>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</si>
  <si>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</si>
  <si>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</si>
  <si>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</si>
  <si>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</si>
  <si>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</si>
  <si>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</si>
  <si>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</si>
  <si>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</si>
  <si>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</si>
  <si>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</si>
  <si>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</si>
  <si>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</si>
  <si>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</si>
  <si>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</si>
  <si>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</si>
  <si>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</si>
  <si>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</si>
  <si>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</si>
  <si>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</si>
  <si>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</si>
  <si>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</si>
  <si>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</si>
  <si>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</si>
  <si>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</si>
  <si>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</si>
  <si>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</si>
  <si>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</si>
  <si>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</si>
  <si>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</si>
  <si>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</si>
  <si>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</si>
  <si>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</si>
  <si>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</si>
  <si>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</si>
  <si>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</si>
  <si>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</si>
  <si>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</si>
  <si>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</si>
  <si>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</si>
  <si>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</si>
  <si>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</si>
  <si>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</si>
  <si>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</si>
  <si>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</si>
  <si>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</si>
  <si>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</si>
  <si>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</si>
  <si>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</si>
  <si>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</si>
  <si>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</si>
  <si>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</si>
  <si>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</si>
  <si>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</si>
  <si>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</si>
  <si>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</si>
  <si>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</si>
  <si>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</si>
  <si>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</si>
  <si>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</si>
  <si>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</si>
  <si>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</si>
  <si>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</si>
  <si>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</si>
  <si>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</si>
  <si>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</si>
  <si>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</si>
  <si>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</si>
  <si>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</si>
  <si>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</si>
  <si>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</si>
  <si>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</si>
  <si>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</si>
  <si>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</si>
  <si>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</si>
  <si>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</si>
  <si>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</si>
  <si>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</si>
  <si>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</si>
  <si>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</si>
  <si>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</si>
  <si>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</si>
  <si>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</si>
  <si>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</si>
  <si>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</si>
  <si>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</si>
  <si>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</si>
  <si>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</si>
  <si>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</si>
  <si>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</si>
  <si>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</si>
  <si>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</si>
  <si>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</si>
  <si>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</si>
  <si>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</si>
  <si>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</si>
  <si>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</si>
  <si>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</si>
  <si>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</si>
  <si>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</si>
  <si>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</si>
  <si>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</si>
  <si>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</si>
  <si>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</si>
  <si>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</si>
  <si>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</si>
  <si>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</si>
  <si>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</si>
  <si>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</si>
  <si>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</si>
  <si>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</si>
  <si>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</si>
  <si>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</si>
  <si>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</si>
  <si>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</si>
  <si>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</si>
  <si>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</si>
  <si>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</si>
  <si>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</si>
  <si>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</si>
  <si>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</si>
  <si>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</si>
  <si>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</si>
  <si>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</si>
  <si>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</si>
  <si>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</si>
  <si>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</si>
  <si>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</si>
  <si>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</si>
  <si>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</si>
  <si>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</si>
  <si>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</si>
  <si>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</si>
  <si>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</si>
  <si>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</si>
  <si>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</si>
  <si>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</si>
  <si>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</si>
  <si>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</si>
  <si>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</si>
  <si>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</si>
  <si>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</si>
  <si>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</si>
  <si>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</si>
  <si>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</si>
  <si>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</si>
  <si>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</si>
  <si>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</si>
  <si>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</si>
  <si>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</si>
  <si>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</si>
  <si>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</si>
  <si>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</si>
  <si>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</si>
  <si>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</si>
  <si>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</si>
  <si>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</si>
  <si>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</si>
  <si>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</si>
  <si>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</si>
  <si>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</si>
  <si>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</si>
  <si>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</si>
  <si>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</si>
  <si>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</si>
  <si>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</si>
  <si>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</si>
  <si>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</si>
  <si>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</si>
  <si>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</si>
  <si>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</si>
  <si>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</si>
  <si>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</si>
  <si>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</si>
  <si>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</si>
  <si>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</si>
  <si>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</si>
  <si>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</si>
  <si>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</si>
  <si>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</si>
  <si>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</si>
  <si>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</si>
  <si>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</si>
  <si>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</si>
  <si>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</si>
  <si>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</si>
  <si>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</si>
  <si>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</si>
  <si>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</si>
  <si>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</si>
  <si>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</si>
  <si>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</si>
  <si>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</si>
  <si>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</si>
  <si>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</si>
  <si>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</si>
  <si>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</si>
  <si>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</si>
  <si>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</si>
  <si>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</si>
  <si>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</si>
  <si>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</si>
  <si>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</si>
  <si>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</si>
  <si>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</si>
  <si>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</si>
  <si>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</si>
  <si>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</si>
  <si>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</si>
  <si>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</si>
  <si>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</si>
  <si>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</si>
  <si>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</si>
  <si>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</si>
  <si>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</si>
  <si>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</si>
  <si>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</si>
  <si>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</si>
  <si>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</si>
  <si>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</si>
  <si>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</si>
  <si>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</si>
  <si>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</si>
  <si>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</si>
  <si>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</si>
  <si>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</si>
  <si>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</si>
  <si>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</si>
  <si>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</si>
  <si>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</si>
  <si>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</si>
  <si>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</si>
  <si>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</si>
  <si>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</si>
  <si>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</si>
  <si>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</si>
  <si>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</si>
  <si>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</si>
  <si>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</si>
  <si>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</si>
  <si>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</si>
  <si>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</si>
  <si>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</si>
  <si>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</si>
  <si>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</si>
  <si>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</si>
  <si>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</si>
  <si>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</si>
  <si>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</si>
  <si>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</si>
  <si>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</si>
  <si>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</si>
  <si>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</si>
  <si>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</si>
  <si>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</si>
  <si>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</si>
  <si>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</si>
  <si>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</si>
  <si>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</si>
  <si>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</si>
  <si>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</si>
  <si>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</si>
  <si>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</si>
  <si>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</si>
  <si>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</si>
  <si>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</si>
  <si>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</si>
  <si>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</si>
  <si>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</si>
  <si>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</si>
  <si>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</si>
  <si>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</si>
  <si>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</si>
  <si>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</si>
  <si>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</si>
  <si>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</si>
  <si>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</si>
  <si>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</si>
  <si>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</si>
  <si>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</si>
  <si>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</si>
  <si>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</si>
  <si>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</si>
  <si>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</si>
  <si>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</si>
  <si>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</si>
  <si>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</si>
  <si>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</si>
  <si>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</si>
  <si>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</si>
  <si>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</si>
  <si>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</si>
  <si>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</si>
  <si>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</si>
  <si>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</si>
  <si>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</si>
  <si>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</si>
  <si>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</si>
  <si>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</si>
  <si>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</si>
  <si>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</si>
  <si>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</si>
  <si>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</si>
  <si>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</si>
  <si>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</si>
  <si>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</si>
  <si>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</si>
  <si>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</si>
  <si>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</si>
  <si>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</si>
  <si>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</si>
  <si>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</si>
  <si>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</si>
  <si>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</si>
  <si>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</si>
  <si>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</si>
  <si>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</si>
  <si>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</si>
  <si>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</si>
  <si>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</si>
  <si>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</si>
  <si>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</si>
  <si>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</si>
  <si>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</si>
  <si>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</si>
  <si>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</si>
  <si>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</si>
  <si>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</si>
  <si>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</si>
  <si>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</si>
  <si>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</si>
  <si>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</si>
  <si>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</si>
  <si>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</si>
  <si>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</si>
  <si>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</si>
  <si>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</si>
  <si>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</si>
  <si>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</si>
  <si>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</si>
  <si>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</si>
  <si>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</si>
  <si>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</si>
  <si>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</si>
  <si>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</si>
  <si>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</si>
  <si>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</si>
  <si>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</si>
  <si>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</si>
  <si>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</si>
  <si>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</si>
  <si>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</si>
  <si>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</si>
  <si>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</si>
  <si>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</si>
  <si>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</si>
  <si>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</si>
  <si>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</si>
  <si>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</si>
  <si>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</si>
  <si>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</si>
  <si>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</si>
  <si>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</si>
  <si>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</si>
  <si>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</si>
  <si>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</si>
  <si>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</si>
  <si>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</si>
  <si>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</si>
  <si>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</si>
  <si>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</si>
  <si>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</si>
  <si>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</si>
  <si>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</si>
  <si>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</si>
  <si>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</si>
  <si>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</si>
  <si>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</si>
  <si>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</si>
  <si>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</si>
  <si>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</si>
  <si>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</si>
  <si>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</si>
  <si>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</si>
  <si>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</si>
  <si>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</si>
  <si>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</si>
  <si>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</si>
  <si>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</si>
  <si>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</si>
  <si>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</si>
  <si>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</si>
  <si>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</si>
  <si>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</si>
  <si>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</si>
  <si>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</si>
  <si>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</si>
  <si>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</si>
  <si>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</si>
  <si>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</si>
  <si>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</si>
  <si>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</si>
  <si>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</si>
  <si>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</si>
  <si>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</si>
  <si>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</si>
  <si>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</si>
  <si>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</si>
  <si>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</si>
  <si>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</si>
  <si>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</si>
  <si>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</si>
  <si>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</si>
  <si>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</si>
  <si>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</si>
  <si>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</si>
  <si>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</si>
  <si>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</si>
  <si>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</si>
  <si>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</si>
  <si>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</si>
  <si>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</si>
  <si>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</si>
  <si>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</si>
  <si>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</si>
  <si>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</si>
  <si>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</si>
  <si>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</si>
  <si>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</si>
  <si>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</si>
  <si>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</si>
  <si>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</si>
  <si>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</si>
  <si>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</si>
  <si>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</si>
  <si>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</si>
  <si>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</si>
  <si>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</si>
  <si>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</si>
  <si>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</si>
  <si>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</si>
  <si>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</si>
  <si>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</si>
  <si>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</si>
  <si>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</si>
  <si>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</si>
  <si>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</si>
  <si>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</si>
  <si>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</si>
  <si>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</si>
  <si>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</si>
  <si>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</si>
  <si>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</si>
  <si>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</si>
  <si>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</si>
  <si>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</si>
  <si>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</si>
  <si>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</si>
  <si>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</si>
  <si>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</si>
  <si>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</si>
  <si>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</si>
  <si>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</si>
  <si>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</si>
  <si>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</si>
  <si>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</si>
  <si>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</si>
  <si>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</si>
  <si>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</si>
  <si>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</si>
  <si>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</si>
  <si>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</si>
  <si>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</si>
  <si>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</si>
  <si>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</si>
  <si>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</si>
  <si>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</si>
  <si>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</si>
  <si>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</si>
  <si>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</si>
  <si>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</si>
  <si>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</si>
  <si>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</si>
  <si>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</si>
  <si>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</si>
  <si>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</si>
  <si>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</si>
  <si>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</si>
  <si>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</si>
  <si>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</si>
  <si>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</si>
  <si>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</si>
  <si>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</si>
  <si>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</si>
  <si>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</si>
  <si>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</si>
  <si>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</si>
  <si>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</si>
  <si>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</si>
  <si>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</si>
  <si>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</si>
  <si>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</si>
  <si>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</si>
  <si>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</si>
  <si>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</si>
  <si>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</si>
  <si>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</si>
  <si>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</si>
  <si>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</si>
  <si>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</si>
  <si>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</si>
  <si>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</si>
  <si>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</si>
  <si>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</si>
  <si>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</si>
  <si>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</si>
  <si>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</si>
  <si>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</si>
  <si>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</si>
  <si>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</si>
  <si>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</si>
  <si>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</si>
  <si>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</si>
  <si>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</si>
  <si>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</si>
  <si>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</si>
  <si>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</si>
  <si>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</si>
  <si>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</si>
  <si>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</si>
  <si>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</si>
  <si>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</si>
  <si>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</si>
  <si>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</si>
  <si>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</si>
  <si>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</si>
  <si>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</si>
  <si>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</si>
  <si>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</si>
  <si>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</si>
  <si>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</si>
  <si>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</si>
  <si>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</si>
  <si>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</si>
  <si>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</si>
  <si>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</si>
  <si>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</si>
  <si>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</si>
  <si>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</si>
  <si>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</si>
  <si>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</si>
  <si>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</si>
  <si>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</si>
  <si>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</si>
  <si>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</si>
  <si>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</si>
  <si>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</si>
  <si>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</si>
  <si>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</si>
  <si>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</si>
  <si>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</si>
  <si>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</si>
  <si>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</si>
  <si>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</si>
  <si>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</si>
  <si>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</si>
  <si>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</si>
  <si>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</si>
  <si>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</si>
  <si>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</si>
  <si>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</si>
  <si>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</si>
  <si>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</si>
  <si>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</si>
  <si>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</si>
  <si>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</si>
  <si>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</si>
  <si>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</si>
  <si>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</si>
  <si>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</si>
  <si>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</si>
  <si>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</si>
  <si>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</si>
  <si>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</si>
  <si>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</si>
  <si>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</si>
  <si>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</si>
  <si>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</si>
  <si>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</si>
  <si>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</si>
  <si>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</si>
  <si>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</si>
  <si>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</si>
  <si>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</si>
  <si>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</si>
  <si>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</si>
  <si>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</si>
  <si>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</si>
  <si>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</si>
  <si>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</si>
  <si>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</si>
  <si>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</si>
  <si>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</si>
  <si>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</si>
  <si>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</si>
  <si>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</si>
  <si>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</si>
  <si>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</si>
  <si>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</si>
  <si>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</si>
  <si>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</si>
  <si>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</si>
  <si>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</si>
  <si>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</si>
  <si>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</si>
  <si>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</si>
  <si>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</si>
  <si>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</si>
  <si>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</si>
  <si>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</si>
  <si>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</si>
  <si>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</si>
  <si>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</si>
  <si>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</si>
  <si>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</si>
  <si>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</si>
  <si>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</si>
  <si>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</si>
  <si>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</si>
  <si>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</si>
  <si>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</si>
  <si>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</si>
  <si>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</si>
  <si>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</si>
  <si>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</si>
  <si>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</si>
  <si>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</si>
  <si>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</si>
  <si>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</si>
  <si>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</si>
  <si>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</si>
  <si>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</si>
  <si>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</si>
  <si>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</si>
  <si>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</si>
  <si>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</si>
  <si>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</si>
  <si>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</si>
  <si>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</si>
  <si>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</si>
  <si>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</si>
  <si>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</si>
  <si>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</si>
  <si>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</si>
  <si>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</si>
  <si>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</si>
  <si>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</si>
  <si>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</si>
  <si>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</si>
  <si>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</si>
  <si>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</si>
  <si>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</si>
  <si>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</si>
  <si>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</si>
  <si>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</si>
  <si>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</si>
  <si>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</si>
  <si>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</si>
  <si>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</si>
  <si>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</si>
  <si>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</si>
  <si>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</si>
  <si>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</si>
  <si>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</si>
  <si>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</si>
  <si>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</si>
  <si>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</si>
  <si>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</si>
  <si>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</si>
  <si>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</si>
  <si>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</si>
  <si>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</si>
  <si>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</si>
  <si>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</si>
  <si>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</si>
  <si>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</si>
  <si>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</si>
  <si>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</si>
  <si>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</si>
  <si>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</si>
  <si>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</si>
  <si>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</si>
  <si>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</si>
  <si>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</si>
  <si>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</si>
  <si>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</si>
  <si>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</si>
  <si>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</si>
  <si>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</si>
  <si>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</si>
  <si>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</si>
  <si>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</si>
  <si>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</si>
  <si>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</si>
  <si>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</si>
  <si>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</si>
  <si>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</si>
  <si>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</si>
  <si>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</si>
  <si>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</si>
  <si>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</si>
  <si>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</si>
  <si>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</si>
  <si>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</si>
  <si>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</si>
  <si>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</si>
  <si>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</si>
  <si>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</si>
  <si>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</si>
  <si>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</si>
  <si>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</si>
  <si>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</si>
  <si>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</si>
  <si>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</si>
  <si>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</si>
  <si>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</si>
  <si>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</si>
  <si>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</si>
  <si>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</si>
  <si>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</si>
  <si>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</si>
  <si>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</si>
  <si>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</si>
  <si>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</si>
  <si>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</si>
  <si>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</si>
  <si>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</si>
  <si>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</si>
  <si>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</si>
  <si>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</si>
  <si>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</si>
  <si>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</si>
  <si>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</si>
  <si>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</si>
  <si>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</si>
  <si>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</si>
  <si>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</si>
  <si>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</si>
  <si>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</si>
  <si>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</si>
  <si>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</si>
  <si>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</si>
  <si>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</si>
  <si>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</si>
  <si>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</si>
  <si>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</si>
  <si>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</si>
  <si>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</si>
  <si>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</si>
  <si>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</si>
  <si>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</si>
  <si>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</si>
  <si>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</si>
  <si>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</si>
  <si>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</si>
  <si>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</si>
  <si>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</si>
  <si>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</si>
  <si>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</si>
  <si>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</si>
  <si>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</si>
  <si>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</si>
  <si>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</si>
  <si>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</si>
  <si>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</si>
  <si>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</si>
  <si>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</si>
  <si>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</si>
  <si>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</si>
  <si>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</si>
  <si>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</si>
  <si>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</si>
  <si>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</si>
  <si>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</si>
  <si>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</si>
  <si>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</si>
  <si>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</si>
  <si>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</si>
  <si>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</si>
  <si>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</si>
  <si>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</si>
  <si>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</si>
  <si>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</si>
  <si>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</si>
  <si>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</si>
  <si>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</si>
  <si>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</si>
  <si>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</si>
  <si>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</si>
  <si>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</si>
  <si>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</si>
  <si>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</si>
  <si>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</si>
  <si>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</si>
  <si>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</si>
  <si>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</si>
  <si>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</si>
  <si>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</si>
  <si>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</si>
  <si>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</si>
  <si>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</si>
  <si>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</si>
  <si>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</si>
  <si>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</si>
  <si>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</si>
  <si>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</si>
  <si>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</si>
  <si>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</si>
  <si>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</si>
  <si>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</si>
  <si>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</si>
  <si>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</si>
  <si>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</si>
  <si>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</si>
  <si>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</si>
  <si>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</si>
  <si>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</si>
  <si>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</si>
  <si>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</si>
  <si>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</si>
  <si>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</si>
  <si>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</si>
  <si>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</si>
  <si>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</si>
  <si>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</si>
  <si>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</si>
  <si>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</si>
  <si>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</si>
  <si>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</si>
  <si>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</si>
  <si>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</si>
  <si>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</si>
  <si>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</si>
  <si>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</si>
  <si>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</si>
  <si>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</si>
  <si>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</si>
  <si>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</si>
  <si>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</si>
  <si>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</si>
  <si>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</si>
  <si>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</si>
  <si>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</si>
  <si>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</si>
  <si>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</si>
  <si>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</si>
  <si>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</si>
  <si>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</si>
  <si>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</si>
  <si>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</si>
  <si>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</si>
  <si>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</si>
  <si>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</si>
  <si>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</si>
  <si>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</si>
  <si>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</si>
  <si>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</si>
  <si>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</si>
  <si>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</si>
  <si>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</si>
  <si>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</si>
  <si>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</si>
  <si>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</si>
  <si>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</si>
  <si>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</si>
  <si>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</si>
  <si>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</si>
  <si>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</si>
  <si>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</si>
  <si>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</si>
  <si>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</si>
  <si>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</si>
  <si>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</si>
  <si>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</si>
  <si>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</si>
  <si>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</si>
  <si>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</si>
  <si>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</si>
  <si>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</si>
  <si>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</si>
  <si>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</si>
  <si>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</si>
  <si>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</si>
  <si>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</si>
  <si>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</si>
  <si>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</si>
  <si>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</si>
  <si>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</si>
  <si>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</si>
  <si>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</si>
  <si>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</si>
  <si>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</si>
  <si>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</si>
  <si>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</si>
  <si>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</si>
  <si>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</si>
  <si>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</si>
  <si>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</si>
  <si>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</si>
  <si>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</si>
  <si>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</si>
  <si>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</si>
  <si>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</si>
  <si>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</si>
  <si>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</si>
  <si>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</si>
  <si>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</si>
  <si>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</si>
  <si>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</si>
  <si>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</si>
  <si>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</si>
  <si>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</si>
  <si>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</si>
  <si>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</si>
  <si>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</si>
  <si>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</si>
  <si>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</si>
  <si>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</si>
  <si>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</si>
  <si>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</si>
  <si>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</si>
  <si>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</si>
  <si>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</si>
  <si>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</si>
  <si>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</si>
  <si>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</si>
  <si>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</si>
  <si>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</si>
  <si>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</si>
  <si>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</si>
  <si>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</si>
  <si>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</si>
  <si>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</si>
  <si>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</si>
  <si>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</si>
  <si>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</si>
  <si>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</si>
  <si>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</si>
  <si>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</si>
  <si>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</si>
  <si>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</si>
  <si>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</si>
  <si>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</si>
  <si>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</si>
  <si>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</si>
  <si>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</si>
  <si>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</si>
  <si>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</si>
  <si>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</si>
  <si>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</si>
  <si>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</si>
  <si>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</si>
  <si>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</si>
  <si>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</si>
  <si>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</si>
  <si>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</si>
  <si>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</si>
  <si>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</si>
  <si>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</si>
  <si>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</si>
  <si>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</si>
  <si>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</si>
  <si>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</si>
  <si>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</si>
  <si>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</si>
  <si>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</si>
  <si>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</si>
  <si>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</si>
  <si>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</si>
  <si>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</si>
  <si>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</si>
  <si>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</si>
  <si>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</si>
  <si>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</si>
  <si>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</si>
  <si>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</si>
  <si>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</si>
  <si>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</si>
  <si>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</si>
  <si>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</si>
  <si>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</si>
  <si>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</si>
  <si>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</si>
  <si>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</si>
  <si>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</si>
  <si>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</si>
  <si>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</si>
  <si>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</si>
  <si>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</si>
  <si>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</si>
  <si>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</si>
  <si>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</si>
  <si>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</si>
  <si>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</si>
  <si>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</si>
  <si>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</si>
  <si>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</si>
  <si>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</si>
  <si>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</si>
  <si>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</si>
  <si>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</si>
  <si>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</si>
  <si>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</si>
  <si>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</si>
  <si>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</si>
  <si>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</si>
  <si>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</si>
  <si>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</si>
  <si>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</si>
  <si>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</si>
  <si>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</si>
  <si>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</si>
  <si>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</si>
  <si>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</si>
  <si>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</si>
  <si>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</si>
  <si>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</si>
  <si>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</si>
  <si>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</si>
  <si>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</si>
  <si>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</si>
  <si>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</si>
  <si>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</si>
  <si>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</si>
  <si>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</si>
  <si>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</si>
  <si>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</si>
  <si>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</si>
  <si>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</si>
  <si>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</si>
  <si>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</si>
  <si>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</si>
  <si>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</si>
  <si>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</si>
  <si>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</si>
  <si>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</si>
  <si>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</si>
  <si>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</si>
  <si>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</si>
  <si>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</si>
  <si>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</si>
  <si>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</si>
  <si>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</si>
  <si>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</si>
  <si>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</si>
  <si>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</si>
  <si>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</si>
  <si>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</si>
  <si>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</si>
  <si>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</si>
  <si>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</si>
  <si>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</si>
  <si>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</si>
  <si>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</si>
  <si>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</si>
  <si>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</si>
  <si>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</si>
  <si>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</si>
  <si>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</si>
  <si>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</si>
  <si>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</si>
  <si>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</si>
  <si>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</si>
  <si>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</si>
  <si>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</si>
  <si>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</si>
  <si>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</si>
  <si>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</si>
  <si>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</si>
  <si>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</si>
  <si>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</si>
  <si>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</si>
  <si>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</si>
  <si>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</si>
  <si>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</si>
  <si>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</si>
  <si>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</si>
  <si>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</si>
  <si>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</si>
  <si>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</si>
  <si>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</si>
  <si>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</si>
  <si>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</si>
  <si>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</si>
  <si>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</si>
  <si>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</si>
  <si>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</si>
  <si>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</si>
  <si>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</si>
  <si>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</si>
  <si>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</si>
  <si>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</si>
  <si>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</si>
  <si>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</si>
  <si>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</si>
  <si>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</si>
  <si>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</si>
  <si>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</si>
  <si>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</si>
  <si>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</si>
  <si>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</si>
  <si>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</si>
  <si>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</si>
  <si>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</si>
  <si>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</si>
  <si>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</si>
  <si>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</si>
  <si>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</si>
  <si>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</si>
  <si>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</si>
  <si>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</si>
  <si>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</si>
  <si>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</si>
  <si>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</si>
  <si>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</si>
  <si>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</si>
  <si>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</si>
  <si>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</si>
  <si>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</si>
  <si>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</si>
  <si>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</si>
  <si>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</si>
  <si>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</si>
  <si>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</si>
  <si>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</si>
  <si>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</si>
  <si>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</si>
  <si>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</si>
  <si>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</si>
  <si>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</si>
  <si>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</si>
  <si>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</si>
  <si>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</si>
  <si>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</si>
  <si>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</si>
  <si>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</si>
  <si>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</si>
  <si>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</si>
  <si>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</si>
  <si>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</si>
  <si>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</si>
  <si>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</si>
  <si>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</si>
  <si>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</si>
  <si>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</si>
  <si>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</si>
  <si>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</si>
  <si>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</si>
  <si>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</si>
  <si>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</si>
  <si>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</si>
  <si>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</si>
  <si>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</si>
  <si>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</si>
  <si>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</si>
  <si>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</si>
  <si>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</si>
  <si>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</si>
  <si>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</si>
  <si>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</si>
  <si>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</si>
  <si>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</si>
  <si>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</si>
  <si>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</si>
  <si>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</si>
  <si>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</si>
  <si>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</si>
  <si>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</si>
  <si>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</si>
  <si>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</si>
  <si>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</si>
  <si>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</si>
  <si>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</si>
  <si>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</si>
  <si>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</si>
  <si>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</si>
  <si>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</si>
  <si>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</si>
  <si>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</si>
  <si>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</si>
  <si>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</si>
  <si>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</si>
  <si>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</si>
  <si>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</si>
  <si>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</si>
  <si>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</si>
  <si>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</si>
  <si>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</si>
  <si>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</si>
  <si>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</si>
  <si>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</si>
  <si>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</si>
  <si>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</si>
  <si>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</si>
  <si>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</si>
  <si>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</si>
  <si>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</si>
  <si>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</si>
  <si>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</si>
  <si>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</si>
  <si>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</si>
  <si>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</si>
  <si>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</si>
  <si>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</si>
  <si>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</si>
  <si>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</si>
  <si>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</si>
  <si>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</si>
  <si>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</si>
  <si>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</si>
  <si>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</si>
  <si>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</si>
  <si>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</si>
  <si>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</si>
  <si>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</si>
  <si>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</si>
  <si>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</si>
  <si>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</si>
  <si>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</si>
  <si>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</si>
  <si>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</si>
  <si>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</si>
  <si>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</si>
  <si>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</si>
  <si>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</si>
  <si>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</si>
  <si>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</si>
  <si>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</si>
  <si>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</si>
  <si>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</si>
  <si>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</si>
  <si>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</si>
  <si>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</si>
  <si>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</si>
  <si>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</si>
  <si>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</si>
  <si>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</si>
  <si>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</si>
  <si>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</si>
  <si>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</si>
  <si>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</si>
  <si>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</si>
  <si>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</si>
  <si>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</si>
  <si>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</si>
  <si>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</si>
  <si>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</si>
  <si>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</si>
  <si>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</si>
  <si>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</si>
  <si>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</si>
  <si>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</si>
  <si>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</si>
  <si>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</si>
  <si>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</si>
  <si>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</si>
  <si>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</si>
  <si>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</si>
  <si>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</si>
  <si>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</si>
  <si>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</si>
  <si>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</si>
  <si>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</si>
  <si>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</si>
  <si>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</si>
  <si>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</si>
  <si>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</si>
  <si>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</si>
  <si>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</si>
  <si>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</si>
  <si>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</si>
  <si>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</si>
  <si>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</si>
  <si>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</si>
  <si>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</si>
  <si>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</si>
  <si>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</si>
  <si>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</si>
  <si>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</si>
  <si>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</si>
  <si>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</si>
  <si>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</si>
  <si>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</si>
  <si>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</si>
  <si>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</si>
  <si>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</si>
  <si>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</si>
  <si>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</si>
  <si>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</si>
  <si>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</si>
  <si>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</si>
  <si>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</si>
  <si>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</si>
  <si>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</si>
  <si>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</si>
  <si>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</si>
  <si>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</si>
  <si>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</si>
  <si>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</si>
  <si>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</si>
  <si>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</si>
  <si>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</si>
  <si>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</si>
  <si>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</si>
  <si>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</si>
  <si>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</si>
  <si>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</si>
  <si>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</si>
  <si>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</si>
  <si>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</si>
  <si>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</si>
  <si>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</si>
  <si>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</si>
  <si>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</si>
  <si>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</si>
  <si>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</si>
  <si>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</si>
  <si>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</si>
  <si>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</si>
  <si>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</si>
  <si>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</si>
  <si>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</si>
  <si>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</si>
  <si>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</si>
  <si>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</si>
  <si>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</si>
  <si>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</si>
  <si>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</si>
  <si>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</si>
  <si>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</si>
  <si>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</si>
  <si>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</si>
  <si>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</si>
  <si>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</si>
  <si>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</si>
  <si>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</si>
  <si>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</si>
  <si>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</si>
  <si>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</si>
  <si>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</si>
  <si>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</si>
  <si>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</si>
  <si>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</si>
  <si>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</si>
  <si>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</si>
  <si>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</si>
  <si>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</si>
  <si>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</si>
  <si>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</si>
  <si>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</si>
  <si>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</si>
  <si>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</si>
  <si>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</si>
  <si>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</si>
  <si>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</si>
  <si>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</si>
  <si>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</si>
  <si>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</si>
  <si>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</si>
  <si>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</si>
  <si>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</si>
  <si>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</si>
  <si>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</si>
  <si>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</si>
  <si>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</si>
  <si>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</si>
  <si>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</si>
  <si>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</si>
  <si>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</si>
  <si>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</si>
  <si>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</si>
  <si>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</si>
  <si>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</si>
  <si>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</si>
  <si>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</si>
  <si>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</si>
  <si>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</si>
  <si>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</si>
  <si>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</si>
  <si>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</si>
  <si>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</si>
  <si>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</si>
  <si>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</si>
  <si>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</si>
  <si>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</si>
  <si>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</si>
  <si>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</si>
  <si>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</si>
  <si>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</si>
  <si>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</si>
  <si>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</si>
  <si>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</si>
  <si>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</si>
  <si>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</si>
  <si>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</si>
  <si>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</si>
  <si>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</si>
  <si>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</si>
  <si>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</si>
  <si>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</si>
  <si>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</si>
  <si>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</si>
  <si>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</si>
  <si>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</si>
  <si>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</si>
  <si>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</si>
  <si>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</si>
  <si>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</si>
  <si>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</si>
  <si>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</si>
  <si>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</si>
  <si>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</si>
  <si>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</si>
  <si>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</si>
  <si>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</si>
  <si>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</si>
  <si>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</si>
  <si>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</si>
  <si>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</si>
  <si>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</si>
  <si>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</si>
  <si>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</si>
  <si>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</si>
  <si>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</si>
  <si>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</si>
  <si>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</si>
  <si>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</si>
  <si>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</si>
  <si>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</si>
  <si>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</si>
  <si>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</si>
  <si>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</si>
  <si>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</si>
  <si>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</si>
  <si>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</si>
  <si>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</si>
  <si>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</si>
  <si>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</si>
  <si>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</si>
  <si>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</si>
  <si>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</si>
  <si>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</si>
  <si>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</si>
  <si>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</si>
  <si>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</si>
  <si>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</si>
  <si>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</si>
  <si>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</si>
  <si>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</si>
  <si>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</si>
  <si>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</si>
  <si>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</si>
  <si>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</si>
  <si>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</si>
  <si>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</si>
  <si>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</si>
  <si>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</si>
  <si>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</si>
  <si>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</si>
  <si>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</si>
  <si>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</si>
  <si>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</si>
  <si>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</si>
  <si>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</si>
  <si>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</si>
  <si>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</si>
  <si>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</si>
  <si>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</si>
  <si>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</si>
  <si>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</si>
  <si>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</si>
  <si>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</si>
  <si>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</si>
  <si>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</si>
  <si>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</si>
  <si>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</si>
  <si>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</si>
  <si>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</si>
  <si>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</si>
  <si>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</si>
  <si>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</si>
  <si>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</si>
  <si>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</si>
  <si>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</si>
  <si>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</si>
  <si>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</si>
  <si>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</si>
  <si>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</si>
  <si>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</si>
  <si>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</si>
  <si>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</si>
  <si>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</si>
  <si>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</si>
  <si>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</si>
  <si>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</si>
  <si>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</si>
  <si>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</si>
  <si>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</si>
  <si>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</si>
  <si>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</si>
  <si>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</si>
  <si>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</si>
  <si>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</si>
  <si>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</si>
  <si>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</si>
  <si>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</si>
  <si>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</si>
  <si>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</si>
  <si>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</si>
  <si>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</si>
  <si>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</si>
  <si>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</si>
  <si>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</si>
  <si>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</si>
  <si>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</si>
  <si>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</si>
  <si>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</si>
  <si>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</si>
  <si>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</si>
  <si>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</si>
  <si>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</si>
  <si>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</si>
  <si>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</si>
  <si>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</si>
  <si>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</si>
  <si>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</si>
  <si>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</si>
  <si>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</si>
  <si>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</si>
  <si>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</si>
  <si>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</si>
  <si>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</si>
  <si>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</si>
  <si>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</si>
  <si>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</si>
  <si>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</si>
  <si>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</si>
  <si>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</si>
  <si>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</si>
  <si>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</si>
  <si>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</si>
  <si>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</si>
  <si>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</si>
  <si>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</si>
  <si>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</si>
  <si>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</si>
  <si>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</si>
  <si>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</si>
  <si>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</si>
  <si>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</si>
  <si>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</si>
  <si>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</si>
  <si>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</si>
  <si>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</si>
  <si>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</si>
  <si>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</si>
  <si>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</si>
  <si>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</si>
  <si>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</si>
  <si>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</si>
  <si>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</si>
  <si>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</si>
  <si>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</si>
  <si>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</si>
  <si>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</si>
  <si>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</si>
  <si>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</si>
  <si>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</si>
  <si>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</si>
  <si>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</si>
  <si>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</si>
  <si>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</si>
  <si>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</si>
  <si>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</si>
  <si>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</si>
  <si>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</si>
  <si>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</si>
  <si>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</si>
  <si>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</si>
  <si>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</si>
  <si>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</si>
  <si>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</si>
  <si>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</si>
  <si>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</si>
  <si>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</si>
  <si>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</si>
  <si>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</si>
  <si>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</si>
  <si>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</si>
  <si>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</si>
  <si>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</si>
  <si>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</si>
  <si>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</si>
  <si>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</si>
  <si>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</si>
  <si>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</si>
  <si>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</si>
  <si>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</si>
  <si>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</si>
  <si>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</si>
  <si>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</si>
  <si>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</si>
  <si>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</si>
  <si>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</si>
  <si>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</si>
  <si>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</si>
  <si>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</si>
  <si>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</si>
  <si>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</si>
  <si>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</si>
  <si>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</si>
  <si>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</si>
  <si>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</si>
  <si>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</si>
  <si>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</si>
  <si>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</si>
  <si>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</si>
  <si>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</si>
  <si>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</si>
  <si>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</si>
  <si>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</si>
  <si>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</si>
  <si>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</si>
  <si>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</si>
  <si>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</si>
  <si>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</si>
  <si>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</si>
  <si>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</si>
  <si>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</si>
  <si>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</si>
  <si>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</si>
  <si>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</si>
  <si>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</si>
  <si>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</si>
  <si>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</si>
  <si>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</si>
  <si>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</si>
  <si>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</si>
  <si>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</si>
  <si>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</si>
  <si>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</si>
  <si>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</si>
  <si>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</si>
  <si>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</si>
  <si>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</si>
  <si>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</si>
  <si>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</si>
  <si>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</si>
  <si>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</si>
  <si>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</si>
  <si>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</si>
  <si>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</si>
  <si>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</si>
  <si>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</si>
  <si>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</si>
  <si>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</si>
  <si>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</si>
  <si>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</si>
  <si>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</si>
  <si>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</si>
  <si>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</si>
  <si>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</si>
  <si>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</si>
  <si>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</si>
  <si>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</si>
  <si>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</si>
  <si>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</si>
  <si>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</si>
  <si>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</si>
  <si>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</si>
  <si>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</si>
  <si>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</si>
  <si>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</si>
  <si>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</si>
  <si>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</si>
  <si>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</si>
  <si>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</si>
  <si>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</si>
  <si>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</si>
  <si>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</si>
  <si>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</si>
  <si>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</si>
  <si>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</si>
  <si>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</si>
  <si>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</si>
  <si>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</si>
  <si>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</si>
  <si>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</si>
  <si>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</si>
  <si>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</si>
  <si>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</si>
  <si>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</si>
  <si>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</si>
  <si>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</si>
  <si>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</si>
  <si>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</si>
  <si>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</si>
  <si>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</si>
  <si>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</si>
  <si>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</si>
  <si>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</si>
  <si>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</si>
  <si>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</si>
  <si>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</si>
  <si>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</si>
  <si>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</si>
  <si>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</si>
  <si>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</si>
  <si>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</si>
  <si>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</si>
  <si>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</si>
  <si>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</si>
  <si>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</si>
  <si>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</si>
  <si>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</si>
  <si>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</si>
  <si>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</si>
  <si>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</si>
  <si>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</si>
  <si>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</si>
  <si>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</si>
  <si>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</si>
  <si>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</si>
  <si>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</si>
  <si>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</si>
  <si>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</si>
  <si>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</si>
  <si>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</si>
  <si>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</si>
  <si>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</si>
  <si>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</si>
  <si>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</si>
  <si>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</si>
  <si>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</si>
  <si>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</si>
  <si>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</si>
  <si>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</si>
  <si>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</si>
  <si>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</si>
  <si>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</si>
  <si>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</si>
  <si>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</si>
  <si>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</si>
  <si>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</si>
  <si>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</si>
  <si>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</si>
  <si>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</si>
  <si>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</si>
  <si>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</si>
  <si>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</si>
  <si>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</si>
  <si>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</si>
  <si>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</si>
  <si>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</si>
  <si>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</si>
  <si>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</si>
  <si>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</si>
  <si>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</si>
  <si>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</si>
  <si>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</si>
  <si>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</si>
  <si>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</si>
  <si>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</si>
  <si>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</si>
  <si>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</si>
  <si>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</si>
  <si>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</si>
  <si>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</si>
  <si>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</si>
  <si>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</si>
  <si>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</si>
  <si>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</si>
  <si>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</si>
  <si>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</si>
  <si>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</si>
  <si>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</si>
  <si>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</si>
  <si>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</si>
  <si>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</si>
  <si>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</si>
  <si>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</si>
  <si>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</si>
  <si>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</si>
  <si>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</si>
  <si>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</si>
  <si>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</si>
  <si>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</si>
  <si>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</si>
  <si>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</si>
  <si>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</si>
  <si>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</si>
  <si>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</si>
  <si>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</si>
  <si>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</si>
  <si>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</si>
  <si>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</si>
  <si>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</si>
  <si>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</si>
  <si>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</si>
  <si>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</si>
  <si>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</si>
  <si>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</si>
  <si>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</si>
  <si>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</si>
  <si>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</si>
  <si>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</si>
  <si>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</si>
  <si>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</si>
  <si>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</si>
  <si>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</si>
  <si>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</si>
  <si>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</si>
  <si>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</si>
  <si>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</si>
  <si>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</si>
  <si>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</si>
  <si>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</si>
  <si>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</si>
  <si>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</si>
  <si>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</si>
  <si>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</si>
  <si>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</si>
  <si>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</si>
  <si>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</si>
  <si>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</si>
  <si>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</si>
  <si>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</si>
  <si>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</si>
  <si>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</si>
  <si>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</si>
  <si>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</si>
  <si>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</si>
  <si>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</si>
  <si>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</si>
  <si>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</si>
  <si>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</si>
  <si>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</si>
  <si>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</si>
  <si>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</si>
  <si>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</si>
  <si>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</si>
  <si>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</si>
  <si>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</si>
  <si>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</si>
  <si>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</si>
  <si>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</si>
  <si>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</si>
  <si>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</si>
  <si>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</si>
  <si>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</si>
  <si>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</si>
  <si>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</si>
  <si>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</si>
  <si>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</si>
  <si>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</si>
  <si>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</si>
  <si>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</si>
  <si>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</si>
  <si>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</si>
  <si>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</si>
  <si>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</si>
  <si>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</si>
  <si>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</si>
  <si>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</si>
  <si>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</si>
  <si>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</si>
  <si>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</si>
  <si>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</si>
  <si>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</si>
  <si>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</si>
  <si>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</si>
  <si>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</si>
  <si>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</si>
  <si>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</si>
  <si>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</si>
  <si>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</si>
  <si>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</si>
  <si>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</si>
  <si>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</si>
  <si>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</si>
  <si>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</si>
  <si>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</si>
  <si>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</si>
  <si>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</si>
  <si>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</si>
  <si>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</si>
  <si>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</si>
  <si>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</si>
  <si>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</si>
  <si>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</si>
  <si>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</si>
  <si>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</si>
  <si>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</si>
  <si>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</si>
  <si>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</si>
  <si>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</si>
  <si>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</si>
  <si>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</si>
  <si>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</si>
  <si>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</si>
  <si>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</si>
  <si>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</si>
  <si>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</si>
  <si>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</si>
  <si>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</si>
  <si>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</si>
  <si>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</si>
  <si>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</si>
  <si>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</si>
  <si>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</si>
  <si>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</si>
  <si>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</si>
  <si>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</si>
  <si>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</si>
  <si>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</si>
  <si>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</si>
  <si>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</si>
  <si>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</si>
  <si>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</si>
  <si>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</si>
  <si>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</si>
  <si>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</si>
  <si>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</si>
  <si>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</si>
  <si>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</si>
  <si>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</si>
  <si>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</si>
  <si>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</si>
  <si>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</si>
  <si>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</si>
  <si>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</si>
  <si>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</si>
  <si>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</si>
  <si>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</si>
  <si>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</si>
  <si>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</si>
  <si>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</si>
  <si>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</si>
  <si>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</si>
  <si>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</si>
  <si>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</si>
  <si>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</si>
  <si>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</si>
  <si>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</si>
  <si>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</si>
  <si>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</si>
  <si>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</si>
  <si>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</si>
  <si>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</si>
  <si>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</si>
  <si>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</si>
  <si>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</si>
  <si>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</si>
  <si>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</si>
  <si>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</si>
  <si>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</si>
  <si>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</si>
  <si>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</si>
  <si>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</si>
  <si>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</si>
  <si>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</si>
  <si>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</si>
  <si>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</si>
  <si>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</si>
  <si>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</si>
  <si>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</si>
  <si>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</si>
  <si>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</si>
  <si>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</si>
  <si>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</si>
  <si>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</si>
  <si>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</si>
  <si>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</si>
  <si>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</si>
  <si>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</si>
  <si>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</si>
  <si>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</si>
  <si>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</si>
  <si>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</si>
  <si>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</si>
  <si>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</si>
  <si>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</si>
  <si>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</si>
  <si>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</si>
  <si>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</si>
  <si>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</si>
  <si>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</si>
  <si>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</si>
  <si>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</si>
  <si>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</si>
  <si>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</si>
  <si>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</si>
  <si>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</si>
  <si>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</si>
  <si>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</si>
  <si>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</si>
  <si>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</si>
  <si>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</si>
  <si>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</si>
  <si>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</si>
  <si>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</si>
  <si>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</si>
  <si>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</si>
  <si>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</si>
  <si>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</si>
  <si>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</si>
  <si>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</si>
  <si>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</si>
  <si>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</si>
  <si>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</si>
  <si>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</si>
  <si>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</si>
  <si>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</si>
  <si>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</si>
  <si>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</si>
  <si>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</si>
  <si>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</si>
  <si>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</si>
  <si>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</si>
  <si>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</si>
  <si>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</si>
  <si>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</si>
  <si>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</si>
  <si>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</si>
  <si>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</si>
  <si>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</si>
  <si>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</si>
  <si>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</si>
  <si>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</si>
  <si>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</si>
  <si>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</si>
  <si>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</si>
  <si>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</si>
  <si>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</si>
  <si>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</si>
  <si>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</si>
  <si>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</si>
  <si>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</si>
  <si>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</si>
  <si>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</si>
  <si>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</si>
  <si>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</si>
  <si>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</si>
  <si>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</si>
  <si>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</si>
  <si>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</si>
  <si>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</si>
  <si>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</si>
  <si>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</si>
  <si>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</si>
  <si>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</si>
  <si>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</si>
  <si>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</si>
  <si>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</si>
  <si>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</si>
  <si>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</si>
  <si>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</si>
  <si>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</si>
  <si>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</si>
  <si>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</si>
  <si>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</si>
  <si>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</si>
  <si>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</si>
  <si>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</si>
  <si>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</si>
  <si>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</si>
  <si>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</si>
  <si>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</si>
  <si>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</si>
  <si>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</si>
  <si>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</si>
  <si>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</si>
  <si>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</si>
  <si>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</si>
  <si>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</si>
  <si>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</si>
  <si>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</si>
  <si>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</si>
  <si>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</si>
  <si>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</si>
  <si>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</si>
  <si>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</si>
  <si>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</si>
  <si>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</si>
  <si>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</si>
  <si>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</si>
  <si>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</si>
  <si>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</si>
  <si>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</si>
  <si>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</si>
  <si>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</si>
  <si>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</si>
  <si>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</si>
  <si>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</si>
  <si>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</si>
  <si>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</si>
  <si>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</si>
  <si>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</si>
  <si>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</si>
  <si>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</si>
  <si>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</si>
  <si>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</si>
  <si>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</si>
  <si>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</si>
  <si>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</si>
  <si>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</si>
  <si>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</si>
  <si>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</si>
  <si>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</si>
  <si>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</si>
  <si>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</si>
  <si>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</si>
  <si>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</si>
  <si>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</si>
  <si>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</si>
  <si>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</si>
  <si>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</si>
  <si>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</si>
  <si>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</si>
  <si>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</si>
  <si>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</si>
  <si>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</si>
  <si>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</si>
  <si>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</si>
  <si>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</si>
  <si>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</si>
  <si>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</si>
  <si>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</si>
  <si>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</si>
  <si>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</si>
  <si>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</si>
  <si>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</si>
  <si>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</si>
  <si>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</si>
  <si>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</si>
  <si>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</si>
  <si>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</si>
  <si>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</si>
  <si>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</si>
  <si>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</si>
  <si>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</si>
  <si>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</si>
  <si>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</si>
  <si>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</si>
  <si>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</si>
  <si>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</si>
  <si>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</si>
  <si>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</si>
  <si>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</si>
  <si>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</si>
  <si>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</si>
  <si>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</si>
  <si>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</si>
  <si>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</si>
  <si>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</si>
  <si>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</si>
  <si>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</si>
  <si>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</si>
  <si>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</si>
  <si>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</si>
  <si>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</si>
  <si>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</si>
  <si>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</si>
  <si>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</si>
  <si>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</si>
  <si>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</si>
  <si>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</si>
  <si>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</si>
  <si>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</si>
  <si>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</si>
  <si>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</si>
  <si>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</si>
  <si>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</si>
  <si>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</si>
  <si>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</si>
  <si>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</si>
  <si>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</si>
  <si>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</si>
  <si>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</si>
  <si>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</si>
  <si>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</si>
  <si>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</si>
  <si>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</si>
  <si>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</si>
  <si>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</si>
  <si>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</si>
  <si>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</si>
  <si>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</si>
  <si>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</si>
  <si>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</si>
  <si>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</si>
  <si>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</si>
  <si>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</si>
  <si>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</si>
  <si>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</si>
  <si>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</si>
  <si>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</si>
  <si>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</si>
  <si>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</si>
  <si>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</si>
  <si>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</si>
  <si>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</si>
  <si>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</si>
  <si>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</si>
  <si>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</si>
  <si>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</si>
  <si>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</si>
  <si>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</si>
  <si>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</si>
  <si>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</si>
  <si>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</si>
  <si>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</si>
  <si>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</si>
  <si>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</si>
  <si>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</si>
  <si>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</si>
  <si>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</si>
  <si>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</si>
  <si>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</si>
  <si>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</si>
  <si>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</si>
  <si>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</si>
  <si>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</si>
  <si>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</si>
  <si>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</si>
  <si>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</si>
  <si>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</si>
  <si>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</si>
  <si>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</si>
  <si>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</si>
  <si>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</si>
  <si>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</si>
  <si>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</si>
  <si>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</si>
  <si>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</si>
  <si>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</si>
  <si>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</si>
  <si>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</si>
  <si>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</si>
  <si>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</si>
  <si>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</si>
  <si>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</si>
  <si>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</si>
  <si>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</si>
  <si>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</si>
  <si>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</si>
  <si>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</si>
  <si>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</si>
  <si>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</si>
  <si>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</si>
  <si>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</si>
  <si>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</si>
  <si>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</si>
  <si>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</si>
  <si>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</si>
  <si>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</si>
  <si>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</si>
  <si>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</si>
  <si>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</si>
  <si>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</si>
  <si>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</si>
  <si>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</si>
  <si>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</si>
  <si>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</si>
  <si>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</si>
  <si>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</si>
  <si>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</si>
  <si>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</si>
  <si>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</si>
  <si>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</si>
  <si>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</si>
  <si>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</si>
  <si>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</si>
  <si>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</si>
  <si>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</si>
  <si>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</si>
  <si>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</si>
  <si>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</si>
  <si>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</si>
  <si>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</si>
  <si>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</si>
  <si>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</si>
  <si>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</si>
  <si>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</si>
  <si>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</si>
  <si>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</si>
  <si>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</si>
  <si>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</si>
  <si>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</si>
  <si>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</si>
  <si>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</si>
  <si>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</si>
  <si>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</si>
  <si>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</si>
  <si>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</si>
  <si>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</si>
  <si>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</si>
  <si>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</si>
  <si>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</si>
  <si>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</si>
  <si>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</si>
  <si>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</si>
  <si>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</si>
  <si>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</si>
  <si>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</si>
  <si>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</si>
  <si>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</si>
  <si>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</si>
  <si>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</si>
  <si>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</si>
  <si>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</si>
  <si>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</si>
  <si>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</si>
  <si>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</si>
  <si>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</si>
  <si>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</si>
  <si>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</si>
  <si>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</si>
  <si>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</si>
  <si>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</si>
  <si>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</si>
  <si>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</si>
  <si>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</si>
  <si>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</si>
  <si>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</si>
  <si>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</si>
  <si>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</si>
  <si>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</si>
  <si>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</si>
  <si>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</si>
  <si>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</si>
  <si>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</si>
  <si>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</si>
  <si>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</si>
  <si>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</si>
  <si>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</si>
  <si>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</si>
  <si>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</si>
  <si>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</si>
  <si>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</si>
  <si>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</si>
  <si>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</si>
  <si>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</si>
  <si>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</si>
  <si>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</si>
  <si>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</si>
  <si>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</si>
  <si>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</si>
  <si>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</si>
  <si>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</si>
  <si>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</si>
  <si>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</si>
  <si>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</si>
  <si>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</si>
  <si>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</si>
  <si>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</si>
  <si>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</si>
  <si>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</si>
  <si>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</si>
  <si>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</si>
  <si>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</si>
  <si>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</si>
  <si>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</si>
  <si>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</si>
  <si>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</si>
  <si>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</si>
  <si>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</si>
  <si>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</si>
  <si>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</si>
  <si>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</si>
  <si>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</si>
  <si>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</si>
  <si>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</si>
  <si>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</si>
  <si>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</si>
  <si>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</si>
  <si>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</si>
  <si>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</si>
  <si>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</si>
  <si>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</si>
  <si>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</si>
  <si>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</si>
  <si>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</si>
  <si>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</si>
  <si>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</si>
  <si>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</si>
  <si>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</si>
  <si>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</si>
  <si>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</si>
  <si>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</si>
  <si>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</si>
  <si>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</si>
  <si>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</si>
  <si>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</si>
  <si>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</si>
  <si>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</si>
  <si>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</si>
  <si>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</si>
  <si>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</si>
  <si>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</si>
  <si>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</si>
  <si>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</si>
  <si>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</si>
  <si>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</si>
  <si>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</si>
  <si>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</si>
  <si>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</si>
  <si>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</si>
  <si>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</si>
  <si>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</si>
  <si>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</si>
  <si>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</si>
  <si>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</si>
  <si>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</si>
  <si>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</si>
  <si>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</si>
  <si>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</si>
  <si>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</si>
  <si>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</si>
  <si>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</si>
  <si>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</si>
  <si>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</si>
  <si>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</si>
  <si>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</si>
  <si>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</si>
  <si>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</si>
  <si>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</si>
  <si>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</si>
  <si>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</si>
  <si>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</si>
  <si>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</si>
  <si>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</si>
  <si>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</si>
  <si>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</si>
  <si>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</si>
  <si>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</si>
  <si>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</si>
  <si>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</si>
  <si>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</si>
  <si>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</si>
  <si>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</si>
  <si>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</si>
  <si>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</si>
  <si>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</si>
  <si>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</si>
  <si>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</si>
  <si>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</si>
  <si>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</si>
  <si>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</si>
  <si>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</si>
  <si>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</si>
  <si>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</si>
  <si>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</si>
  <si>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</si>
  <si>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</si>
  <si>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</si>
  <si>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</si>
  <si>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</si>
  <si>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</si>
  <si>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</si>
  <si>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</si>
  <si>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</si>
  <si>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</si>
  <si>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</si>
  <si>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</si>
  <si>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</si>
  <si>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</si>
  <si>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</si>
  <si>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</si>
  <si>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</si>
  <si>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</si>
  <si>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</si>
  <si>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</si>
  <si>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</si>
  <si>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</si>
  <si>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</si>
  <si>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</si>
  <si>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</si>
  <si>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</si>
  <si>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</si>
  <si>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</si>
  <si>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</si>
  <si>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</si>
  <si>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</si>
  <si>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</si>
  <si>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</si>
  <si>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</si>
  <si>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</si>
  <si>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</si>
  <si>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</si>
  <si>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</si>
  <si>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</si>
  <si>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</si>
  <si>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</si>
  <si>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</si>
  <si>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</si>
  <si>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</si>
  <si>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</si>
  <si>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</si>
  <si>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</si>
  <si>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</si>
  <si>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</si>
  <si>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</si>
  <si>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</si>
  <si>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</si>
  <si>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</si>
  <si>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</si>
  <si>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</si>
  <si>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</si>
  <si>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</si>
  <si>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</si>
  <si>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</si>
  <si>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</si>
  <si>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</si>
  <si>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</si>
  <si>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</si>
  <si>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</si>
  <si>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</si>
  <si>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</si>
  <si>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</si>
  <si>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</si>
  <si>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</si>
  <si>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</si>
  <si>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</si>
  <si>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</si>
  <si>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</si>
  <si>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</si>
  <si>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</si>
  <si>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</si>
  <si>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</si>
  <si>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</si>
  <si>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</si>
  <si>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</si>
  <si>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</si>
  <si>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</si>
  <si>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</si>
  <si>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</si>
  <si>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</si>
  <si>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</si>
  <si>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</si>
  <si>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</si>
  <si>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</si>
  <si>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</si>
  <si>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</si>
  <si>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</si>
  <si>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</si>
  <si>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</si>
  <si>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</si>
  <si>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</si>
  <si>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</si>
  <si>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</si>
  <si>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</si>
  <si>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</si>
  <si>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</si>
  <si>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</si>
  <si>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</si>
  <si>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</si>
  <si>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</si>
  <si>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</si>
  <si>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</si>
  <si>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</si>
  <si>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</si>
  <si>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</si>
  <si>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</si>
  <si>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</si>
  <si>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</si>
  <si>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</si>
  <si>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</si>
  <si>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</si>
  <si>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</si>
  <si>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</si>
  <si>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</si>
  <si>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</si>
  <si>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</si>
  <si>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</si>
  <si>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</si>
  <si>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</si>
  <si>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</si>
  <si>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</si>
  <si>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</si>
  <si>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</si>
  <si>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</si>
  <si>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</si>
  <si>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</si>
  <si>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</si>
  <si>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</si>
  <si>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</si>
  <si>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</si>
  <si>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</si>
  <si>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</si>
  <si>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</si>
  <si>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</si>
  <si>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</si>
  <si>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</si>
  <si>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</si>
  <si>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</si>
  <si>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</si>
  <si>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</si>
  <si>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</si>
  <si>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</si>
  <si>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</si>
  <si>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</si>
  <si>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</si>
  <si>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</si>
  <si>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</si>
  <si>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</si>
  <si>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</si>
  <si>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</si>
  <si>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</si>
  <si>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</si>
  <si>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</si>
  <si>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</si>
  <si>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</si>
  <si>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</si>
  <si>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</si>
  <si>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</si>
  <si>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</si>
  <si>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</si>
  <si>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</si>
  <si>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</si>
  <si>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</si>
  <si>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</si>
  <si>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</si>
  <si>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</si>
  <si>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</si>
  <si>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</si>
  <si>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</si>
  <si>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</si>
  <si>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</si>
  <si>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</si>
  <si>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</si>
  <si>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</si>
  <si>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</si>
  <si>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</si>
  <si>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</si>
  <si>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</si>
  <si>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</si>
  <si>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</si>
  <si>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</si>
  <si>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</si>
  <si>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</si>
  <si>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</si>
  <si>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</si>
  <si>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</si>
  <si>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</si>
  <si>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</si>
  <si>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</si>
  <si>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</si>
  <si>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</si>
  <si>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</si>
  <si>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</si>
  <si>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</si>
  <si>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</si>
  <si>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</si>
  <si>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</si>
  <si>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</si>
  <si>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</si>
  <si>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</si>
  <si>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</si>
  <si>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</si>
  <si>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</si>
  <si>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</si>
  <si>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</si>
  <si>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</si>
  <si>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</si>
  <si>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</si>
  <si>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</si>
  <si>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</si>
  <si>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</si>
  <si>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</si>
  <si>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</si>
  <si>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</si>
  <si>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</si>
  <si>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</si>
  <si>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</si>
  <si>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</si>
  <si>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</si>
  <si>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</si>
  <si>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</si>
  <si>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</si>
  <si>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</si>
  <si>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</si>
  <si>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</si>
  <si>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</si>
  <si>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</si>
  <si>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</si>
  <si>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</si>
  <si>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</si>
  <si>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</si>
  <si>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</si>
  <si>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</si>
  <si>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</si>
  <si>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</si>
  <si>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</si>
  <si>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</si>
  <si>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</si>
  <si>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</si>
  <si>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</si>
  <si>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</si>
  <si>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</si>
  <si>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</si>
  <si>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</si>
  <si>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</si>
  <si>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</si>
  <si>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</si>
  <si>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</si>
  <si>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</si>
  <si>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</si>
  <si>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</si>
  <si>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</si>
  <si>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</si>
  <si>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</si>
  <si>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</si>
  <si>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</si>
  <si>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</si>
  <si>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</si>
  <si>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</si>
  <si>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</si>
  <si>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</si>
  <si>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</si>
  <si>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</si>
  <si>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</si>
  <si>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</si>
  <si>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</si>
  <si>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</si>
  <si>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</si>
  <si>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</si>
  <si>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</si>
  <si>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</si>
  <si>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</si>
  <si>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</si>
  <si>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</si>
  <si>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</si>
  <si>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</si>
  <si>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</si>
  <si>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</si>
  <si>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</si>
  <si>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</si>
  <si>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</si>
  <si>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</si>
  <si>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</si>
  <si>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</si>
  <si>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</si>
  <si>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</si>
  <si>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</si>
  <si>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</si>
  <si>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</si>
  <si>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</si>
  <si>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</si>
  <si>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</si>
  <si>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</si>
  <si>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</si>
  <si>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</si>
  <si>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</si>
  <si>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</si>
  <si>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</si>
  <si>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</si>
  <si>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</si>
  <si>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</si>
  <si>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</si>
  <si>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</si>
  <si>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</si>
  <si>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</si>
  <si>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</si>
  <si>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</si>
  <si>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</si>
  <si>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</si>
  <si>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</si>
  <si>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</si>
  <si>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</si>
  <si>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</si>
  <si>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</si>
  <si>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</si>
  <si>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</si>
  <si>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</si>
  <si>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</si>
  <si>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</si>
  <si>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</si>
  <si>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</si>
  <si>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</si>
  <si>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</si>
  <si>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</si>
  <si>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</si>
  <si>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</si>
  <si>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</si>
  <si>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</si>
  <si>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</si>
  <si>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</si>
  <si>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</si>
  <si>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</si>
  <si>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</si>
  <si>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</si>
  <si>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</si>
  <si>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</si>
  <si>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</si>
  <si>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</si>
  <si>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</si>
  <si>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</si>
  <si>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</si>
  <si>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</si>
  <si>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</si>
  <si>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</si>
  <si>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</si>
  <si>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</si>
  <si>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</si>
  <si>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</si>
  <si>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</si>
  <si>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</si>
  <si>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</si>
  <si>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</si>
  <si>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</si>
  <si>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</si>
  <si>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</si>
  <si>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</si>
  <si>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</si>
  <si>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</si>
  <si>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</si>
  <si>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</si>
  <si>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</si>
  <si>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</si>
  <si>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</si>
  <si>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</si>
  <si>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</si>
  <si>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</si>
  <si>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</si>
  <si>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</si>
  <si>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</si>
  <si>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</si>
  <si>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</si>
  <si>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</si>
  <si>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</si>
  <si>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</si>
  <si>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</si>
  <si>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</si>
  <si>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</si>
  <si>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</si>
  <si>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</si>
  <si>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</si>
  <si>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</si>
  <si>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</si>
  <si>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</si>
  <si>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</si>
  <si>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</si>
  <si>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</si>
  <si>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</si>
  <si>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</si>
  <si>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</si>
  <si>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</si>
  <si>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</si>
  <si>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</si>
  <si>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</si>
  <si>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</si>
  <si>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</si>
  <si>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</si>
  <si>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</si>
  <si>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</si>
  <si>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</si>
  <si>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</si>
  <si>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</si>
  <si>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</si>
  <si>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</si>
  <si>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</si>
  <si>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</si>
  <si>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</si>
  <si>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</si>
  <si>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</si>
  <si>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</si>
  <si>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</si>
  <si>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</si>
  <si>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</si>
  <si>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</si>
  <si>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</si>
  <si>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</si>
  <si>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</si>
  <si>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</si>
  <si>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</si>
  <si>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</si>
  <si>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</si>
  <si>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</si>
  <si>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</si>
  <si>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</si>
  <si>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</si>
  <si>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</si>
  <si>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</si>
  <si>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</si>
  <si>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</si>
  <si>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</si>
  <si>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</si>
  <si>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</si>
  <si>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</si>
  <si>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</si>
  <si>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</si>
  <si>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</si>
  <si>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</si>
  <si>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</si>
  <si>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</si>
  <si>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</si>
  <si>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</si>
  <si>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</si>
  <si>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</si>
  <si>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</si>
  <si>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</si>
  <si>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</si>
  <si>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</si>
  <si>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</si>
  <si>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</si>
  <si>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</si>
  <si>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</si>
  <si>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</si>
  <si>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</si>
  <si>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</si>
  <si>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</si>
  <si>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</si>
  <si>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</si>
  <si>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</si>
  <si>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</si>
  <si>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</si>
  <si>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</si>
  <si>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</si>
  <si>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</si>
  <si>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</si>
  <si>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</si>
  <si>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</si>
  <si>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</si>
  <si>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</si>
  <si>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</si>
  <si>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</si>
  <si>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</si>
  <si>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</si>
  <si>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</si>
  <si>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</si>
  <si>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</si>
  <si>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</si>
  <si>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</si>
  <si>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</si>
  <si>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</si>
  <si>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</si>
  <si>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</si>
  <si>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</si>
  <si>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</si>
  <si>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</si>
  <si>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</si>
  <si>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</si>
  <si>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</si>
  <si>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</si>
  <si>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</si>
  <si>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</si>
  <si>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</si>
  <si>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</si>
  <si>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</si>
  <si>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</si>
  <si>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</si>
  <si>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</si>
  <si>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</si>
  <si>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</si>
  <si>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</si>
  <si>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</si>
  <si>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</si>
  <si>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</si>
  <si>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</si>
  <si>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</si>
  <si>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</si>
  <si>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</si>
  <si>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</si>
  <si>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</si>
  <si>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</si>
  <si>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</si>
  <si>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</si>
  <si>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</si>
  <si>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</si>
  <si>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</si>
  <si>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</si>
  <si>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</si>
  <si>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</si>
  <si>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</si>
  <si>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</si>
  <si>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</si>
  <si>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</si>
  <si>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</si>
  <si>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</si>
  <si>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</si>
  <si>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</si>
  <si>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</si>
  <si>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</si>
  <si>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</si>
  <si>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</si>
  <si>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</si>
  <si>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</si>
  <si>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</si>
  <si>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</si>
  <si>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</si>
  <si>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</si>
  <si>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</si>
  <si>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</si>
  <si>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</si>
  <si>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</si>
  <si>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</si>
  <si>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</si>
  <si>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</si>
  <si>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</si>
  <si>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</si>
  <si>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</si>
  <si>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</si>
  <si>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</si>
  <si>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</si>
  <si>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</si>
  <si>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</si>
  <si>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</si>
  <si>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</si>
  <si>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</si>
  <si>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</si>
  <si>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</si>
  <si>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</si>
  <si>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</si>
  <si>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</si>
  <si>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</si>
  <si>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</si>
  <si>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</si>
  <si>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</si>
  <si>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</si>
  <si>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</si>
  <si>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</si>
  <si>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</si>
  <si>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</si>
  <si>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</si>
  <si>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</si>
  <si>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</si>
  <si>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</si>
  <si>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</si>
  <si>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</si>
  <si>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</si>
  <si>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</si>
  <si>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</si>
  <si>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</si>
  <si>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</si>
  <si>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</si>
  <si>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</si>
  <si>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</si>
  <si>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</si>
  <si>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</si>
  <si>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</si>
  <si>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</si>
  <si>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</si>
  <si>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</si>
  <si>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</si>
  <si>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</si>
  <si>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</si>
  <si>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</si>
  <si>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</si>
  <si>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</si>
  <si>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</si>
  <si>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</si>
  <si>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</si>
  <si>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</si>
  <si>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</si>
  <si>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</si>
  <si>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</si>
  <si>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</si>
  <si>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</si>
  <si>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</si>
  <si>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</si>
  <si>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</si>
  <si>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</si>
  <si>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</si>
  <si>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</si>
  <si>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</si>
  <si>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</si>
  <si>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</si>
  <si>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</si>
  <si>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</si>
  <si>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</si>
  <si>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</si>
  <si>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</si>
  <si>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</si>
  <si>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</si>
  <si>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</si>
  <si>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</si>
  <si>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</si>
  <si>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</si>
  <si>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</si>
  <si>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</si>
  <si>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</si>
  <si>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</si>
  <si>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</si>
  <si>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</si>
  <si>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</si>
  <si>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</si>
  <si>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</si>
  <si>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</si>
  <si>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</si>
  <si>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</si>
  <si>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</si>
  <si>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</si>
  <si>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</si>
  <si>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</si>
  <si>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</si>
  <si>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</si>
  <si>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</si>
  <si>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</si>
  <si>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</si>
  <si>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</si>
  <si>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</si>
  <si>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</si>
  <si>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</si>
  <si>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</si>
  <si>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</si>
  <si>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</si>
  <si>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</si>
  <si>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</si>
  <si>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</si>
  <si>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</si>
  <si>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</si>
  <si>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</si>
  <si>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</si>
  <si>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</si>
  <si>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</si>
  <si>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</si>
  <si>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</si>
  <si>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</si>
  <si>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</si>
  <si>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</si>
  <si>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</si>
  <si>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</si>
  <si>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</si>
  <si>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</si>
  <si>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</si>
  <si>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</si>
  <si>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</si>
  <si>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</si>
  <si>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</si>
  <si>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</si>
  <si>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</si>
  <si>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</si>
  <si>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</si>
  <si>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</si>
  <si>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</si>
  <si>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</si>
  <si>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</si>
  <si>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</si>
  <si>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</si>
  <si>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</si>
  <si>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</si>
  <si>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</si>
  <si>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</si>
  <si>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</si>
  <si>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</si>
  <si>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</si>
  <si>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</si>
  <si>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</si>
  <si>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</si>
  <si>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</si>
  <si>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</si>
  <si>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</si>
  <si>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</si>
  <si>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</si>
  <si>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</si>
  <si>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</si>
  <si>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</si>
  <si>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</si>
  <si>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</si>
  <si>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</si>
  <si>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</si>
  <si>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</si>
  <si>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</si>
  <si>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</si>
  <si>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</si>
  <si>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</si>
  <si>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</si>
  <si>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</si>
  <si>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</si>
  <si>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</si>
  <si>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</si>
  <si>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</si>
  <si>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</si>
  <si>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</si>
  <si>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</si>
  <si>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</si>
  <si>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</si>
  <si>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</si>
  <si>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</si>
  <si>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</si>
  <si>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</si>
  <si>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</si>
  <si>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</si>
  <si>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</si>
  <si>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</si>
  <si>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</si>
  <si>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</si>
  <si>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</si>
  <si>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</si>
  <si>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</si>
  <si>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</si>
  <si>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</si>
  <si>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</si>
  <si>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</si>
  <si>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</si>
  <si>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</si>
  <si>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</si>
  <si>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</si>
  <si>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</si>
  <si>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</si>
  <si>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</si>
  <si>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</si>
  <si>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</si>
  <si>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</si>
  <si>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</si>
  <si>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</si>
  <si>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</si>
  <si>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</si>
  <si>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</si>
  <si>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</si>
  <si>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</si>
  <si>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</si>
  <si>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</si>
  <si>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</si>
  <si>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</si>
  <si>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</si>
  <si>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</si>
  <si>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</si>
  <si>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</si>
  <si>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</si>
  <si>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</si>
  <si>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</si>
  <si>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</si>
  <si>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</si>
  <si>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</si>
  <si>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</si>
  <si>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</si>
  <si>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</si>
  <si>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</si>
  <si>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</si>
  <si>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</si>
  <si>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</si>
  <si>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</si>
  <si>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</si>
  <si>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</si>
  <si>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</si>
  <si>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</si>
  <si>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</si>
  <si>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</si>
  <si>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</si>
  <si>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</si>
  <si>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</si>
  <si>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</si>
  <si>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</si>
  <si>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</si>
  <si>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</si>
  <si>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</si>
  <si>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</si>
  <si>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</si>
  <si>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</si>
  <si>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</si>
  <si>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</si>
  <si>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</si>
  <si>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</si>
  <si>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</si>
  <si>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</si>
  <si>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</si>
  <si>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</si>
  <si>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</si>
  <si>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</si>
  <si>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</si>
  <si>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</si>
  <si>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</si>
  <si>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</si>
  <si>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</si>
  <si>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</si>
  <si>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</si>
  <si>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</si>
  <si>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</si>
  <si>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</si>
  <si>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</si>
  <si>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</si>
  <si>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</si>
  <si>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</si>
  <si>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</si>
  <si>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</si>
  <si>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</si>
  <si>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</si>
  <si>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</si>
  <si>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</si>
  <si>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</si>
  <si>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</si>
  <si>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</si>
  <si>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</si>
  <si>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</si>
  <si>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</si>
  <si>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</si>
  <si>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</si>
  <si>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</si>
  <si>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</si>
  <si>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</si>
  <si>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</si>
  <si>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</si>
  <si>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</si>
  <si>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</si>
  <si>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</si>
  <si>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</si>
  <si>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</si>
  <si>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</si>
  <si>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</si>
  <si>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</si>
  <si>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</si>
  <si>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</si>
  <si>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</si>
  <si>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</si>
  <si>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</si>
  <si>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</si>
  <si>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</si>
  <si>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</si>
  <si>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</si>
  <si>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</si>
  <si>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</si>
  <si>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</si>
  <si>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</si>
  <si>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</si>
  <si>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</si>
  <si>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</si>
  <si>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</si>
  <si>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</si>
  <si>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</si>
  <si>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</si>
  <si>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</si>
  <si>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</si>
  <si>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</si>
  <si>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</si>
  <si>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</si>
  <si>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</si>
  <si>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</si>
  <si>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</si>
  <si>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</si>
  <si>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</si>
  <si>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</si>
  <si>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</si>
  <si>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</si>
  <si>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</si>
  <si>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</si>
  <si>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</si>
  <si>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</si>
  <si>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</si>
  <si>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</si>
  <si>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</si>
  <si>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</si>
  <si>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</si>
  <si>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</si>
  <si>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</si>
  <si>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</si>
  <si>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</si>
  <si>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</si>
  <si>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</si>
  <si>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</si>
  <si>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</si>
  <si>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</si>
  <si>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</si>
  <si>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</si>
  <si>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</si>
  <si>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</si>
  <si>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</si>
  <si>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</si>
  <si>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</si>
  <si>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</si>
  <si>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</si>
  <si>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</si>
  <si>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</si>
  <si>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</si>
  <si>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</si>
  <si>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</si>
  <si>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</si>
  <si>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</si>
  <si>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</si>
  <si>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</si>
  <si>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</si>
  <si>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</si>
  <si>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</si>
  <si>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</si>
  <si>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</si>
  <si>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</si>
  <si>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</si>
  <si>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</si>
  <si>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</si>
  <si>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</si>
  <si>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</si>
  <si>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</si>
  <si>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</si>
  <si>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</si>
  <si>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</si>
  <si>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</si>
  <si>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</si>
  <si>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</si>
  <si>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</si>
  <si>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</si>
  <si>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</si>
  <si>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</si>
  <si>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</si>
  <si>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</si>
  <si>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</si>
  <si>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</si>
  <si>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</si>
  <si>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</si>
  <si>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</si>
  <si>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</si>
  <si>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</si>
  <si>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</si>
  <si>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</si>
  <si>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</si>
  <si>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</si>
  <si>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</si>
  <si>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</si>
  <si>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</si>
  <si>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</si>
  <si>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</si>
  <si>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</si>
  <si>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</si>
  <si>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</si>
  <si>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</si>
  <si>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</si>
  <si>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</si>
  <si>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</si>
  <si>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</si>
  <si>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</si>
  <si>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</si>
  <si>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</si>
  <si>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</si>
  <si>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</si>
  <si>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</si>
  <si>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</si>
  <si>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</si>
  <si>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</si>
  <si>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</si>
  <si>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</si>
  <si>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</si>
  <si>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</si>
  <si>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</si>
  <si>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</si>
  <si>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</si>
  <si>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</si>
  <si>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</si>
  <si>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</si>
  <si>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</si>
  <si>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</si>
  <si>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</si>
  <si>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</si>
  <si>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</si>
  <si>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</si>
  <si>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</si>
  <si>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</si>
  <si>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</si>
  <si>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</si>
  <si>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</si>
  <si>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</si>
  <si>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</si>
  <si>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</si>
  <si>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</si>
  <si>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</si>
  <si>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</si>
  <si>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</si>
  <si>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</si>
  <si>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</si>
  <si>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</si>
  <si>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</si>
  <si>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</si>
  <si>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</si>
  <si>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</si>
  <si>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</si>
  <si>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</si>
  <si>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</si>
  <si>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</si>
  <si>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</si>
  <si>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</si>
  <si>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</si>
  <si>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</si>
  <si>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</si>
  <si>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</si>
  <si>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</si>
  <si>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</si>
  <si>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</si>
  <si>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</si>
  <si>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</si>
  <si>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</si>
  <si>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</si>
  <si>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</si>
  <si>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</si>
  <si>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</si>
  <si>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</si>
  <si>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</si>
  <si>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</si>
  <si>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</si>
  <si>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</si>
  <si>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</si>
  <si>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</si>
  <si>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</si>
  <si>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</si>
  <si>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</si>
  <si>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</si>
  <si>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</si>
  <si>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</si>
  <si>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</si>
  <si>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</si>
  <si>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</si>
  <si>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</si>
  <si>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</si>
  <si>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</si>
  <si>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</si>
  <si>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</si>
  <si>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</si>
  <si>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</si>
  <si>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</si>
  <si>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</si>
  <si>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</si>
  <si>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</si>
  <si>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</si>
  <si>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</si>
  <si>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</si>
  <si>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</si>
  <si>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</si>
  <si>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</si>
  <si>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</si>
  <si>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</si>
  <si>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</si>
  <si>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</si>
  <si>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</si>
  <si>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</si>
  <si>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</si>
  <si>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</si>
  <si>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</si>
  <si>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</si>
  <si>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</si>
  <si>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</si>
  <si>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</si>
  <si>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</si>
  <si>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</si>
  <si>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</si>
  <si>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</si>
  <si>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</si>
  <si>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</si>
  <si>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</si>
  <si>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</si>
  <si>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</si>
  <si>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</si>
  <si>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</si>
  <si>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</si>
  <si>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</si>
  <si>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</si>
  <si>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</si>
  <si>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</si>
  <si>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</si>
  <si>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</si>
  <si>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</si>
  <si>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</si>
  <si>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</si>
  <si>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</si>
  <si>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</si>
  <si>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</si>
  <si>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</si>
  <si>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</si>
  <si>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</si>
  <si>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</si>
  <si>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</si>
  <si>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</si>
  <si>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</si>
  <si>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</si>
  <si>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</si>
  <si>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</si>
  <si>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</si>
  <si>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</si>
  <si>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</si>
  <si>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</si>
  <si>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</si>
  <si>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</si>
  <si>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</si>
  <si>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</si>
  <si>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</si>
  <si>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</si>
  <si>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</si>
  <si>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</si>
  <si>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</si>
  <si>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</si>
  <si>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</si>
  <si>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</si>
  <si>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</si>
  <si>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</si>
  <si>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</si>
  <si>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</si>
  <si>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</si>
  <si>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</si>
  <si>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</si>
  <si>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</si>
  <si>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</si>
  <si>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</si>
  <si>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</si>
  <si>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</si>
  <si>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</si>
  <si>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</si>
  <si>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</si>
  <si>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</si>
  <si>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</si>
  <si>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</si>
  <si>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</si>
  <si>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</si>
  <si>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</si>
  <si>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</si>
  <si>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</si>
  <si>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</si>
  <si>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</si>
  <si>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</si>
  <si>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</si>
  <si>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</si>
  <si>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</si>
  <si>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</si>
  <si>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</si>
  <si>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</si>
  <si>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</si>
  <si>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</si>
  <si>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</si>
  <si>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</si>
  <si>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</si>
  <si>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</si>
  <si>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</si>
  <si>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</si>
  <si>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</si>
  <si>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</si>
  <si>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</si>
  <si>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</si>
  <si>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</si>
  <si>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</si>
  <si>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</si>
  <si>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</si>
  <si>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</si>
  <si>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</si>
  <si>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</si>
  <si>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</si>
  <si>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</si>
  <si>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</si>
  <si>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</si>
  <si>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</si>
  <si>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</si>
  <si>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</si>
  <si>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</si>
  <si>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</si>
  <si>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</si>
  <si>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</si>
  <si>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</si>
  <si>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</si>
  <si>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</si>
  <si>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</si>
  <si>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</si>
  <si>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</si>
  <si>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</si>
  <si>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</si>
  <si>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</si>
  <si>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</si>
  <si>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</si>
  <si>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</si>
  <si>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</si>
  <si>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</si>
  <si>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</si>
  <si>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</si>
  <si>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</si>
  <si>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</si>
  <si>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</si>
  <si>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</si>
  <si>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</si>
  <si>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</si>
  <si>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</si>
  <si>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</si>
  <si>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</si>
  <si>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</si>
  <si>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</si>
  <si>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</si>
  <si>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</si>
  <si>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</si>
  <si>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</si>
  <si>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</si>
  <si>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</si>
  <si>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</si>
  <si>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</si>
  <si>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</si>
  <si>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</si>
  <si>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</si>
  <si>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</si>
  <si>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</si>
  <si>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</si>
  <si>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</si>
  <si>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</si>
  <si>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</si>
  <si>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</si>
  <si>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</si>
  <si>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</si>
  <si>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</si>
  <si>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</si>
  <si>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</si>
  <si>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</si>
  <si>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</si>
  <si>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</si>
  <si>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</si>
  <si>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</si>
  <si>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</si>
  <si>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</si>
  <si>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</si>
  <si>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</si>
  <si>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</si>
  <si>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</si>
  <si>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</si>
  <si>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</si>
  <si>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</si>
  <si>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</si>
  <si>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</si>
  <si>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</si>
  <si>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</si>
  <si>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</si>
  <si>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</si>
  <si>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</si>
  <si>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</si>
  <si>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</si>
  <si>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</si>
  <si>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</si>
  <si>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</si>
  <si>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</si>
  <si>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</si>
  <si>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</si>
  <si>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</si>
  <si>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</si>
  <si>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</si>
  <si>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</si>
  <si>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</si>
  <si>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</si>
  <si>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</si>
  <si>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</si>
  <si>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</si>
  <si>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</si>
  <si>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</si>
  <si>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</si>
  <si>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</si>
  <si>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</si>
  <si>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</si>
  <si>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</si>
  <si>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</si>
  <si>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</si>
  <si>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</si>
  <si>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</si>
  <si>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</si>
  <si>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</si>
  <si>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</si>
  <si>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</si>
  <si>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</si>
  <si>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</si>
  <si>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</si>
  <si>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</si>
  <si>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</si>
  <si>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</si>
  <si>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</si>
  <si>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</si>
  <si>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</si>
  <si>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</si>
  <si>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</si>
  <si>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</si>
  <si>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</si>
  <si>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</si>
  <si>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</si>
  <si>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</si>
  <si>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</si>
  <si>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</si>
  <si>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</si>
  <si>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</si>
  <si>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</si>
  <si>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</si>
  <si>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</si>
  <si>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</si>
  <si>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</si>
  <si>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</si>
  <si>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</si>
  <si>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</si>
  <si>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</si>
  <si>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</si>
  <si>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</si>
  <si>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</si>
  <si>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</si>
  <si>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</si>
  <si>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</si>
  <si>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</si>
  <si>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</si>
  <si>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</si>
  <si>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</si>
  <si>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</si>
  <si>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</si>
  <si>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</si>
  <si>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</si>
  <si>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</si>
  <si>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</si>
  <si>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</si>
  <si>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</si>
  <si>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</si>
  <si>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</si>
  <si>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</si>
  <si>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</si>
  <si>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</si>
  <si>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</si>
  <si>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</si>
  <si>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</si>
  <si>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</si>
  <si>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</si>
  <si>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</si>
  <si>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</si>
  <si>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</si>
  <si>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</si>
  <si>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</si>
  <si>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</si>
  <si>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</si>
  <si>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</si>
  <si>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</si>
  <si>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</si>
  <si>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</si>
  <si>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</si>
  <si>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</si>
  <si>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</si>
  <si>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</si>
  <si>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</si>
  <si>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</si>
  <si>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</si>
  <si>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</si>
  <si>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</si>
  <si>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</si>
  <si>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</si>
  <si>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</si>
  <si>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</si>
  <si>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</si>
  <si>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</si>
  <si>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</si>
  <si>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</si>
  <si>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</si>
  <si>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</si>
  <si>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</si>
  <si>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</si>
  <si>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</si>
  <si>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</si>
  <si>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</si>
  <si>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</si>
  <si>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</si>
  <si>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</si>
  <si>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</si>
  <si>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</si>
  <si>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</si>
  <si>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</si>
  <si>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</si>
  <si>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</si>
  <si>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</si>
  <si>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</si>
  <si>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</si>
  <si>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</si>
  <si>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</si>
  <si>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</si>
  <si>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</si>
  <si>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</si>
  <si>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</si>
  <si>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</si>
  <si>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</si>
  <si>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</si>
  <si>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</si>
  <si>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</si>
  <si>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</si>
  <si>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</si>
  <si>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</si>
  <si>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</si>
  <si>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</si>
  <si>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</si>
  <si>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</si>
  <si>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</si>
  <si>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</si>
  <si>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</si>
  <si>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</si>
  <si>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</si>
  <si>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</si>
  <si>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</si>
  <si>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</si>
  <si>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</si>
  <si>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</si>
  <si>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</si>
  <si>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</si>
  <si>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</si>
  <si>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</si>
  <si>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</si>
  <si>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</si>
  <si>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</si>
  <si>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</si>
  <si>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</si>
  <si>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</si>
  <si>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</si>
  <si>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</si>
  <si>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</si>
  <si>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</si>
  <si>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</si>
  <si>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</si>
  <si>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</si>
  <si>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</si>
  <si>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</si>
  <si>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</si>
  <si>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</si>
  <si>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</si>
  <si>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</si>
  <si>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</si>
  <si>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</si>
  <si>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</si>
  <si>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</si>
  <si>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</si>
  <si>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</si>
  <si>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</si>
  <si>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</si>
  <si>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</si>
  <si>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</si>
  <si>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</si>
  <si>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</si>
  <si>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</si>
  <si>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</si>
  <si>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</si>
  <si>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</si>
  <si>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</si>
  <si>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</si>
  <si>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</si>
  <si>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</si>
  <si>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</si>
  <si>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</si>
  <si>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</si>
  <si>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</si>
  <si>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</si>
  <si>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</si>
  <si>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</si>
  <si>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</si>
  <si>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</si>
  <si>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</si>
  <si>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</si>
  <si>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</si>
  <si>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</si>
  <si>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</si>
  <si>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</si>
  <si>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</si>
  <si>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</si>
  <si>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</si>
  <si>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</si>
  <si>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</si>
  <si>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</si>
  <si>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</si>
  <si>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</si>
  <si>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</si>
  <si>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</si>
  <si>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</si>
  <si>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</si>
  <si>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</si>
  <si>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</si>
  <si>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</si>
  <si>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</si>
  <si>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</si>
  <si>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</si>
  <si>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</si>
  <si>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</si>
  <si>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</si>
  <si>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</si>
  <si>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</si>
  <si>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</si>
  <si>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</si>
  <si>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</si>
  <si>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</si>
  <si>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</si>
  <si>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</si>
  <si>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</si>
  <si>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</si>
  <si>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</si>
  <si>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</si>
  <si>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</si>
  <si>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</si>
  <si>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</si>
  <si>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</si>
  <si>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</si>
  <si>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</si>
  <si>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</si>
  <si>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</si>
  <si>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</si>
  <si>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</si>
  <si>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</si>
  <si>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</si>
  <si>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</si>
  <si>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</si>
  <si>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</si>
  <si>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</si>
  <si>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</si>
  <si>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</si>
  <si>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</si>
  <si>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</si>
  <si>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</si>
  <si>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</si>
  <si>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</si>
  <si>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</si>
  <si>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</si>
  <si>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</si>
  <si>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</si>
  <si>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</si>
  <si>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</si>
  <si>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</si>
  <si>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</si>
  <si>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</si>
  <si>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</si>
  <si>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</si>
  <si>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</si>
  <si>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</si>
  <si>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</si>
  <si>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</si>
  <si>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</si>
  <si>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</si>
  <si>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</si>
  <si>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</si>
  <si>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</si>
  <si>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</si>
  <si>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</si>
  <si>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</si>
  <si>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</si>
  <si>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</si>
  <si>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</si>
  <si>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</si>
  <si>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</si>
  <si>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</si>
  <si>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</si>
  <si>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</si>
  <si>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</si>
  <si>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</si>
  <si>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</si>
  <si>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</si>
  <si>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</si>
  <si>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</si>
  <si>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</si>
  <si>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</si>
  <si>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</si>
  <si>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</si>
  <si>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</si>
  <si>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</si>
  <si>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</si>
  <si>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</si>
  <si>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</si>
  <si>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</si>
  <si>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</si>
  <si>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</si>
  <si>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</si>
  <si>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</si>
  <si>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</si>
  <si>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</si>
  <si>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</si>
  <si>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</si>
  <si>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</si>
  <si>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</si>
  <si>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</si>
  <si>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</si>
  <si>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</si>
  <si>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</si>
  <si>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</si>
  <si>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</si>
  <si>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</si>
  <si>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</si>
  <si>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</si>
  <si>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</si>
  <si>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</si>
  <si>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</si>
  <si>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</si>
  <si>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</si>
  <si>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</si>
  <si>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</si>
  <si>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</si>
  <si>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</si>
  <si>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</si>
  <si>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</si>
  <si>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</si>
  <si>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</si>
  <si>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</si>
  <si>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</si>
  <si>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</si>
  <si>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</si>
  <si>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</si>
  <si>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</si>
  <si>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</si>
  <si>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</si>
  <si>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</si>
  <si>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</si>
  <si>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</si>
  <si>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</si>
  <si>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</si>
  <si>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</si>
  <si>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</si>
  <si>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</si>
  <si>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</si>
  <si>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</si>
  <si>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</si>
  <si>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</si>
  <si>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</si>
  <si>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</si>
  <si>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</si>
  <si>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</si>
  <si>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</si>
  <si>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</si>
  <si>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</si>
  <si>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</si>
  <si>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</si>
  <si>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</si>
  <si>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</si>
  <si>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</si>
  <si>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</si>
  <si>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</si>
  <si>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</si>
  <si>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</si>
  <si>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</si>
  <si>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</si>
  <si>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</si>
  <si>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</si>
  <si>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</si>
  <si>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</si>
  <si>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</si>
  <si>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</si>
  <si>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</si>
  <si>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</si>
  <si>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</si>
  <si>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</si>
  <si>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</si>
  <si>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</si>
  <si>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</si>
  <si>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</si>
  <si>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</si>
  <si>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</si>
  <si>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</si>
  <si>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</si>
  <si>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</si>
  <si>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</si>
  <si>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</si>
  <si>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</si>
  <si>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</si>
  <si>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</si>
  <si>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</si>
  <si>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</si>
  <si>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</si>
  <si>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</si>
  <si>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</si>
  <si>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</si>
  <si>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</si>
  <si>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</si>
  <si>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</si>
  <si>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</si>
  <si>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</si>
  <si>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</si>
  <si>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</si>
  <si>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</si>
  <si>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</si>
  <si>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</si>
  <si>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</si>
  <si>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</si>
  <si>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</si>
  <si>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</si>
  <si>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</si>
  <si>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</si>
  <si>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</si>
  <si>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</si>
  <si>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</si>
  <si>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</si>
  <si>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</si>
  <si>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</si>
  <si>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</si>
  <si>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</si>
  <si>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</si>
  <si>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</si>
  <si>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</si>
  <si>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</si>
  <si>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</si>
  <si>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</si>
  <si>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</si>
  <si>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</si>
  <si>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</si>
  <si>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</si>
  <si>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</si>
  <si>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</si>
  <si>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</si>
  <si>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</si>
  <si>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</si>
  <si>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</si>
  <si>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</si>
  <si>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</si>
  <si>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</si>
  <si>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</si>
  <si>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</si>
  <si>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</si>
  <si>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</si>
  <si>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</si>
  <si>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</si>
  <si>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</si>
  <si>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</si>
  <si>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</si>
  <si>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</si>
  <si>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</si>
  <si>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</si>
  <si>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</si>
  <si>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</si>
  <si>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</si>
  <si>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</si>
  <si>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</si>
  <si>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</si>
  <si>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</si>
  <si>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</si>
  <si>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</si>
  <si>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</si>
  <si>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</si>
  <si>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</si>
  <si>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</si>
  <si>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</si>
  <si>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</si>
  <si>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</si>
  <si>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</si>
  <si>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</si>
  <si>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</si>
  <si>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</si>
  <si>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</si>
  <si>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</si>
  <si>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</si>
  <si>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</si>
  <si>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</si>
  <si>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</si>
  <si>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</si>
  <si>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</si>
  <si>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</si>
  <si>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</si>
  <si>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</si>
  <si>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</si>
  <si>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</si>
  <si>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</si>
  <si>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</si>
  <si>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</si>
  <si>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</si>
  <si>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</si>
  <si>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</si>
  <si>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</si>
  <si>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</si>
  <si>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</si>
  <si>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</si>
  <si>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</si>
  <si>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</si>
  <si>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</si>
  <si>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</si>
  <si>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</si>
  <si>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</si>
  <si>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</si>
  <si>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</si>
  <si>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</si>
  <si>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</si>
  <si>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</si>
  <si>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</si>
  <si>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</si>
  <si>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</si>
  <si>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</si>
  <si>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</si>
  <si>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</si>
  <si>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</si>
  <si>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</si>
  <si>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</si>
  <si>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</si>
  <si>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</si>
  <si>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</si>
  <si>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</si>
  <si>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</si>
  <si>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</si>
  <si>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</si>
  <si>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</si>
  <si>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</si>
  <si>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</si>
  <si>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</si>
  <si>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</si>
  <si>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</si>
  <si>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</si>
  <si>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</si>
  <si>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</si>
  <si>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</si>
  <si>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</si>
  <si>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</si>
  <si>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</si>
  <si>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</si>
  <si>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</si>
  <si>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</si>
  <si>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</si>
  <si>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</si>
  <si>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</si>
  <si>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</si>
  <si>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</si>
  <si>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</si>
  <si>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</si>
  <si>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</si>
  <si>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</si>
  <si>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</si>
  <si>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</si>
  <si>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</si>
  <si>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</si>
  <si>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</si>
  <si>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</si>
  <si>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</si>
  <si>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</si>
  <si>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</si>
  <si>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</si>
  <si>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</si>
  <si>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</si>
  <si>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</si>
  <si>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</si>
  <si>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</si>
  <si>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</si>
  <si>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</si>
  <si>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</si>
  <si>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</si>
  <si>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</si>
  <si>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</si>
  <si>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</si>
  <si>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</si>
  <si>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</si>
  <si>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</si>
  <si>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</si>
  <si>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</si>
  <si>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</si>
  <si>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</si>
  <si>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</si>
  <si>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</si>
  <si>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</si>
  <si>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</si>
  <si>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</si>
  <si>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</si>
  <si>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</si>
  <si>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</si>
  <si>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</si>
  <si>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</si>
  <si>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</si>
  <si>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</si>
  <si>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</si>
  <si>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</si>
  <si>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</si>
  <si>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</si>
  <si>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</si>
  <si>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</si>
  <si>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</si>
  <si>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</si>
  <si>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</si>
  <si>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</si>
  <si>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</si>
  <si>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</si>
  <si>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</si>
  <si>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</si>
  <si>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</si>
  <si>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</si>
  <si>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</si>
  <si>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</si>
  <si>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</si>
  <si>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</si>
  <si>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</si>
  <si>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</si>
  <si>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</si>
  <si>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</si>
  <si>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</si>
  <si>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</si>
  <si>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</si>
  <si>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</si>
  <si>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</si>
  <si>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</si>
  <si>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</si>
  <si>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</si>
  <si>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</si>
  <si>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</si>
  <si>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</si>
  <si>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</si>
  <si>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</si>
  <si>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</si>
  <si>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</si>
  <si>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</si>
  <si>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</si>
  <si>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</si>
  <si>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</si>
  <si>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</si>
  <si>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</si>
  <si>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</si>
  <si>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</si>
  <si>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</si>
  <si>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</si>
  <si>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</si>
  <si>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</si>
  <si>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</si>
  <si>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</si>
  <si>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</si>
  <si>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</si>
  <si>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</si>
  <si>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</si>
  <si>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</si>
  <si>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</si>
  <si>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</si>
  <si>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</si>
  <si>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</si>
  <si>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</si>
  <si>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</si>
  <si>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</si>
  <si>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</si>
  <si>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</si>
  <si>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</si>
  <si>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</si>
  <si>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</si>
  <si>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</si>
  <si>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</si>
  <si>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</si>
  <si>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</si>
  <si>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</si>
  <si>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</si>
  <si>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</si>
  <si>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</si>
  <si>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</si>
  <si>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</si>
  <si>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</si>
  <si>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</si>
  <si>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</si>
  <si>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</si>
  <si>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</si>
  <si>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</si>
  <si>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</si>
  <si>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</si>
  <si>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</si>
  <si>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</si>
  <si>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</si>
  <si>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</si>
  <si>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</si>
  <si>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</si>
  <si>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</si>
  <si>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</si>
  <si>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</si>
  <si>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</si>
  <si>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</si>
  <si>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</si>
  <si>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</si>
  <si>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</si>
  <si>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</si>
  <si>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</si>
  <si>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</si>
  <si>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</si>
  <si>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</si>
  <si>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</si>
  <si>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</si>
  <si>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</si>
  <si>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</si>
  <si>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</si>
  <si>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</si>
  <si>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</si>
  <si>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</si>
  <si>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</si>
  <si>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</si>
  <si>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</si>
  <si>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</si>
  <si>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</si>
  <si>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</si>
  <si>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</si>
  <si>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</si>
  <si>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</si>
  <si>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</si>
  <si>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</si>
  <si>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</si>
  <si>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</si>
  <si>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</si>
  <si>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</si>
  <si>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</si>
  <si>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</si>
  <si>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</si>
  <si>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</si>
  <si>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</si>
  <si>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</si>
  <si>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</si>
  <si>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</si>
  <si>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</si>
  <si>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</si>
  <si>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</si>
  <si>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</si>
  <si>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</si>
  <si>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</si>
  <si>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</si>
  <si>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</si>
  <si>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</si>
  <si>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</si>
  <si>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</si>
  <si>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</si>
  <si>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</si>
  <si>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</si>
  <si>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</si>
  <si>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</si>
  <si>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</si>
  <si>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</si>
  <si>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</si>
  <si>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</si>
  <si>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</si>
  <si>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</si>
  <si>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</si>
  <si>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</si>
  <si>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</si>
  <si>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</si>
  <si>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</si>
  <si>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</si>
  <si>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</si>
  <si>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</si>
  <si>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</si>
  <si>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</si>
  <si>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</si>
  <si>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</si>
  <si>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</si>
  <si>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</si>
  <si>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</si>
  <si>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</si>
  <si>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</si>
  <si>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</si>
  <si>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</si>
  <si>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</si>
  <si>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</si>
  <si>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</si>
  <si>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</si>
  <si>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</si>
  <si>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</si>
  <si>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</si>
  <si>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</si>
  <si>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</si>
  <si>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</si>
  <si>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</si>
  <si>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</si>
  <si>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</si>
  <si>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</si>
  <si>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</si>
  <si>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</si>
  <si>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</si>
  <si>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</si>
  <si>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</si>
  <si>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</si>
  <si>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</si>
  <si>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</si>
  <si>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</si>
  <si>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</si>
  <si>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</si>
  <si>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</si>
  <si>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</si>
  <si>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</si>
  <si>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</si>
  <si>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</si>
  <si>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</si>
  <si>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</si>
  <si>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</si>
  <si>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</si>
  <si>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</si>
  <si>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</si>
  <si>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</si>
  <si>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</si>
  <si>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</si>
  <si>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</si>
  <si>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</si>
  <si>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</si>
  <si>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</si>
  <si>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</si>
  <si>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</si>
  <si>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</si>
  <si>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</si>
  <si>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</si>
  <si>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</si>
  <si>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</si>
  <si>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</si>
  <si>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</si>
  <si>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</si>
  <si>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</si>
  <si>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</si>
  <si>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</si>
  <si>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</si>
  <si>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</si>
  <si>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</si>
  <si>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</si>
  <si>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</si>
  <si>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</si>
  <si>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</si>
  <si>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</si>
  <si>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</si>
  <si>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</si>
  <si>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</si>
  <si>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</si>
  <si>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</si>
  <si>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</si>
  <si>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</si>
  <si>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</si>
  <si>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</si>
  <si>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</si>
  <si>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</si>
  <si>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</si>
  <si>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</si>
  <si>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</si>
  <si>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</si>
  <si>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</si>
  <si>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</si>
  <si>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</si>
  <si>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</si>
  <si>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</si>
  <si>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</si>
  <si>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</si>
  <si>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</si>
  <si>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</si>
  <si>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</si>
  <si>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</si>
  <si>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</si>
  <si>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</si>
  <si>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</si>
  <si>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</si>
  <si>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</si>
  <si>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</si>
  <si>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</si>
  <si>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</si>
  <si>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</si>
  <si>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</si>
  <si>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</si>
  <si>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</si>
  <si>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</si>
  <si>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</si>
  <si>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</si>
  <si>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</si>
  <si>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</si>
  <si>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</si>
  <si>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</si>
  <si>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</si>
  <si>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</si>
  <si>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</si>
  <si>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</si>
  <si>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</si>
  <si>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</si>
  <si>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</si>
  <si>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</si>
  <si>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</si>
  <si>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</si>
  <si>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</si>
  <si>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</si>
  <si>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</si>
  <si>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</si>
  <si>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</si>
  <si>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</si>
  <si>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</si>
  <si>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</si>
  <si>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</si>
  <si>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</si>
  <si>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</si>
  <si>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</si>
  <si>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</si>
  <si>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</si>
  <si>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</si>
  <si>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</si>
  <si>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</si>
  <si>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</si>
  <si>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</si>
  <si>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</si>
  <si>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</si>
  <si>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</si>
  <si>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</si>
  <si>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</si>
  <si>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</si>
  <si>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</si>
  <si>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</si>
  <si>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</si>
  <si>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</si>
  <si>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</si>
  <si>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</si>
  <si>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</si>
  <si>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</si>
  <si>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</si>
  <si>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</si>
  <si>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</si>
  <si>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</si>
  <si>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</si>
  <si>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</si>
  <si>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</si>
  <si>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</si>
  <si>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</si>
  <si>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</si>
  <si>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</si>
  <si>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</si>
  <si>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</si>
  <si>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</si>
  <si>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</si>
  <si>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</si>
  <si>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</si>
  <si>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</si>
  <si>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</si>
  <si>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</si>
  <si>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</si>
  <si>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</si>
  <si>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</si>
  <si>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</si>
  <si>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</si>
  <si>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</si>
  <si>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</si>
  <si>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</si>
  <si>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</si>
  <si>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</si>
  <si>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</si>
  <si>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</si>
  <si>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</si>
  <si>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</si>
  <si>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</si>
  <si>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</si>
  <si>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</si>
  <si>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</si>
  <si>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</si>
  <si>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</si>
  <si>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</si>
  <si>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</si>
  <si>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</si>
  <si>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</si>
  <si>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</si>
  <si>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</si>
  <si>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</si>
  <si>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</si>
  <si>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</si>
  <si>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</si>
  <si>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</si>
  <si>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</si>
  <si>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</si>
  <si>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</si>
  <si>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</si>
  <si>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</si>
  <si>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</si>
  <si>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</si>
  <si>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</si>
  <si>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</si>
  <si>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</si>
  <si>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</si>
  <si>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</si>
  <si>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</si>
  <si>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</si>
  <si>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</si>
  <si>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</si>
  <si>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</si>
  <si>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</si>
  <si>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</si>
  <si>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</si>
  <si>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</si>
  <si>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</si>
  <si>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</si>
  <si>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</si>
  <si>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</si>
  <si>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</si>
  <si>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</si>
  <si>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</si>
  <si>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</si>
  <si>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</si>
  <si>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</si>
  <si>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</si>
  <si>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</si>
  <si>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</si>
  <si>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</si>
  <si>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</si>
  <si>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</si>
  <si>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</si>
  <si>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</si>
  <si>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</si>
  <si>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</si>
  <si>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</si>
  <si>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</si>
  <si>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</si>
  <si>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</si>
  <si>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</si>
  <si>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</si>
  <si>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</si>
  <si>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</si>
  <si>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</si>
  <si>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</si>
  <si>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</si>
  <si>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</si>
  <si>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</si>
  <si>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</si>
  <si>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</si>
  <si>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</si>
  <si>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</si>
  <si>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</si>
  <si>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</si>
  <si>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</si>
  <si>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</si>
  <si>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</si>
  <si>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</si>
  <si>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</si>
  <si>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</si>
  <si>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</si>
  <si>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</si>
  <si>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</si>
  <si>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</si>
  <si>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</si>
  <si>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</si>
  <si>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</si>
  <si>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</si>
  <si>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</si>
  <si>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</si>
  <si>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</si>
  <si>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</si>
  <si>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</si>
  <si>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</si>
  <si>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</si>
  <si>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</si>
  <si>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</si>
  <si>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</si>
  <si>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</si>
  <si>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</si>
  <si>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</si>
  <si>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</si>
  <si>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</si>
  <si>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</si>
  <si>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</si>
  <si>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</si>
  <si>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</si>
  <si>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</si>
  <si>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</si>
  <si>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</si>
  <si>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</si>
  <si>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</si>
  <si>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</si>
  <si>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</si>
  <si>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</si>
  <si>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</si>
  <si>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</si>
  <si>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</si>
  <si>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</si>
  <si>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</si>
  <si>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</si>
  <si>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</si>
  <si>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</si>
  <si>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</si>
  <si>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</si>
  <si>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</si>
  <si>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</si>
  <si>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</si>
  <si>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</si>
  <si>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</si>
  <si>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</si>
  <si>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</si>
  <si>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</si>
  <si>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</si>
  <si>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</si>
  <si>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</si>
  <si>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</si>
  <si>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</si>
  <si>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</si>
  <si>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</si>
  <si>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</si>
  <si>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</si>
  <si>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</si>
  <si>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</si>
  <si>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</si>
  <si>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</si>
  <si>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</si>
  <si>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</si>
  <si>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</si>
  <si>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</si>
  <si>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</si>
  <si>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</si>
  <si>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</si>
  <si>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</si>
  <si>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</si>
  <si>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</si>
  <si>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</si>
  <si>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</si>
  <si>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</si>
  <si>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</si>
  <si>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</si>
  <si>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</si>
  <si>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</si>
  <si>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</si>
  <si>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</si>
  <si>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</si>
  <si>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</si>
  <si>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</si>
  <si>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</si>
  <si>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</si>
  <si>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</si>
  <si>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</si>
  <si>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</si>
  <si>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</si>
  <si>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</si>
  <si>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</si>
  <si>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</si>
  <si>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</si>
  <si>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</si>
  <si>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</si>
  <si>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</si>
  <si>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</si>
  <si>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</si>
  <si>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</si>
  <si>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</si>
  <si>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</si>
  <si>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</si>
  <si>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</si>
  <si>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</si>
  <si>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</si>
  <si>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</si>
  <si>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</si>
  <si>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</si>
  <si>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</si>
  <si>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</si>
  <si>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</si>
  <si>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</si>
  <si>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</si>
  <si>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</si>
  <si>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</si>
  <si>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</si>
  <si>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</si>
  <si>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</si>
  <si>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</si>
  <si>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</si>
  <si>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</si>
  <si>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</si>
  <si>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</si>
  <si>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</si>
  <si>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</si>
  <si>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</si>
  <si>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</si>
  <si>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</si>
  <si>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</si>
  <si>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</si>
  <si>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</si>
  <si>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</si>
  <si>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</si>
  <si>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</si>
  <si>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</si>
  <si>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</si>
  <si>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</si>
  <si>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</si>
  <si>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</si>
  <si>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</si>
  <si>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</si>
  <si>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</si>
  <si>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</si>
  <si>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</si>
  <si>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</si>
  <si>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</si>
  <si>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</si>
  <si>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</si>
  <si>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</si>
  <si>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</si>
  <si>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</si>
  <si>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</si>
  <si>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</si>
  <si>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</si>
  <si>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</si>
  <si>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</si>
  <si>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</si>
  <si>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</si>
  <si>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</si>
  <si>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</si>
  <si>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</si>
  <si>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</si>
  <si>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</si>
  <si>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</si>
  <si>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</si>
  <si>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</si>
  <si>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</si>
  <si>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</si>
  <si>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</si>
  <si>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</si>
  <si>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</si>
  <si>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</si>
  <si>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</si>
  <si>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</si>
  <si>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</si>
  <si>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</si>
  <si>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</si>
  <si>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</si>
  <si>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</si>
  <si>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</si>
  <si>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</si>
  <si>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</si>
  <si>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</si>
  <si>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</si>
  <si>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</si>
  <si>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</si>
  <si>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</si>
  <si>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</si>
  <si>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</si>
  <si>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</si>
  <si>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</si>
  <si>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</si>
  <si>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</si>
  <si>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</si>
  <si>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</si>
  <si>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</si>
  <si>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</si>
  <si>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</si>
  <si>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</si>
  <si>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</si>
  <si>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</si>
  <si>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</si>
  <si>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</si>
  <si>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</si>
  <si>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</si>
  <si>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</si>
  <si>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</si>
  <si>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</si>
  <si>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</si>
  <si>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</si>
  <si>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</si>
  <si>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</si>
  <si>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</si>
  <si>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</si>
  <si>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</si>
  <si>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</si>
  <si>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</si>
  <si>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</si>
  <si>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</si>
  <si>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</si>
  <si>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</si>
  <si>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</si>
  <si>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</si>
  <si>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</si>
  <si>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</si>
  <si>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</si>
  <si>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</si>
  <si>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</si>
  <si>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</si>
  <si>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</si>
  <si>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</si>
  <si>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</si>
  <si>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</si>
  <si>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2011</t>
  </si>
  <si>
    <t>2012</t>
  </si>
  <si>
    <t>2013</t>
  </si>
  <si>
    <t>2014</t>
  </si>
  <si>
    <t>Jan</t>
  </si>
  <si>
    <t>Feb</t>
  </si>
  <si>
    <t>Mar</t>
  </si>
  <si>
    <t>Apr</t>
  </si>
  <si>
    <t>May</t>
  </si>
  <si>
    <t>Jun</t>
  </si>
  <si>
    <t>Jul</t>
  </si>
  <si>
    <t>Aug</t>
  </si>
  <si>
    <t>Sep</t>
  </si>
  <si>
    <t>Oct</t>
  </si>
  <si>
    <t>Nov</t>
  </si>
  <si>
    <t>Dec</t>
  </si>
  <si>
    <t>Sum of Sales</t>
  </si>
  <si>
    <t>Sum of Profit</t>
  </si>
  <si>
    <t>Total Sales</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</si>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</sst>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Green]\▲0.00%;[Red]\ \▼0.00%"/>
    <numFmt numFmtId="169" formatCode="&quot;₹&quot;\ #,##0.00,\ &quot;k&quot;"/>
    <numFmt numFmtId="172" formatCode="&quot;#&quot;0"/>
  </numFmts>
  <fonts count="9" x14ac:knownFonts="1">
    <font>
      <sz val="11"/>
      <color theme="1"/>
      <name val="Calibri"/>
      <scheme val="minor"/>
    </font>
    <font>
      <sz val="12"/>
      <color rgb="FF000000"/>
      <name val="Calibri"/>
      <family val="2"/>
    </font>
    <font>
      <sz val="11"/>
      <color theme="1"/>
      <name val="Calibri"/>
      <family val="2"/>
      <scheme val="minor"/>
    </font>
    <font>
      <sz val="11"/>
      <color theme="1"/>
      <name val="Calibri"/>
      <family val="2"/>
    </font>
    <font>
      <sz val="11"/>
      <color theme="1"/>
      <name val="Lato"/>
    </font>
    <font>
      <sz val="11"/>
      <color theme="1"/>
      <name val="Calibri"/>
      <family val="2"/>
      <scheme val="minor"/>
    </font>
    <font>
      <b/>
      <sz val="11"/>
      <color theme="1"/>
      <name val="Calibri"/>
      <family val="2"/>
      <scheme val="minor"/>
    </font>
    <font>
      <sz val="11"/>
      <color theme="1"/>
      <name val="Arial Black"/>
      <family val="2"/>
    </font>
    <font>
      <sz val="11"/>
      <color theme="1"/>
      <name val="Bodoni MT Black"/>
      <family val="1"/>
    </font>
  </fonts>
  <fills count="2">
    <fill>
      <patternFill patternType="none"/>
    </fill>
    <fill>
      <patternFill patternType="gray125"/>
    </fill>
  </fills>
  <borders count="15">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top style="thin">
        <color indexed="65"/>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rgb="FFABABAB"/>
      </top>
      <bottom style="thin">
        <color rgb="FFABABAB"/>
      </bottom>
      <diagonal/>
    </border>
    <border>
      <left/>
      <right style="thin">
        <color rgb="FFABABAB"/>
      </right>
      <top style="thin">
        <color indexed="65"/>
      </top>
      <bottom/>
      <diagonal/>
    </border>
    <border>
      <left/>
      <right/>
      <top style="thin">
        <color rgb="FFABABAB"/>
      </top>
      <bottom/>
      <diagonal/>
    </border>
    <border>
      <left/>
      <right/>
      <top style="thin">
        <color indexed="65"/>
      </top>
      <bottom/>
      <diagonal/>
    </border>
    <border>
      <left/>
      <right/>
      <top style="thin">
        <color indexed="65"/>
      </top>
      <bottom style="thin">
        <color rgb="FFABABAB"/>
      </bottom>
      <diagonal/>
    </border>
    <border>
      <left/>
      <right style="thin">
        <color rgb="FFABABAB"/>
      </right>
      <top style="thin">
        <color indexed="65"/>
      </top>
      <bottom style="thin">
        <color rgb="FFABABAB"/>
      </bottom>
      <diagonal/>
    </border>
  </borders>
  <cellStyleXfs count="2">
    <xf numFmtId="0" fontId="0" fillId="0" borderId="0"/>
    <xf numFmtId="9" fontId="5" fillId="0" borderId="0" applyFont="0" applyFill="0" applyBorder="0" applyAlignment="0" applyProtection="0"/>
  </cellStyleXfs>
  <cellXfs count="43">
    <xf numFmtId="0" fontId="0" fillId="0" borderId="0" xfId="0"/>
    <xf numFmtId="0" fontId="1" fillId="0" borderId="0" xfId="0" applyFont="1"/>
    <xf numFmtId="0" fontId="2" fillId="0" borderId="0" xfId="0" applyFont="1"/>
    <xf numFmtId="14" fontId="3" fillId="0" borderId="0" xfId="0" applyNumberFormat="1" applyFont="1"/>
    <xf numFmtId="164" fontId="4" fillId="0" borderId="0" xfId="0" applyNumberFormat="1" applyFont="1"/>
    <xf numFmtId="0" fontId="0" fillId="0" borderId="1" xfId="0" applyBorder="1"/>
    <xf numFmtId="0" fontId="0" fillId="0" borderId="1" xfId="0" pivotButton="1" applyBorder="1"/>
    <xf numFmtId="0" fontId="0" fillId="0" borderId="4" xfId="0" applyBorder="1"/>
    <xf numFmtId="0" fontId="0" fillId="0" borderId="1" xfId="0" applyBorder="1" applyAlignment="1">
      <alignment horizontal="left"/>
    </xf>
    <xf numFmtId="0" fontId="0" fillId="0" borderId="4" xfId="0" applyNumberFormat="1" applyBorder="1"/>
    <xf numFmtId="0" fontId="0" fillId="0" borderId="7" xfId="0" applyBorder="1" applyAlignment="1">
      <alignment horizontal="left"/>
    </xf>
    <xf numFmtId="0" fontId="0" fillId="0" borderId="6" xfId="0" applyNumberFormat="1" applyBorder="1"/>
    <xf numFmtId="0" fontId="0" fillId="0" borderId="8" xfId="0" applyBorder="1"/>
    <xf numFmtId="0" fontId="0" fillId="0" borderId="1" xfId="0" applyNumberFormat="1" applyBorder="1"/>
    <xf numFmtId="0" fontId="0" fillId="0" borderId="8" xfId="0" applyNumberFormat="1" applyBorder="1"/>
    <xf numFmtId="0" fontId="0" fillId="0" borderId="2" xfId="0" applyBorder="1" applyAlignment="1">
      <alignment horizontal="left"/>
    </xf>
    <xf numFmtId="0" fontId="0" fillId="0" borderId="5" xfId="0" applyNumberFormat="1" applyBorder="1"/>
    <xf numFmtId="169" fontId="0" fillId="0" borderId="1" xfId="0" applyNumberFormat="1" applyBorder="1"/>
    <xf numFmtId="169" fontId="0" fillId="0" borderId="8" xfId="0" applyNumberFormat="1" applyBorder="1"/>
    <xf numFmtId="169" fontId="0" fillId="0" borderId="7" xfId="0" applyNumberFormat="1" applyBorder="1"/>
    <xf numFmtId="169" fontId="0" fillId="0" borderId="9" xfId="0" applyNumberFormat="1" applyBorder="1"/>
    <xf numFmtId="169" fontId="0" fillId="0" borderId="0" xfId="0" applyNumberFormat="1"/>
    <xf numFmtId="0" fontId="6" fillId="0" borderId="0" xfId="0" applyFont="1"/>
    <xf numFmtId="0" fontId="6" fillId="0" borderId="0" xfId="0" applyFont="1" applyFill="1" applyBorder="1"/>
    <xf numFmtId="10" fontId="0" fillId="0" borderId="4" xfId="0" applyNumberFormat="1" applyBorder="1"/>
    <xf numFmtId="10" fontId="0" fillId="0" borderId="5" xfId="0" applyNumberFormat="1" applyBorder="1"/>
    <xf numFmtId="10" fontId="0" fillId="0" borderId="6" xfId="0" applyNumberFormat="1" applyBorder="1"/>
    <xf numFmtId="169" fontId="0" fillId="0" borderId="4" xfId="0" applyNumberFormat="1" applyBorder="1"/>
    <xf numFmtId="169" fontId="0" fillId="0" borderId="5" xfId="0" applyNumberFormat="1" applyBorder="1"/>
    <xf numFmtId="169" fontId="0" fillId="0" borderId="6" xfId="0" applyNumberFormat="1" applyBorder="1"/>
    <xf numFmtId="9" fontId="0" fillId="0" borderId="0" xfId="1" applyFont="1"/>
    <xf numFmtId="172" fontId="0" fillId="0" borderId="0" xfId="0" applyNumberFormat="1"/>
    <xf numFmtId="0" fontId="0" fillId="0" borderId="2" xfId="0" applyNumberFormat="1" applyBorder="1"/>
    <xf numFmtId="0" fontId="0" fillId="0" borderId="10" xfId="0" applyNumberFormat="1" applyBorder="1"/>
    <xf numFmtId="0" fontId="0" fillId="0" borderId="11" xfId="0" applyBorder="1"/>
    <xf numFmtId="0" fontId="0" fillId="0" borderId="11" xfId="0" applyNumberFormat="1" applyBorder="1"/>
    <xf numFmtId="0" fontId="0" fillId="0" borderId="12" xfId="0" applyNumberFormat="1" applyBorder="1"/>
    <xf numFmtId="0" fontId="0" fillId="0" borderId="3" xfId="0" applyBorder="1" applyAlignment="1">
      <alignment horizontal="left"/>
    </xf>
    <xf numFmtId="0" fontId="0" fillId="0" borderId="3" xfId="0" applyNumberFormat="1" applyBorder="1"/>
    <xf numFmtId="0" fontId="0" fillId="0" borderId="13" xfId="0" applyNumberFormat="1" applyBorder="1"/>
    <xf numFmtId="0" fontId="0" fillId="0" borderId="14" xfId="0" applyNumberFormat="1" applyBorder="1"/>
    <xf numFmtId="164" fontId="7" fillId="0" borderId="0" xfId="0" applyNumberFormat="1" applyFont="1"/>
    <xf numFmtId="0" fontId="8" fillId="0" borderId="0" xfId="0" applyFont="1"/>
  </cellXfs>
  <cellStyles count="2">
    <cellStyle name="Normal" xfId="0" builtinId="0"/>
    <cellStyle name="Percent" xfId="1" builtinId="5"/>
  </cellStyles>
  <dxfs count="22">
    <dxf>
      <numFmt numFmtId="169" formatCode="&quot;₹&quot;\ #,##0.00,\ &quot;k&quot;"/>
    </dxf>
    <dxf>
      <numFmt numFmtId="169" formatCode="&quot;₹&quot;\ #,##0.00,\ &quot;k&quot;"/>
    </dxf>
    <dxf>
      <numFmt numFmtId="14" formatCode="0.00%"/>
    </dxf>
    <dxf>
      <numFmt numFmtId="169" formatCode="&quot;₹&quot;\ #,##0.00,\ &quot;k&quot;"/>
    </dxf>
    <dxf>
      <numFmt numFmtId="169" formatCode="&quot;₹&quot;\ #,##0.00,\ &quot;k&quot;"/>
    </dxf>
    <dxf>
      <numFmt numFmtId="169" formatCode="&quot;₹&quot;\ #,##0.00,\ &quot;k&quot;"/>
    </dxf>
    <dxf>
      <numFmt numFmtId="14" formatCode="0.00%"/>
    </dxf>
    <dxf>
      <numFmt numFmtId="169" formatCode="&quot;₹&quot;\ #,##0.00,\ &quot;k&quot;"/>
    </dxf>
    <dxf>
      <numFmt numFmtId="169" formatCode="&quot;₹&quot;\ #,##0.00,\ &quot;k&quot;"/>
    </dxf>
    <dxf>
      <numFmt numFmtId="169" formatCode="&quot;₹&quot;\ #,##0.00,\ &quot;k&quot;"/>
    </dxf>
    <dxf>
      <numFmt numFmtId="14" formatCode="0.00%"/>
    </dxf>
    <dxf>
      <numFmt numFmtId="169" formatCode="&quot;₹&quot;\ #,##0.00,\ &quot;k&quot;"/>
    </dxf>
    <dxf>
      <font>
        <color theme="0"/>
      </font>
      <border>
        <bottom style="thin">
          <color theme="4"/>
        </bottom>
        <vertical/>
        <horizontal/>
      </border>
    </dxf>
    <dxf>
      <font>
        <b/>
        <i val="0"/>
        <u/>
        <color theme="0"/>
      </font>
      <fill>
        <patternFill>
          <bgColor theme="1" tint="0.14996795556505021"/>
        </patternFill>
      </fill>
      <border diagonalUp="0" diagonalDown="0">
        <left/>
        <right/>
        <top/>
        <bottom/>
        <vertical/>
        <horizontal/>
      </border>
    </dxf>
    <dxf>
      <fill>
        <patternFill patternType="solid">
          <bgColor theme="1" tint="0.14996795556505021"/>
        </patternFill>
      </fill>
      <border diagonalUp="0" diagonalDown="0">
        <left/>
        <right/>
        <top/>
        <bottom/>
        <vertical/>
        <horizontal/>
      </border>
    </dxf>
    <dxf>
      <numFmt numFmtId="14" formatCode="0.00%"/>
    </dxf>
    <dxf>
      <numFmt numFmtId="169" formatCode="&quot;₹&quot;\ #,##0.00,\ &quot;k&quot;"/>
    </dxf>
    <dxf>
      <numFmt numFmtId="169" formatCode="&quot;₹&quot;\ #,##0.00,\ &quot;k&quot;"/>
    </dxf>
    <dxf>
      <numFmt numFmtId="169" formatCode="&quot;₹&quot;\ #,##0.00,\ &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3">
    <tableStyle name="Data-style" pivot="0" count="3" xr9:uid="{00000000-0011-0000-FFFF-FFFF00000000}">
      <tableStyleElement type="headerRow" dxfId="21"/>
      <tableStyleElement type="firstRowStripe" dxfId="20"/>
      <tableStyleElement type="secondRowStripe" dxfId="19"/>
    </tableStyle>
    <tableStyle name="Slicer" pivot="0" table="0" count="10" xr9:uid="{446A5639-7EED-4C5C-AD6C-77C58B139245}">
      <tableStyleElement type="wholeTable" dxfId="13"/>
      <tableStyleElement type="headerRow" dxfId="12"/>
    </tableStyle>
    <tableStyle name="Slicer Style 1" pivot="0" table="0" count="1" xr9:uid="{0218D25B-BC48-458C-9E1C-5DC52927FB3C}">
      <tableStyleElement type="wholeTable" dxfId="14"/>
    </tableStyle>
  </tableStyle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[Final_Ecommerce Sales Analysis.xlsx]KPI!PivotTable6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740873299928407E-2"/>
          <c:y val="0.29184123211013724"/>
          <c:w val="0.77222222222222225"/>
          <c:h val="0.53703703703703709"/>
        </c:manualLayout>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C9EC-46CF-BDE2-092FCA81743A}"/>
            </c:ext>
          </c:extLst>
        </c:ser>
        <c:dLbls>
          <c:showLegendKey val="0"/>
          <c:showVal val="0"/>
          <c:showCatName val="0"/>
          <c:showSerName val="0"/>
          <c:showPercent val="0"/>
          <c:showBubbleSize val="0"/>
        </c:dLbls>
        <c:smooth val="0"/>
        <c:axId val="1728035263"/>
        <c:axId val="1915318639"/>
      </c:lineChart>
      <c:catAx>
        <c:axId val="1728035263"/>
        <c:scaling>
          <c:orientation val="minMax"/>
        </c:scaling>
        <c:delete val="1"/>
        <c:axPos val="b"/>
        <c:numFmt formatCode="General" sourceLinked="1"/>
        <c:majorTickMark val="none"/>
        <c:minorTickMark val="none"/>
        <c:tickLblPos val="nextTo"/>
        <c:crossAx val="1915318639"/>
        <c:crosses val="autoZero"/>
        <c:auto val="1"/>
        <c:lblAlgn val="ctr"/>
        <c:lblOffset val="100"/>
        <c:noMultiLvlLbl val="0"/>
      </c:catAx>
      <c:valAx>
        <c:axId val="1915318639"/>
        <c:scaling>
          <c:orientation val="minMax"/>
        </c:scaling>
        <c:delete val="1"/>
        <c:axPos val="l"/>
        <c:numFmt formatCode="General" sourceLinked="1"/>
        <c:majorTickMark val="none"/>
        <c:minorTickMark val="none"/>
        <c:tickLblPos val="nextTo"/>
        <c:crossAx val="1728035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[Final_Ecommerce Sales Analysis.xlsx]KPI!PivotTable7</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3655913978494625"/>
          <c:w val="0.9011680143755616"/>
          <c:h val="0.76344086021505375"/>
        </c:manualLayout>
      </c:layout>
      <c:lineChart>
        <c:grouping val="standard"/>
        <c:varyColors val="0"/>
        <c:ser>
          <c:idx val="0"/>
          <c:order val="0"/>
          <c:tx>
            <c:strRef>
              <c:f>KPI!$F$3</c:f>
              <c:strCache>
                <c:ptCount val="1"/>
                <c:pt idx="0">
                  <c:v>Total</c:v>
                </c:pt>
              </c:strCache>
            </c:strRef>
          </c:tx>
          <c:spPr>
            <a:ln w="28575" cap="rnd">
              <a:solidFill>
                <a:schemeClr val="accent1"/>
              </a:solidFill>
              <a:round/>
            </a:ln>
            <a:effectLst/>
          </c:spPr>
          <c:marker>
            <c:symbol val="none"/>
          </c:marker>
          <c:cat>
            <c:strRef>
              <c:f>KPI!$E$4:$E$16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KPI!$F$4:$F$16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0234-48AA-B285-A1BA1955BE1D}"/>
            </c:ext>
          </c:extLst>
        </c:ser>
        <c:dLbls>
          <c:showLegendKey val="0"/>
          <c:showVal val="0"/>
          <c:showCatName val="0"/>
          <c:showSerName val="0"/>
          <c:showPercent val="0"/>
          <c:showBubbleSize val="0"/>
        </c:dLbls>
        <c:smooth val="0"/>
        <c:axId val="1797945407"/>
        <c:axId val="1915417999"/>
      </c:lineChart>
      <c:catAx>
        <c:axId val="1797945407"/>
        <c:scaling>
          <c:orientation val="minMax"/>
        </c:scaling>
        <c:delete val="1"/>
        <c:axPos val="b"/>
        <c:numFmt formatCode="General" sourceLinked="1"/>
        <c:majorTickMark val="none"/>
        <c:minorTickMark val="none"/>
        <c:tickLblPos val="nextTo"/>
        <c:crossAx val="1915417999"/>
        <c:crosses val="autoZero"/>
        <c:auto val="1"/>
        <c:lblAlgn val="ctr"/>
        <c:lblOffset val="100"/>
        <c:noMultiLvlLbl val="0"/>
      </c:catAx>
      <c:valAx>
        <c:axId val="1915417999"/>
        <c:scaling>
          <c:orientation val="minMax"/>
        </c:scaling>
        <c:delete val="1"/>
        <c:axPos val="l"/>
        <c:numFmt formatCode="General" sourceLinked="1"/>
        <c:majorTickMark val="none"/>
        <c:minorTickMark val="none"/>
        <c:tickLblPos val="nextTo"/>
        <c:crossAx val="1797945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[Final_Ecommerce Sales Analysis.xlsx]KPI!PivotTable8</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312335958005253E-2"/>
          <c:y val="0.2046783625730994"/>
          <c:w val="0.85620915032679734"/>
          <c:h val="0.78927203065134099"/>
        </c:manualLayout>
      </c:layout>
      <c:lineChart>
        <c:grouping val="standard"/>
        <c:varyColors val="0"/>
        <c:ser>
          <c:idx val="0"/>
          <c:order val="0"/>
          <c:tx>
            <c:strRef>
              <c:f>KPI!$J$3</c:f>
              <c:strCache>
                <c:ptCount val="1"/>
                <c:pt idx="0">
                  <c:v>Total</c:v>
                </c:pt>
              </c:strCache>
            </c:strRef>
          </c:tx>
          <c:spPr>
            <a:ln w="28575" cap="rnd">
              <a:solidFill>
                <a:schemeClr val="accent1"/>
              </a:solidFill>
              <a:round/>
            </a:ln>
            <a:effectLst/>
          </c:spPr>
          <c:marker>
            <c:symbol val="none"/>
          </c:marker>
          <c:cat>
            <c:strRef>
              <c:f>KPI!$I$4:$I$16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KPI!$J$4:$J$16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5740-4E8A-A2D0-8167CFFBFC3E}"/>
            </c:ext>
          </c:extLst>
        </c:ser>
        <c:dLbls>
          <c:showLegendKey val="0"/>
          <c:showVal val="0"/>
          <c:showCatName val="0"/>
          <c:showSerName val="0"/>
          <c:showPercent val="0"/>
          <c:showBubbleSize val="0"/>
        </c:dLbls>
        <c:smooth val="0"/>
        <c:axId val="1894007439"/>
        <c:axId val="1915423279"/>
      </c:lineChart>
      <c:catAx>
        <c:axId val="1894007439"/>
        <c:scaling>
          <c:orientation val="minMax"/>
        </c:scaling>
        <c:delete val="1"/>
        <c:axPos val="b"/>
        <c:numFmt formatCode="General" sourceLinked="1"/>
        <c:majorTickMark val="none"/>
        <c:minorTickMark val="none"/>
        <c:tickLblPos val="nextTo"/>
        <c:crossAx val="1915423279"/>
        <c:crosses val="autoZero"/>
        <c:auto val="1"/>
        <c:lblAlgn val="ctr"/>
        <c:lblOffset val="100"/>
        <c:noMultiLvlLbl val="0"/>
      </c:catAx>
      <c:valAx>
        <c:axId val="1915423279"/>
        <c:scaling>
          <c:orientation val="minMax"/>
        </c:scaling>
        <c:delete val="1"/>
        <c:axPos val="l"/>
        <c:numFmt formatCode="General" sourceLinked="1"/>
        <c:majorTickMark val="none"/>
        <c:minorTickMark val="none"/>
        <c:tickLblPos val="nextTo"/>
        <c:crossAx val="1894007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[Final_Ecommerce Sales Analysis.xlsx]KPI!PivotTable9</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570F-44C6-B542-59036529F1D4}"/>
            </c:ext>
          </c:extLst>
        </c:ser>
        <c:dLbls>
          <c:showLegendKey val="0"/>
          <c:showVal val="0"/>
          <c:showCatName val="0"/>
          <c:showSerName val="0"/>
          <c:showPercent val="0"/>
          <c:showBubbleSize val="0"/>
        </c:dLbls>
        <c:smooth val="0"/>
        <c:axId val="1945900591"/>
        <c:axId val="1915375759"/>
      </c:lineChart>
      <c:catAx>
        <c:axId val="1945900591"/>
        <c:scaling>
          <c:orientation val="minMax"/>
        </c:scaling>
        <c:delete val="1"/>
        <c:axPos val="b"/>
        <c:numFmt formatCode="General" sourceLinked="1"/>
        <c:majorTickMark val="none"/>
        <c:minorTickMark val="none"/>
        <c:tickLblPos val="nextTo"/>
        <c:crossAx val="1915375759"/>
        <c:crosses val="autoZero"/>
        <c:auto val="1"/>
        <c:lblAlgn val="ctr"/>
        <c:lblOffset val="100"/>
        <c:noMultiLvlLbl val="0"/>
      </c:catAx>
      <c:valAx>
        <c:axId val="1915375759"/>
        <c:scaling>
          <c:orientation val="minMax"/>
        </c:scaling>
        <c:delete val="1"/>
        <c:axPos val="l"/>
        <c:numFmt formatCode="General" sourceLinked="1"/>
        <c:majorTickMark val="none"/>
        <c:minorTickMark val="none"/>
        <c:tickLblPos val="nextTo"/>
        <c:crossAx val="1945900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[Final_Ecommerce Sales Analysis.xlsx]KPI!PivotTable10</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KPI!$Q$3</c:f>
              <c:strCache>
                <c:ptCount val="1"/>
                <c:pt idx="0">
                  <c:v>Total</c:v>
                </c:pt>
              </c:strCache>
            </c:strRef>
          </c:tx>
          <c:spPr>
            <a:ln w="28575" cap="rnd">
              <a:solidFill>
                <a:schemeClr val="accent1"/>
              </a:solidFill>
              <a:round/>
            </a:ln>
            <a:effectLst/>
          </c:spPr>
          <c:marker>
            <c:symbol val="none"/>
          </c:marker>
          <c:cat>
            <c:strRef>
              <c:f>KPI!$P$4:$P$16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KPI!$Q$4:$Q$16</c:f>
              <c:numCache>
                <c:formatCode>0.00%</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56EB-4C46-8A10-D9EABE0FA1B9}"/>
            </c:ext>
          </c:extLst>
        </c:ser>
        <c:dLbls>
          <c:showLegendKey val="0"/>
          <c:showVal val="0"/>
          <c:showCatName val="0"/>
          <c:showSerName val="0"/>
          <c:showPercent val="0"/>
          <c:showBubbleSize val="0"/>
        </c:dLbls>
        <c:smooth val="0"/>
        <c:axId val="1894011615"/>
        <c:axId val="1915392559"/>
      </c:lineChart>
      <c:catAx>
        <c:axId val="1894011615"/>
        <c:scaling>
          <c:orientation val="minMax"/>
        </c:scaling>
        <c:delete val="1"/>
        <c:axPos val="b"/>
        <c:numFmt formatCode="General" sourceLinked="1"/>
        <c:majorTickMark val="none"/>
        <c:minorTickMark val="none"/>
        <c:tickLblPos val="nextTo"/>
        <c:crossAx val="1915392559"/>
        <c:crosses val="autoZero"/>
        <c:auto val="1"/>
        <c:lblAlgn val="ctr"/>
        <c:lblOffset val="100"/>
        <c:noMultiLvlLbl val="0"/>
      </c:catAx>
      <c:valAx>
        <c:axId val="1915392559"/>
        <c:scaling>
          <c:orientation val="minMax"/>
        </c:scaling>
        <c:delete val="1"/>
        <c:axPos val="l"/>
        <c:numFmt formatCode="0.00%" sourceLinked="1"/>
        <c:majorTickMark val="none"/>
        <c:minorTickMark val="none"/>
        <c:tickLblPos val="nextTo"/>
        <c:crossAx val="1894011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[Final_Ecommerce Sales Analysis.xlsx]Combo_Chart!PivotTable1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Combo_Chart!$C$3</c:f>
              <c:strCache>
                <c:ptCount val="1"/>
                <c:pt idx="0">
                  <c:v>Sum of Profit</c:v>
                </c:pt>
              </c:strCache>
            </c:strRef>
          </c:tx>
          <c:spPr>
            <a:solidFill>
              <a:schemeClr val="accent2"/>
            </a:solidFill>
            <a:ln>
              <a:noFill/>
            </a:ln>
            <a:effectLst/>
          </c:spPr>
          <c:cat>
            <c:strRef>
              <c:f>Combo_Chart!$A$4:$A$16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Combo_Chart!$C$4:$C$16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257B-47BD-A053-27B57FD4E5A0}"/>
            </c:ext>
          </c:extLst>
        </c:ser>
        <c:dLbls>
          <c:showLegendKey val="0"/>
          <c:showVal val="0"/>
          <c:showCatName val="0"/>
          <c:showSerName val="0"/>
          <c:showPercent val="0"/>
          <c:showBubbleSize val="0"/>
        </c:dLbls>
        <c:axId val="1797949583"/>
        <c:axId val="1711750639"/>
      </c:areaChart>
      <c:barChart>
        <c:barDir val="col"/>
        <c:grouping val="clustered"/>
        <c:varyColors val="0"/>
        <c:ser>
          <c:idx val="0"/>
          <c:order val="0"/>
          <c:tx>
            <c:strRef>
              <c:f>Combo_Chart!$B$3</c:f>
              <c:strCache>
                <c:ptCount val="1"/>
                <c:pt idx="0">
                  <c:v>Sum of Sales</c:v>
                </c:pt>
              </c:strCache>
            </c:strRef>
          </c:tx>
          <c:spPr>
            <a:solidFill>
              <a:schemeClr val="accent1"/>
            </a:solidFill>
            <a:ln>
              <a:noFill/>
            </a:ln>
            <a:effectLst/>
          </c:spPr>
          <c:invertIfNegative val="0"/>
          <c:cat>
            <c:strRef>
              <c:f>Combo_Chart!$A$4:$A$16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Combo_Chart!$B$4:$B$16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257B-47BD-A053-27B57FD4E5A0}"/>
            </c:ext>
          </c:extLst>
        </c:ser>
        <c:dLbls>
          <c:showLegendKey val="0"/>
          <c:showVal val="0"/>
          <c:showCatName val="0"/>
          <c:showSerName val="0"/>
          <c:showPercent val="0"/>
          <c:showBubbleSize val="0"/>
        </c:dLbls>
        <c:gapWidth val="219"/>
        <c:overlap val="-27"/>
        <c:axId val="1797938447"/>
        <c:axId val="1711749199"/>
      </c:barChart>
      <c:catAx>
        <c:axId val="1797938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749199"/>
        <c:crosses val="autoZero"/>
        <c:auto val="1"/>
        <c:lblAlgn val="ctr"/>
        <c:lblOffset val="100"/>
        <c:noMultiLvlLbl val="0"/>
      </c:catAx>
      <c:valAx>
        <c:axId val="1711749199"/>
        <c:scaling>
          <c:orientation val="minMax"/>
        </c:scaling>
        <c:delete val="0"/>
        <c:axPos val="l"/>
        <c:numFmt formatCode="&quot;₹&quot;\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938447"/>
        <c:crosses val="autoZero"/>
        <c:crossBetween val="between"/>
      </c:valAx>
      <c:valAx>
        <c:axId val="1711750639"/>
        <c:scaling>
          <c:orientation val="minMax"/>
        </c:scaling>
        <c:delete val="0"/>
        <c:axPos val="r"/>
        <c:numFmt formatCode="&quot;₹&quot;\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949583"/>
        <c:crosses val="max"/>
        <c:crossBetween val="between"/>
      </c:valAx>
      <c:catAx>
        <c:axId val="1797949583"/>
        <c:scaling>
          <c:orientation val="minMax"/>
        </c:scaling>
        <c:delete val="1"/>
        <c:axPos val="b"/>
        <c:numFmt formatCode="General" sourceLinked="1"/>
        <c:majorTickMark val="out"/>
        <c:minorTickMark val="none"/>
        <c:tickLblPos val="nextTo"/>
        <c:crossAx val="1711750639"/>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[Final_Ecommerce Sales Analysis.xlsx]Donut!PivotTable3</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Sales</a:t>
            </a:r>
            <a:r>
              <a:rPr lang="en-US" baseline="0"/>
              <a:t> By category</a:t>
            </a:r>
            <a:endParaRPr lang="en-US"/>
          </a:p>
        </c:rich>
      </c:tx>
      <c:layout>
        <c:manualLayout>
          <c:xMode val="edge"/>
          <c:yMode val="edge"/>
          <c:x val="0.2743748906386701"/>
          <c:y val="4.0645960921551476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1591535433070866"/>
          <c:y val="0.17362350539515892"/>
          <c:w val="0.43573381452318466"/>
          <c:h val="0.72622302420530771"/>
        </c:manualLayout>
      </c:layout>
      <c:doughnutChart>
        <c:varyColors val="1"/>
        <c:ser>
          <c:idx val="0"/>
          <c:order val="0"/>
          <c:tx>
            <c:strRef>
              <c:f>Donut!$B$3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Donut!$A$4:$A$7</c:f>
              <c:strCache>
                <c:ptCount val="3"/>
                <c:pt idx="0">
                  <c:v>Furniture</c:v>
                </c:pt>
                <c:pt idx="1">
                  <c:v>Office Supplies</c:v>
                </c:pt>
                <c:pt idx="2">
                  <c:v>Technology</c:v>
                </c:pt>
              </c:strCache>
            </c:strRef>
          </c:cat>
          <c:val>
            <c:numRef>
              <c:f>Donut!$B$4:$B$7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CD93-466F-B9C6-B50FF06E5511}"/>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[Final_Ecommerce Sales Analysis.xlsx]Top_5!PivotTable5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Top_5!$B$3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Top_5!$A$4:$A$9</c:f>
              <c:strCache>
                <c:ptCount val="5"/>
                <c:pt idx="0">
                  <c:v>Binders</c:v>
                </c:pt>
                <c:pt idx="1">
                  <c:v>Tables</c:v>
                </c:pt>
                <c:pt idx="2">
                  <c:v>Storage</c:v>
                </c:pt>
                <c:pt idx="3">
                  <c:v>Chairs</c:v>
                </c:pt>
                <c:pt idx="4">
                  <c:v>Phones</c:v>
                </c:pt>
              </c:strCache>
            </c:strRef>
          </c:cat>
          <c:val>
            <c:numRef>
              <c:f>Top_5!$B$4:$B$9</c:f>
              <c:numCache>
                <c:formatCode>"₹"\ #,##0.00,\ "k"</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0F05-4F69-805D-700097CD45B8}"/>
            </c:ext>
          </c:extLst>
        </c:ser>
        <c:dLbls>
          <c:dLblPos val="ctr"/>
          <c:showLegendKey val="0"/>
          <c:showVal val="1"/>
          <c:showCatName val="0"/>
          <c:showSerName val="0"/>
          <c:showPercent val="0"/>
          <c:showBubbleSize val="0"/>
        </c:dLbls>
        <c:gapWidth val="182"/>
        <c:axId val="1813470063"/>
        <c:axId val="1915356559"/>
      </c:barChart>
      <c:catAx>
        <c:axId val="18134700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356559"/>
        <c:crosses val="autoZero"/>
        <c:auto val="1"/>
        <c:lblAlgn val="ctr"/>
        <c:lblOffset val="100"/>
        <c:noMultiLvlLbl val="0"/>
      </c:catAx>
      <c:valAx>
        <c:axId val="1915356559"/>
        <c:scaling>
          <c:orientation val="minMax"/>
        </c:scaling>
        <c:delete val="0"/>
        <c:axPos val="b"/>
        <c:numFmt formatCode="&quot;₹&quot;\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470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[Final_Ecommerce Sales Analysis.xlsx]KPI!PivotTable6</c:name>
    <c:fmtId val="4"/>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740873299928407E-2"/>
          <c:y val="0.29184123211013724"/>
          <c:w val="0.77222222222222225"/>
          <c:h val="0.53703703703703709"/>
        </c:manualLayout>
      </c:layout>
      <c:lineChart>
        <c:grouping val="standard"/>
        <c:varyColors val="0"/>
        <c:ser>
          <c:idx val="0"/>
          <c:order val="0"/>
          <c:tx>
            <c:strRef>
              <c:f>KPI!$B$3</c:f>
              <c:strCache>
                <c:ptCount val="1"/>
                <c:pt idx="0">
                  <c:v>Total</c:v>
                </c:pt>
              </c:strCache>
            </c:strRef>
          </c:tx>
          <c:spPr>
            <a:ln w="28575" cap="rnd">
              <a:solidFill>
                <a:schemeClr val="accent6"/>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B26D-49C7-A7C3-5F0115A95C02}"/>
            </c:ext>
          </c:extLst>
        </c:ser>
        <c:dLbls>
          <c:showLegendKey val="0"/>
          <c:showVal val="0"/>
          <c:showCatName val="0"/>
          <c:showSerName val="0"/>
          <c:showPercent val="0"/>
          <c:showBubbleSize val="0"/>
        </c:dLbls>
        <c:smooth val="0"/>
        <c:axId val="1728035263"/>
        <c:axId val="1915318639"/>
      </c:lineChart>
      <c:catAx>
        <c:axId val="1728035263"/>
        <c:scaling>
          <c:orientation val="minMax"/>
        </c:scaling>
        <c:delete val="1"/>
        <c:axPos val="b"/>
        <c:numFmt formatCode="General" sourceLinked="1"/>
        <c:majorTickMark val="none"/>
        <c:minorTickMark val="none"/>
        <c:tickLblPos val="nextTo"/>
        <c:crossAx val="1915318639"/>
        <c:crosses val="autoZero"/>
        <c:auto val="1"/>
        <c:lblAlgn val="ctr"/>
        <c:lblOffset val="100"/>
        <c:noMultiLvlLbl val="0"/>
      </c:catAx>
      <c:valAx>
        <c:axId val="1915318639"/>
        <c:scaling>
          <c:orientation val="minMax"/>
        </c:scaling>
        <c:delete val="1"/>
        <c:axPos val="l"/>
        <c:numFmt formatCode="General" sourceLinked="1"/>
        <c:majorTickMark val="none"/>
        <c:minorTickMark val="none"/>
        <c:tickLblPos val="nextTo"/>
        <c:crossAx val="1728035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[Final_Ecommerce Sales Analysis.xlsx]KPI!PivotTable7</c:name>
    <c:fmtId val="8"/>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644446471218125E-2"/>
          <c:y val="1.2226198997852541E-2"/>
          <c:w val="0.93358894401522696"/>
          <c:h val="0.86844388095555847"/>
        </c:manualLayout>
      </c:layout>
      <c:lineChart>
        <c:grouping val="standard"/>
        <c:varyColors val="0"/>
        <c:ser>
          <c:idx val="0"/>
          <c:order val="0"/>
          <c:tx>
            <c:strRef>
              <c:f>KPI!$F$3</c:f>
              <c:strCache>
                <c:ptCount val="1"/>
                <c:pt idx="0">
                  <c:v>Total</c:v>
                </c:pt>
              </c:strCache>
            </c:strRef>
          </c:tx>
          <c:spPr>
            <a:ln w="28575" cap="rnd">
              <a:solidFill>
                <a:schemeClr val="accent6"/>
              </a:solidFill>
              <a:round/>
            </a:ln>
            <a:effectLst/>
          </c:spPr>
          <c:marker>
            <c:symbol val="none"/>
          </c:marker>
          <c:cat>
            <c:strRef>
              <c:f>KPI!$E$4:$E$16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KPI!$F$4:$F$16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D599-478F-A0D1-E6C9D658D57E}"/>
            </c:ext>
          </c:extLst>
        </c:ser>
        <c:dLbls>
          <c:showLegendKey val="0"/>
          <c:showVal val="0"/>
          <c:showCatName val="0"/>
          <c:showSerName val="0"/>
          <c:showPercent val="0"/>
          <c:showBubbleSize val="0"/>
        </c:dLbls>
        <c:smooth val="0"/>
        <c:axId val="1797945407"/>
        <c:axId val="1915417999"/>
      </c:lineChart>
      <c:catAx>
        <c:axId val="1797945407"/>
        <c:scaling>
          <c:orientation val="minMax"/>
        </c:scaling>
        <c:delete val="1"/>
        <c:axPos val="b"/>
        <c:numFmt formatCode="General" sourceLinked="1"/>
        <c:majorTickMark val="none"/>
        <c:minorTickMark val="none"/>
        <c:tickLblPos val="nextTo"/>
        <c:crossAx val="1915417999"/>
        <c:crosses val="autoZero"/>
        <c:auto val="1"/>
        <c:lblAlgn val="ctr"/>
        <c:lblOffset val="100"/>
        <c:noMultiLvlLbl val="0"/>
      </c:catAx>
      <c:valAx>
        <c:axId val="1915417999"/>
        <c:scaling>
          <c:orientation val="minMax"/>
        </c:scaling>
        <c:delete val="1"/>
        <c:axPos val="l"/>
        <c:numFmt formatCode="General" sourceLinked="1"/>
        <c:majorTickMark val="none"/>
        <c:minorTickMark val="none"/>
        <c:tickLblPos val="nextTo"/>
        <c:crossAx val="1797945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[Final_Ecommerce Sales Analysis.xlsx]KPI!PivotTable8</c:name>
    <c:fmtId val="8"/>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364970845710148E-2"/>
          <c:y val="0.17381403713424712"/>
          <c:w val="0.87287598425196855"/>
          <c:h val="0.78927203065134099"/>
        </c:manualLayout>
      </c:layout>
      <c:lineChart>
        <c:grouping val="standard"/>
        <c:varyColors val="0"/>
        <c:ser>
          <c:idx val="0"/>
          <c:order val="0"/>
          <c:tx>
            <c:strRef>
              <c:f>KPI!$J$3</c:f>
              <c:strCache>
                <c:ptCount val="1"/>
                <c:pt idx="0">
                  <c:v>Total</c:v>
                </c:pt>
              </c:strCache>
            </c:strRef>
          </c:tx>
          <c:spPr>
            <a:ln w="28575" cap="rnd">
              <a:solidFill>
                <a:schemeClr val="accent6"/>
              </a:solidFill>
              <a:round/>
            </a:ln>
            <a:effectLst/>
          </c:spPr>
          <c:marker>
            <c:symbol val="none"/>
          </c:marker>
          <c:cat>
            <c:strRef>
              <c:f>KPI!$I$4:$I$16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KPI!$J$4:$J$16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53DB-4C4C-808B-19E8A0C5AAA1}"/>
            </c:ext>
          </c:extLst>
        </c:ser>
        <c:dLbls>
          <c:showLegendKey val="0"/>
          <c:showVal val="0"/>
          <c:showCatName val="0"/>
          <c:showSerName val="0"/>
          <c:showPercent val="0"/>
          <c:showBubbleSize val="0"/>
        </c:dLbls>
        <c:smooth val="0"/>
        <c:axId val="1894007439"/>
        <c:axId val="1915423279"/>
      </c:lineChart>
      <c:catAx>
        <c:axId val="1894007439"/>
        <c:scaling>
          <c:orientation val="minMax"/>
        </c:scaling>
        <c:delete val="1"/>
        <c:axPos val="b"/>
        <c:numFmt formatCode="General" sourceLinked="1"/>
        <c:majorTickMark val="none"/>
        <c:minorTickMark val="none"/>
        <c:tickLblPos val="nextTo"/>
        <c:crossAx val="1915423279"/>
        <c:crosses val="autoZero"/>
        <c:auto val="1"/>
        <c:lblAlgn val="ctr"/>
        <c:lblOffset val="100"/>
        <c:noMultiLvlLbl val="0"/>
      </c:catAx>
      <c:valAx>
        <c:axId val="1915423279"/>
        <c:scaling>
          <c:orientation val="minMax"/>
        </c:scaling>
        <c:delete val="1"/>
        <c:axPos val="l"/>
        <c:numFmt formatCode="General" sourceLinked="1"/>
        <c:majorTickMark val="none"/>
        <c:minorTickMark val="none"/>
        <c:tickLblPos val="nextTo"/>
        <c:crossAx val="1894007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[Final_Ecommerce Sales Analysis.xlsx]KPI!PivotTable9</c:name>
    <c:fmtId val="10"/>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6"/>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F37E-44FC-BBF5-7762E67C5039}"/>
            </c:ext>
          </c:extLst>
        </c:ser>
        <c:dLbls>
          <c:showLegendKey val="0"/>
          <c:showVal val="0"/>
          <c:showCatName val="0"/>
          <c:showSerName val="0"/>
          <c:showPercent val="0"/>
          <c:showBubbleSize val="0"/>
        </c:dLbls>
        <c:smooth val="0"/>
        <c:axId val="1945900591"/>
        <c:axId val="1915375759"/>
      </c:lineChart>
      <c:catAx>
        <c:axId val="1945900591"/>
        <c:scaling>
          <c:orientation val="minMax"/>
        </c:scaling>
        <c:delete val="1"/>
        <c:axPos val="b"/>
        <c:numFmt formatCode="General" sourceLinked="1"/>
        <c:majorTickMark val="none"/>
        <c:minorTickMark val="none"/>
        <c:tickLblPos val="nextTo"/>
        <c:crossAx val="1915375759"/>
        <c:crosses val="autoZero"/>
        <c:auto val="1"/>
        <c:lblAlgn val="ctr"/>
        <c:lblOffset val="100"/>
        <c:noMultiLvlLbl val="0"/>
      </c:catAx>
      <c:valAx>
        <c:axId val="1915375759"/>
        <c:scaling>
          <c:orientation val="minMax"/>
        </c:scaling>
        <c:delete val="1"/>
        <c:axPos val="l"/>
        <c:numFmt formatCode="General" sourceLinked="1"/>
        <c:majorTickMark val="none"/>
        <c:minorTickMark val="none"/>
        <c:tickLblPos val="nextTo"/>
        <c:crossAx val="1945900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[Final_Ecommerce Sales Analysis.xlsx]KPI!PivotTable10</c:name>
    <c:fmtId val="12"/>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KPI!$Q$3</c:f>
              <c:strCache>
                <c:ptCount val="1"/>
                <c:pt idx="0">
                  <c:v>Total</c:v>
                </c:pt>
              </c:strCache>
            </c:strRef>
          </c:tx>
          <c:spPr>
            <a:ln w="28575" cap="rnd">
              <a:solidFill>
                <a:schemeClr val="accent2"/>
              </a:solidFill>
              <a:round/>
            </a:ln>
            <a:effectLst/>
          </c:spPr>
          <c:marker>
            <c:symbol val="none"/>
          </c:marker>
          <c:cat>
            <c:strRef>
              <c:f>KPI!$P$4:$P$16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KPI!$Q$4:$Q$16</c:f>
              <c:numCache>
                <c:formatCode>0.00%</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7A9B-467A-BB3D-EDA796C2BBDA}"/>
            </c:ext>
          </c:extLst>
        </c:ser>
        <c:dLbls>
          <c:showLegendKey val="0"/>
          <c:showVal val="0"/>
          <c:showCatName val="0"/>
          <c:showSerName val="0"/>
          <c:showPercent val="0"/>
          <c:showBubbleSize val="0"/>
        </c:dLbls>
        <c:smooth val="0"/>
        <c:axId val="1894011615"/>
        <c:axId val="1915392559"/>
      </c:lineChart>
      <c:catAx>
        <c:axId val="1894011615"/>
        <c:scaling>
          <c:orientation val="minMax"/>
        </c:scaling>
        <c:delete val="1"/>
        <c:axPos val="b"/>
        <c:numFmt formatCode="General" sourceLinked="1"/>
        <c:majorTickMark val="none"/>
        <c:minorTickMark val="none"/>
        <c:tickLblPos val="nextTo"/>
        <c:crossAx val="1915392559"/>
        <c:crosses val="autoZero"/>
        <c:auto val="1"/>
        <c:lblAlgn val="ctr"/>
        <c:lblOffset val="100"/>
        <c:noMultiLvlLbl val="0"/>
      </c:catAx>
      <c:valAx>
        <c:axId val="1915392559"/>
        <c:scaling>
          <c:orientation val="minMax"/>
        </c:scaling>
        <c:delete val="1"/>
        <c:axPos val="l"/>
        <c:numFmt formatCode="0.00%" sourceLinked="1"/>
        <c:majorTickMark val="none"/>
        <c:minorTickMark val="none"/>
        <c:tickLblPos val="nextTo"/>
        <c:crossAx val="1894011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[Final_Ecommerce Sales Analysis.xlsx]Combo_Chart!PivotTable1</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Combo_Chart!$C$3</c:f>
              <c:strCache>
                <c:ptCount val="1"/>
                <c:pt idx="0">
                  <c:v>Sum of Profit</c:v>
                </c:pt>
              </c:strCache>
            </c:strRef>
          </c:tx>
          <c:spPr>
            <a:solidFill>
              <a:schemeClr val="accent2"/>
            </a:solidFill>
            <a:ln>
              <a:noFill/>
            </a:ln>
            <a:effectLst/>
          </c:spPr>
          <c:cat>
            <c:strRef>
              <c:f>Combo_Chart!$A$4:$A$16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Combo_Chart!$C$4:$C$16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22A4-4433-B455-3C9A7A648B98}"/>
            </c:ext>
          </c:extLst>
        </c:ser>
        <c:dLbls>
          <c:showLegendKey val="0"/>
          <c:showVal val="0"/>
          <c:showCatName val="0"/>
          <c:showSerName val="0"/>
          <c:showPercent val="0"/>
          <c:showBubbleSize val="0"/>
        </c:dLbls>
        <c:axId val="1797949583"/>
        <c:axId val="1711750639"/>
      </c:areaChart>
      <c:barChart>
        <c:barDir val="col"/>
        <c:grouping val="clustered"/>
        <c:varyColors val="0"/>
        <c:ser>
          <c:idx val="0"/>
          <c:order val="0"/>
          <c:tx>
            <c:strRef>
              <c:f>Combo_Chart!$B$3</c:f>
              <c:strCache>
                <c:ptCount val="1"/>
                <c:pt idx="0">
                  <c:v>Sum of Sales</c:v>
                </c:pt>
              </c:strCache>
            </c:strRef>
          </c:tx>
          <c:spPr>
            <a:solidFill>
              <a:schemeClr val="accent1"/>
            </a:solidFill>
            <a:ln>
              <a:noFill/>
            </a:ln>
            <a:effectLst/>
          </c:spPr>
          <c:invertIfNegative val="0"/>
          <c:cat>
            <c:strRef>
              <c:f>Combo_Chart!$A$4:$A$16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Combo_Chart!$B$4:$B$16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22A4-4433-B455-3C9A7A648B98}"/>
            </c:ext>
          </c:extLst>
        </c:ser>
        <c:dLbls>
          <c:showLegendKey val="0"/>
          <c:showVal val="0"/>
          <c:showCatName val="0"/>
          <c:showSerName val="0"/>
          <c:showPercent val="0"/>
          <c:showBubbleSize val="0"/>
        </c:dLbls>
        <c:gapWidth val="219"/>
        <c:overlap val="-27"/>
        <c:axId val="1797938447"/>
        <c:axId val="1711749199"/>
      </c:barChart>
      <c:catAx>
        <c:axId val="1797938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crossAx val="1711749199"/>
        <c:crosses val="autoZero"/>
        <c:auto val="1"/>
        <c:lblAlgn val="ctr"/>
        <c:lblOffset val="100"/>
        <c:noMultiLvlLbl val="0"/>
      </c:catAx>
      <c:valAx>
        <c:axId val="1711749199"/>
        <c:scaling>
          <c:orientation val="minMax"/>
        </c:scaling>
        <c:delete val="0"/>
        <c:axPos val="l"/>
        <c:title>
          <c:tx>
            <c:rich>
              <a:bodyPr rot="-5400000" spcFirstLastPara="1" vertOverflow="ellipsis" vert="horz" wrap="square" anchor="ctr" anchorCtr="1"/>
              <a:lstStyle/>
              <a:p>
                <a:pPr>
                  <a:defRPr lang="en-US" sz="900" b="1" i="0" u="none" strike="noStrike" kern="1200" baseline="0">
                    <a:solidFill>
                      <a:schemeClr val="bg1"/>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title>
        <c:numFmt formatCode="&quot;₹&quot;\ #,##0.00,\ &quot;k&quot;"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1" i="0" u="none" strike="noStrike" kern="1200" baseline="0">
                <a:solidFill>
                  <a:schemeClr val="bg1"/>
                </a:solidFill>
                <a:latin typeface="+mn-lt"/>
                <a:ea typeface="+mn-ea"/>
                <a:cs typeface="+mn-cs"/>
              </a:defRPr>
            </a:pPr>
            <a:endParaRPr lang="en-US"/>
          </a:p>
        </c:txPr>
        <c:crossAx val="1797938447"/>
        <c:crosses val="autoZero"/>
        <c:crossBetween val="between"/>
      </c:valAx>
      <c:valAx>
        <c:axId val="1711750639"/>
        <c:scaling>
          <c:orientation val="minMax"/>
        </c:scaling>
        <c:delete val="0"/>
        <c:axPos val="r"/>
        <c:title>
          <c:tx>
            <c:rich>
              <a:bodyPr rot="-5400000" spcFirstLastPara="1" vertOverflow="ellipsis" vert="horz" wrap="square" anchor="ctr" anchorCtr="1"/>
              <a:lstStyle/>
              <a:p>
                <a:pPr>
                  <a:defRPr lang="en-US" sz="900" b="1" i="0" u="none" strike="noStrike" kern="1200" baseline="0">
                    <a:solidFill>
                      <a:schemeClr val="bg1"/>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title>
        <c:numFmt formatCode="&quot;₹&quot;\ #,##0.00,\ &quot;k&quot;"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crossAx val="1797949583"/>
        <c:crosses val="max"/>
        <c:crossBetween val="between"/>
      </c:valAx>
      <c:catAx>
        <c:axId val="1797949583"/>
        <c:scaling>
          <c:orientation val="minMax"/>
        </c:scaling>
        <c:delete val="1"/>
        <c:axPos val="b"/>
        <c:numFmt formatCode="General" sourceLinked="1"/>
        <c:majorTickMark val="out"/>
        <c:minorTickMark val="none"/>
        <c:tickLblPos val="nextTo"/>
        <c:crossAx val="171175063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900" b="1"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[Final_Ecommerce Sales Analysis.xlsx]Donut!PivotTable3</c:name>
    <c:fmtId val="6"/>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1591535433070866"/>
          <c:y val="0.17362350539515892"/>
          <c:w val="0.43573381452318466"/>
          <c:h val="0.72622302420530771"/>
        </c:manualLayout>
      </c:layout>
      <c:doughnutChart>
        <c:varyColors val="1"/>
        <c:ser>
          <c:idx val="0"/>
          <c:order val="0"/>
          <c:tx>
            <c:strRef>
              <c:f>Donut!$B$3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FE4-4B46-95DA-E5B4876E4BB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FE4-4B46-95DA-E5B4876E4BBF}"/>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FE4-4B46-95DA-E5B4876E4BBF}"/>
              </c:ext>
            </c:extLst>
          </c:dPt>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Donut!$A$4:$A$7</c:f>
              <c:strCache>
                <c:ptCount val="3"/>
                <c:pt idx="0">
                  <c:v>Furniture</c:v>
                </c:pt>
                <c:pt idx="1">
                  <c:v>Office Supplies</c:v>
                </c:pt>
                <c:pt idx="2">
                  <c:v>Technology</c:v>
                </c:pt>
              </c:strCache>
            </c:strRef>
          </c:cat>
          <c:val>
            <c:numRef>
              <c:f>Donut!$B$4:$B$7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7FE4-4B46-95DA-E5B4876E4BB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900" b="1"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[Final_Ecommerce Sales Analysis.xlsx]Top_5!PivotTable5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Top_5!$B$3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Top_5!$A$4:$A$9</c:f>
              <c:strCache>
                <c:ptCount val="5"/>
                <c:pt idx="0">
                  <c:v>Binders</c:v>
                </c:pt>
                <c:pt idx="1">
                  <c:v>Tables</c:v>
                </c:pt>
                <c:pt idx="2">
                  <c:v>Storage</c:v>
                </c:pt>
                <c:pt idx="3">
                  <c:v>Chairs</c:v>
                </c:pt>
                <c:pt idx="4">
                  <c:v>Phones</c:v>
                </c:pt>
              </c:strCache>
            </c:strRef>
          </c:cat>
          <c:val>
            <c:numRef>
              <c:f>Top_5!$B$4:$B$9</c:f>
              <c:numCache>
                <c:formatCode>"₹"\ #,##0.00,\ "k"</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032A-4DD5-BB42-8960FD172D10}"/>
            </c:ext>
          </c:extLst>
        </c:ser>
        <c:dLbls>
          <c:dLblPos val="ctr"/>
          <c:showLegendKey val="0"/>
          <c:showVal val="1"/>
          <c:showCatName val="0"/>
          <c:showSerName val="0"/>
          <c:showPercent val="0"/>
          <c:showBubbleSize val="0"/>
        </c:dLbls>
        <c:gapWidth val="182"/>
        <c:axId val="1813470063"/>
        <c:axId val="1915356559"/>
      </c:barChart>
      <c:catAx>
        <c:axId val="18134700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crossAx val="1915356559"/>
        <c:crosses val="autoZero"/>
        <c:auto val="1"/>
        <c:lblAlgn val="ctr"/>
        <c:lblOffset val="100"/>
        <c:noMultiLvlLbl val="0"/>
      </c:catAx>
      <c:valAx>
        <c:axId val="1915356559"/>
        <c:scaling>
          <c:orientation val="minMax"/>
        </c:scaling>
        <c:delete val="1"/>
        <c:axPos val="b"/>
        <c:numFmt formatCode="&quot;₹&quot;\ #,##0.00,\ &quot;k&quot;" sourceLinked="1"/>
        <c:majorTickMark val="out"/>
        <c:minorTickMark val="none"/>
        <c:tickLblPos val="nextTo"/>
        <c:crossAx val="1813470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900" b="1"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waterfall" uniqueId="{00000000-0422-4B5F-8481-EE9F646B1E09}">
          <cx:tx>
            <cx:txData>
              <cx:f>_xlchart.v1.1</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_xlchart.v5.12</cx:f>
        <cx:nf>_xlchart.v5.11</cx:nf>
      </cx:numDim>
    </cx:data>
  </cx:chartData>
  <cx:chart>
    <cx:title pos="t" align="ctr" overlay="0"/>
    <cx:plotArea>
      <cx:plotAreaRegion>
        <cx:series layoutId="regionMap" uniqueId="{00000000-CA3B-4D7C-B89B-E1F1774D04F9}">
          <cx:tx>
            <cx:txData>
              <cx:f>_xlchart.v5.11</cx:f>
              <cx:v>Total Sales</cx:v>
            </cx:txData>
          </cx:tx>
          <cx:dataId val="0"/>
          <cx:layoutPr>
            <cx:geography cultureLanguage="en-US" cultureRegion="IN" attribution="Powered by Bing">
              <cx:geoCache provider="{E9337A44-BEBE-4D9F-B70C-5C5E7DAFC167}">
                <cx:binary>7H1pb9vItu1fCfL50V0Thzo4fYBDSpY8J3bidPKFkG2F81icf/1dtOVBjJK40b54EHDdDTiWVOJm
rdp7rz1U8d+33b9u4/WqfNclcar+ddv9+d6vqvxff/yhbv11slIHSXBbZir7Xh3cZskf2ffvwe36
j7ty1Qap9wcjVPxx66/Kat29/8+/8W3eOjvNbldVkKUf63XZX65VHVfqF+/tfOvd6i4J0lmgqjK4
reif7/8br25Wyer9u3VaBVX/qc/Xf77f+tD7d39Mv+qHy76LIVlV32EsZwemYQjGmPn+XZyl3uZ1
zTIOLEE4Z4TJh5/Hi56vEgx8hST3cqzu7sq1UriT+98vBm6JjddP37+7zeq0GmfLw8T9+f5zGlTr
u3dX1apaq/fvApU5Dx9wslH2z1f3N/vH9nz/59+TF3D7k1deQDKdq9+99QMiThZn5eoue5ydN4DE
OpDS0nUiGLn/odvIUKIf6MK0uMEfL/oAyWtE2Y3J88gJKM7FXoDy63XzUle2Pvl3dUUe6ITrpuDm
AzCY/5cqI+UBoSMsUjxojNjGZ7Kcfy7WbpAmw7fuZD905WwVpOvHOfnniiL0Ay5gvHSuP8z3xIQZ
8oBRgwpi7sbjt+LsxmEzbKIpZ/O90JQtqUeHUgZDlr6lQxEHTHLGLLqZ9AkolNKDETNp6MajdXvQ
hI1f+b1Au2F5upOtW8QdfttLYJxVHHzPyjR4S2zMA6ZDYySVuz0LlQcGNZlJBd3l818n0254Xo6d
IOT8dy8ReqRl77Lv7+BA6+TmTbECCyDw8pTDi7z0MqYJL2MwaXBrp5f5u2Lthmv3t0yAmzl7Cdz5
+qZcqegNFUvQAx1aw03zwaYRto0ZmIFFickY1x8Uz3j0gg9G7zUS7cbpeeQEm/N99UfRKlUr9Tg/
/5wlcHEARbEIpxuWYE2wYQeCS6rruvWAjf547UeH9HuJdmPz3/Jx5ASb/17upd44WZqub6vgtq4e
p+ifwzOqjqlTnT+qBt2Gx0SAyi3QCTbB5ZXS7IZma/AEHefTXqKzKFfp3btPWbWKf4fO/2I4PFvH
q3ZVrn8nwnbM/ssMBaIqYpkGbOeDv5OTBaIfCMMyBKcbfzhZJ6+RaPcieR45WSGz+V6ukENkKoK7
N3R7zDrQpa4jxtogM4HGgmm1TC6YxR9M6yRh8QqBdiPzNHACzOF+5pAu/OAN80eCHAi4MypN8gDL
xOEBFbzDgctzGuNlBPY7aXZD8jBqgsfFci8VZbHOSu9NyTw7MAScmJB0Z+Bl8QMhkFYSZMNBJory
CoF2o/I0cALMYj9DrqO7lf+WmiIOEESBlz+GuxNNoVQcGDpUxSITp/JbQXbDsRk2AeNotpdachTH
QZoFb0jVYbkosEAKdZM7mvoTeUCFZXDdeqYCLy3XayT6CTBP9zLFZj89ylF6F6zeNK0nD5A1ksJ6
jJJgoV5mJVAuAkc3JVJ/O6OoVwj0E2Qe72QKzPl+Kk3WviEBE+wAyW0DJQnxRLBeoiI5KhaEGJRs
3p/kHY5+I81PILkfNcVjPz3KyVtnGyxQXmEyaW7IFd3WE2nB5aBKhDrSAzlDevylCfu9PLsxeRw3
QeXkai+15CxQKqvL4HFu/nmagWPeDRPGS2wY2DRDh1DFNLlJ2SaWmTj810i0G5nnkRNszvajtrol
NSpGJ1iu9W3UvyE25pg9ZZahb1oNJjTM0uFbTKBDN2HkBJvXSLQbm+eRW3eJm/y6l3rzZa2qd9cB
gpe3rRtZCF+YjmLEBqBJTc8iKBshoJRko1yT8OXVYu1GaTJ8AtWX672E6jSrA/XGHI0cSJQZiPGU
j5n4HopMOLVQm90kBlBZeul7XiXSboheDJ3Ac7qfvOBsVfYxEqqPM/QmHkjCzMHvb6NiGkjHQLGe
ukYmyvMaSXaD8jxygsnZfgacZyulVrd+rdZVpd4OGJBo1LzR0yN358tMNCwQNP5wa8LVXi3Pz+DZ
up0pRnuqN8GtH3ir9A3hQf3OFKaE99mdztRRICISoefm/UmMc/YKiX4C0NPIKTZHe+lyzgLU7xQK
RG8IjoEWLElRQN0kLqfhjjigEtl/NAQ9XvShqvoqWX4Gy9NtTHHZz5zAGCGM/+d58DhJb+BukOVn
qJs9pcombsdCq49uMDSZbhI2P6jNq4T6GUQvBk9B2s+Q9KJce9lbmjV+ILmFwiU3NsWzbVpAGTlA
SwKafcXE7fxekt2gPI6b4HGxn80IZ1lavWmGU6CvCk0IKJvtzqVRAo0ROmXG2JH1kje/QpTdiDwN
nEBy9mkv/cv5ulm9ZXmZywOuGwL9vbuJGaUGbJgOXmY9eB84n5e4/F6e3bA8jpugcr6fgeb5un23
XCW58oO3bMsQ/MCwdESaj307CFtepp7BmnW0wzGQ6ofU9IQAvFqsn2G0dVdTqPaz7jzOyfG6VOv+
cSH/cx4w1tSQmJE63534NFHiBEnAFqaNG5oYt9fJ9HOQHu9nitDxnpq49t3Zugtu37AKjQZFwZA+
o2LTPDrRJEqMA0osgGj9YOBeI83PsXm8kyk2Z3uJzUUUozvgTTfHYaOVxQUKbA8mjEyjGySuAQwh
JqLP+59HvX0Icl4j0W50nkdOsLk42UtsRivyNSujx/l5A7vGwJ8lE+MOxfufidaY+gGiGwIPtekl
mMQ3r5FoNzbPIyfYnH/dT2yysvLfOasyQz/H6u0Q4tAejuaZJ/o2qRqY6OawwN4MY2P3pgi9Wq6f
4DQZP0XL2Uu0vgTqNktV8JahKCgAl2AIxoZn/5gqMDlDo6fc3cb5KpF2Y/Ri6ASeL0d7Cc/5/aKb
raK3TbOZ6A80OAgAcNo4mpdkG9QOTdDjtrtHFveoxpv9Ja+UajdI2/c0wel8P2sJH9Zpqvq4Wb1p
oRRk25LYX7dJhpIpYcDeLYtb1tgc8gAjKt0vI9bXSrUbp+3RE5w+/Hcv9enSx1b/d0fqbWtx2HRi
MAsmbbNlQE46DsbglSKpMO5Tvf8BuXiJ02ul2o3T9ugJTpf7afeusvp/h0QgTUpQGmX0ubXgpeVD
64El0TaNbcUPSE1IxOvl2o3VdPwEras9JRErZINSr3rThDZ8FKU4HsHaBEMTuveQ0EYb/GML1iSY
/fIqmXaj9HLsBKEv+2n3Htbdm/MIpBo4IiJk5h60ZYoReATjBBU9Y5IGeq08u/HZHj1B6Go/GcSn
dfem21QpGBy3BCzZQzwL9Xhp6LCFmCPWBXV4bpJ76ZJ+K85uZDbDJpB8+msvycInkDqcNbReP3rr
f55mQBBrCcw42ZQYpju70ffOBWfjqQlPsG3D8gqRfgbN09ApPPtZ5/5crfw3RAYKga4dlBg22blJ
R+/9QSMmut2YMeEEv5NjNxwPoyZIfP60l4pyvS4T1E/fDgwhsBFBZ/hvmobDzjeDGdJA/vr+Z9K7
+wpJdsPxNHCCyPWeIvL2TbtITlNmSbS9P8z8NMZBUy8CVR373x7en8Q4r2kj/gk0T/cyxWY/udiX
PsMpfN4bagty11IaOA5k02owNV0E2OkUlW+yyRM8XvshnfMKgXYj8zRwAsyX/0+Z658fRPB0IsBs
Va3m94cdvjia79fv3t87TmCcDN1E8Ds5wYPLPrr78z3DLgPA8XSI4vglW7H/mP5/LJz9MGy9UtWf
7zVKOA4tQN0I+W+0YwsCD9SiN//+LZxnMKZaBU60kCZ6sN6/S8f0HM5iRAcKWlBMaTE6bncQ4v07
NcbVeIvC2YGVW3zc1s2wC/LpnMkPWdyjM+lpSjZ/v0vr5EMWpJX6872OL8ofPjbeoo5FhctjF6UY
N+9LXRC8f7u6xCLHp+n/K0IRD62Xhqclq4N+JTKhKzsVZiXmxJdaKm3elm3YLwOeqUQ7ypif66Uj
dTNdZm1AFoam+ruSe3XiaCTXnS7sm+GkSw1zXZSxOQsM0yiHYplWnhEpw47ithdXmvIHq/bspmYs
V3exmZaxTXrPMvV5NAyhLy9IoFXmxyarG8rnuVGVeX/F09KtHKNtKvI15m0c9PYgNFY7pZ+RNDkO
LK11OsvUbNYkej9EtjfoUeefGk1a5NaVz8wha0NnLOWxOU1ENZR2mOaJ+qSwF5XOrVDwmHwJCrMa
6kWaNxZLHEWSlJwENIjq+UCKW19T5aFZ5P0HncWp6Qx9G2Ko0WvDtzwlZoCqKlbVZslvoXab5X0Z
eP7mgNCnP//zKUvw//2Y5xfH80Wf/0J768PBpL/8FPaBj6ZDTT80SvP0XVhCG+nGRb/1xw8a+BMd
ezjn9Cdvvk4BEf7AE/1c/yYHj44L+mHIRves8bwfS6CaTqmFOPaF7lnYnIcdXii1WyNjR4bvWfd0
6J6pQ/fIeKYg2o2fdQ8xMeqMKJCgUoU+cEn/ju5NVE/gW1BShhSEoXKJZPC26oU0Z0JxoS2lponQ
DsJ+WNZSKNCapznZpeLbGn5/GRPFt5F4kXHLx/ZlBqpKaGSjLdUg6KcoS/oZr4l1kbSNlti/vhYs
1ktrMl5LIvODcz44DBratbavBSxCJRvuLnuaQYONsjkzdMqPxUC6D7mRBP5vLoijm364JHYbGVTH
wbuoiWD/xPYlu0jpBTVLdxn0pevZbpFVp1lZe5mdaUmmO5Zs5TVB8yU7JLXX8Jkex2G/MLKWpYtC
92pHbxrR2nWXBos8DMqlzDotsHtZkpu0C8rTQiq5KFxPLtqhDBaJ0TMndbv0uC9p8jGOYrmItbL6
TCsjPZZNmR9qbhKcu30VnAsv1NMZ91J/0RckOQo81c+LSiUfmSaGtQyD4dqPRHlt5t4Zqftg3ppx
6tR5TJYD49GZEMywHD/k9Uem6uT7wIfsYuBt+JmRILRT4saHeuGnDg2SxqmztF2SzM1mxVCwhdWQ
zC6Lvp1Tv8vtuOLqxKRVdl7mVmtXccRXJPa0ZWy0xWwotXZZ9LHp2aKTruFYGstulZUkp8aQdB9l
Nvi1TYrW8uzSEodEsfJrEGmyjWadX5qqsM2+9Vr1FZtf9F6d+mkeHpqpKVOndbHOHQIjnduEJ+lN
XZr517D2rC+hjNil9Ij0nZYoeRdaKg9tKksztRPWZ5GthUF3WDYW8WzYbf8m8mNLd4JUxBckbqzc
MYSXnZp1W5/0ddpeW/0QO5EblDPGYqy9cPCULYJQvwg4vfS7gDguvNSlX0hjrigpvyZm1hxmHakO
rcbQdLvLjOSuTBJ/4af+bV+G+czjln7iSavObTrofjJXmBw/deOzIk6GL0gMaB95GgynZHAtZauO
RkdG2hBtFgWhS2wt066EEehHriBi2bSpmvM+iE5J6NV3njKqm4j2YTwfvMFI51oVyGNMgZr5rnFb
VLHT0rY8T2PS2J0Z3xHetbYRiRNXqzo7irzPUmkBFmkeL7Tc8u1BSzpHdW3qZEwQR7qBYZt5dRJq
peB2V3m9YxArXGGbrIsPm9+4W/OZnxn9vDON4tJtY3Zq+OqD3rUttS3sy8DShvZ0OmvOeCTYPKTN
uktM7VAvteosYulwU3VZ7wBZ/SbvougikCmbRUNVXRZ6pTlpZV0WhQzmtT78pdUlP2eDz+asH9S5
Zg7DvJVGe5WmsnY8KpvDPhEf0zb5YnI3Y8sgstpG2JXX+P1tagQRs92mrrOZUUddGNu9lbPQHlTY
zCIvifS5weo+cvq4MIZTq4377iiWxOsTx/cKQmxX07zhOlKtaDy7Y7VqPUxEVszqvlHhJ1GGllfF
Ng07q2k/mX3lzyVVpjfTe7+MHM2NAt3WC2LYsrLSdNE2g2H+1WnCsw7NPmL6UWK1isyCWOutQxWq
oBC2l1TGoRe1g3fZRDo+yfOg8c6Noqx9O0vKtP3gGZpncTs3CuWfSFdrssBWbqt/Zblfl6FNUlfz
523ZSXYd1q2mHxYd2Nid2fkAyq/8SjuO+tyry6socdOkWFCpoq+ankdXskmCRUlSmOEsMfVlQ6r4
2nR7rXRcztzebmuDH+tdkxG7HZq2tnXNlwu94vy4ZW5xSrtOX7JEI6bdRX3Qz5JB0k/Mz7zQVsX4
suka7lXf1+2twVLXslOa5oci4vwoiztctxZpP4vqWBzliqTHQdfKeZXUQ+okhetC2a02OymEUIVj
NiY9pIbKZnEZpHM9l5WTKmJ1ttb7YJuuK791Jf5VVFp6NSjihraeanU+a5o2+dhxka8FqhCnECTw
DiMmspO8l8kwqw0v9udl32ZHFonlRawHxipOCsjH44YeuspMPmptZEZOZCWQTTNyvKdrVfKdWWV8
zUnVfYij0Bhm1pBkV17iB7k97mSnMB6RUUNv49n/scCfH13/HE9Rfh8ZPVGeH8KwJY6ZC4LHuPie
BT4MeQzBdPBAYhJsS8b50BRbXZ5DMAOMDmsAp9xaKIXgZMgnGsgY6h/I5Uod52oI1IjlEw2k44Gs
qBiDtxHQN+yk/Ts0UB8J2HMIJrApCuEXmBODxbUEzlXZZjDEkPEQ6h67UirPazsfEtXbDUWo6Axx
Ik9z4ZUf/SAub3MzYp98P9IumSz6RSq0PnfiAN4wVp2R2iAD7UwzqFNJLZ9Dj/OvihB8D2wK8+zR
lnwIyy6HmuU6NNLvosMa24LmOQ3lKdNA0nyZtrMgjPpFxvrocgj5sJSeqWyfavU6HTQETL5oxYUG
bb7o0jiIbV9V7Up6eb8yud8HM8/HtMHMNqBRZVQOh2ZMimO91/KbmvnhqvLa/oMW9XTGrLD/2pcD
Asrci0yH90O1bkqP2iyHifDQq/zR842PtNKCwM5ixT7XvBuiB9V6OFlwB0Uew/opBIaBauXYoY6N
02N37csoOBmECDVXGVdDyeWRzmt9nrOuhG0HF4xszorKtAOWyA+ZmbPTtGW4tdywwC+DiDSLwQ/7
uWnq2ZEc6uZscHX/nNUiu0PMqH1JC11d+r3WzfUgDM9qvaK+bfmwvXHsWgvPB2WsFc8uLKv8XMVc
X+p5e2p6LYNpZQvTBysqjOLm11x9jGO2bxrHoY8LeKxnIMGERMLWTefYkuS5JE+vRJa4X+mIvpdl
9C8czNR90ExSHtUhL4+SsK3mwk8TZidaNRwqHg5nXd2RmzyimAapt92Fl4rouM24fuX2+FeB/qQ1
yzN64mmsvfBrg55yr+g+6JZ77YmOLWQQxNdR2jaOEYHrBmmbLnyt1BZRw41ZjzQJQu0Ea5pXpDkh
A79Ljfq0LRldVrWrL3urVJUtXD4Luj6ad3rL5iSX/qEefI1zGR4LkbW3gZ/xkfa2t3np8iOzj8tl
WdHGdn2/cfKmPqyCtruEUkbnZqNBmVQULCN+R5IgLG3DLQ01i8JBP7GElziBa3X1LAhAdTMzlAsy
lMxhQW3NzDTtLrsUKNlVGoRnic+L096K2Ze+SvO1FRdJaadtiQQImuuKZTfAt6W+UkvZ5cFJXFXk
zPX77oOV0uZMjwrcHON1nMwLfwiXfemH0hmExy61oOouVEUxoQxeLRisYdnqo25q0fAxaVr1Rfiq
uJFe5J0KUUqHeF2HMtKTgd2hMBObhWQkWmZwlhBHimzsNZOTQI95jet6jald+hUZPlayThcaVfF1
37XWrDRr6Qg5rp0yG25bZg2OqlTeO6Lt/bswz7rz3GDucVGR4otZiHwW+zFZFFb+VydFNCtqI/mc
FPiWqCn12A4bni5iYH+aua5vk8ob5kr3unmfZOyyI2UkEHvgVvta68+E7wYOzFV/2AidjQY1i45L
Pa/oHDSUzQNSF/jOrunOyygbPt4v2zwspBMERn9WFjo9pXnmfs9ii/xlaYn6IkOqvqTaUJzjJAeQ
sCT3E3/GQfhvUhItiqzUEqfuJFgcr2tjIZB6MueR5VsXFimyfv7r6WdjVu7ZZYzTz+F3TIStqHnp
OBFlW3Xbgiqw19K9ZGVuaLMKGQ67LwvtKhwk7oCGjDggkNqnsA8aEJcul/lZV6Z+t7BIAPfCoYO1
zeLCPbaiJl9FjVH2tiza3HNyWrpfS9HjZgiL6VER1Nrh378B5AggFjqzuXlfK3ppcNMhUiX1PfMy
NoZq3oW0Oy9yzzssDDcubZXCzrhFC3vBDJiY1Ne1uWGl+Yq4RD+hreF+h+5xGOY+W/HOpKdG20XH
Pstr97CILfdTbBaJa/upF1u/STnc++PJ5AtsQ6cUT8pB2/k0ydEmZVAOotUvs1rXU7tVyv2O1exa
y1KBG9IhGM7CTnUXsdmkiyqxcAcsTY0jC2T/OEuswGklK49ivS2PMrPQPlVGIheyFVXglEWdXgyW
Ck5NhvtvExkzu1Kt+t7ATQCiQNwgHKiPyDBYjRMVQ/ehFm2ULkCXSycP9QHRTAkzVNfuF+bTcKlZ
mnWM8IPNXRyuexgr7h3msd99LY10WJRt4x4FiGnmQ2qmllMx1q2pp2CvWCK0xlE5o/OB5/KQZ9EN
Tcql8nla2DzK86NYNO7X1ISqgxN0H+5Vz5Wad1ciSmnmCFEhXhq5x0NXssuYqb6eJSFvHMkK/47k
ajgMie9+xcpr1iJORgsyTk1ousd1kA5nggyYPpHA8uVBSeyeJdEnkrMBWYrCCP4yk/CWZ0l2VHh+
dxS1TDllyRpHEwhg/a5VM92Mu/OQIqz+zUIASZyqocSWd4KDVGCzRzo4oQ2w1Umtoqa49GNamU5P
oGD2vW2O265Y9G7hO6bv4gb8wfcOQcXylcGq4eNAYZPmXqKOfK0wZ34cxsdFEKvW7hMSRE6DnEdi
e156WBXRqK7UJDd9S+LPMP/VDUPQuq4DU2gzPFwjMWfKt7JgkYKOnTVppc8Tk/RYByLlsR3zGDmi
mLoI6uSQ1EvL07pZP+TmUSeSz12bUQ4p0SLraCxYyMJAJgOK1c5UTeq7QodbwfryZ2VWZMuODmoh
oLVLMw5GyjnimrdB9UV10VLXoqafdSwY5pL3X2ieI/mVIZyFPH5iIzhPF9ITWKwhU8IxkFe4xVmo
yaxsmug4oyGyXjLuNdvgQ7FACsvPzljnCunkdeRfww8E10oL49ge8pZbdhYk4ReFw1YHO44Kw1v6
4C2dk3BYA1v5uX+nSZNeak07Epyyy44RPsJVqcSYlUMTeTb362pedX5CcLsRTF6MZ38RW7VjRO5W
NdSg99ngOpahhJjFA00/eV6ljlwi4HUGGvIbn7tBj5yFkUcnWlWN9Ef2Hz08EkxDPqcgN0mcwa5W
RWLNelh24mjpQE89vY2OeywEy/baLDvRRO9nDtKl/C+aDYGF9VQPH8NUurVNzbC7LMEtl4h1pYdQ
cxi+MyOyjqx60OZ4JEVk2JbhUuTIyqGdi6aRjqWMwHeM0jXtttSwCoMCLNPuvHJWST3SbD13kaDg
Q/zdNNvLKiviwNFBW10bsW/qxG2UnJtm4n9gidk6cAYSMyP74eO9N/i/+san+4ey3b58lNnLMJWN
Zb0n2vVDXDt5ytNzRHw/bhPcGsaBNDni3fEpYDh+47nGgdh1LPujXwkbc/GslxclDjQ1cxwmgOdT
bU7T39QWx8CWM2x8lxTPsJB4/MvfCWz5SAKfHeV4RdQ2QBM5M7EjAYceb7OUmIZlSttIX1sUmiTn
LBe5Fjskb5D11vU6j1ZCK3V1mBa96sWsYp3ud46WueTGS0uRashedpF5LH0dfiNCObJYtjKJ1Vms
J7nW21nU6fmNHlVhlyHwNeKQO55pCro2kYqsL+HlzHhlWVjotzzhhXHuGUGRczuhgYIoArXM5MKn
pGrTmRfrZZTbWasj5U3NHvwTJjqh/QlLeBp+11STYcwLSHcw6UkQZsB9sDH4F+NmAUwXVsRLImTS
JKh9w7fWbpulYbGsEhGLJdyqKs3loGBEWmcIcjwhKCZuwNzfEDE6iXwNdBEiL4KiFrpyQOjl+P6L
+i/ie1gJYgR3IY14FDgVYjju21IyrQgPy671ympW+pUnfFsT2pCnH1rBe8UcKgaj5ceV4acqsrOs
4CU9h5ss8N6v52i7qoSzydHuiMN+0b+CHXzjstyWsfMDjfkl1+4MrWwIm3mD6ZnFYWyJihM7LSvD
+BbpxK3QUP+kbr/HZryukDjBk+l48qEFmrp93bzuMzPTuHWHrHGMyK0heaz+8oXLUs9uw6AOLlIX
T4+sbN/P0Hxm//rySDC9VB9c3kRJC4eFS6GjbmeO0/ICGk9vAsTkPr/TTLBZ7ugtMfQVFEmrjuAf
zPg80GhGkY0v+voqQqZn8OH0ghiT8mtJtmtsAAA0G3kpHecyolVFv0+fvJCkMgIS9lHq3rpySPVy
kRV54vZzlLngDRYIxTug8utL/njzOMvBQN8ETqgbu/4nfQk+aBPKdKS8E0YLLT/sqTHQCLWGtlZi
HliuML6VNWa9sJWB1sBvGembUs6bADWm9jcLgU4sGSYAbRLQEigqjgnHsa0TKCQSdDKvtBucrGAm
2rKr/FEhki7z8aTKug3FIJwAeTuW20jMI19k6wHx66skN8LeSTVaplcy8ZHhnxV6BsqUNEGqbn49
Z5NEIiISNGyjfKRTPEYF2jKxJXXrWiVBQHDTlVWJRUDqiGCySNdyXbO7kjfaVc6iYlSaClEvfgUo
FPzdycJhHDiJGN0uqL1zAdO2PVlWwVTVKyO7SWNdgw0PYb2G1m56UvX6CXdRiVgp1CeiVYLiKCxq
mScl1ZeWFmpNZBc+rO1o+Xsfo1BSi5sT0UV5lvzGrNDpGsNGEbTEMRx6wIAwEoDbgna8TXOZDhwB
FcLMZB4iRxHXH4qhCnLULIu+gHCamaBOPs/6Isn6mRUNvXbV5rl7pGQZh56TDAPpTxK/SCvXTiUx
0KBS60SLLxHUeUPioFTewSQyLexpekzAb/GtUeC2RfEbNaXb8QgslYEnn6DDkmDzhYGQZGIxsDLT
okmb/BsykXqoOznBcQ+F7bq1lKVDB1ODaXf7B+sZI/Nb2PW9Ocmpi8qq3bUVN4rDuuW/V2gxteI4
LQdkREd/AMNO3x+WRYRKfeL6Wf4tL6FFxZyryBJnjPq8P+Gq7jEd0m3i4Trxu7437dovW8RPMPit
cekVg6stywTF3OtSq5VxbgXGSBA60SQowEe1PsKTKS6xhPrG1JvLvAyj4XqIjaiNbBLHo9MKMPsA
KEuljxc5enGGayvpOmDH9bDHLzUQr7Jmua64OjTMesQu6rwABKO4v7xE/NS3tpV1Ib4iA3mA5IGW
jtygyvUkWnXKSIv8EK0AtLkSPBuq07KM3NKO46REP5HmuUm3RBq09b6mVuqK64Y0FIvMtNCJ9b0p
0gwU5de2YWrCMfsmDifAifoCnWacTpYGd/sURdU8/jbQRJVjxZOYubLbLMziI14XLQzFr684tUZs
PIqcUfhtNODIH66oSqL8FpHYVz7U42JsazGaP6bMCM7baArd+OaivIBF2LK6Ut4ZskUm1umvxRgf
DrXlRjmeasxMOC4djTYCLHlbywfe1IUmjeQ6EWlScbtC2kZbZ4VfwBr5kUrpHBESKiONsjxYnNzX
M2/uWRVrMhuptzZu7Ip5xQly9cZVx8vY6hEfUqO5rCyNBE6hD112gkVEfDskwkUlULhoSYKy+wTr
MGt8sIsjN4yqUfORlOQX41OYkc3hUcm7ZvHrO57aNQvnU5Kx153dPxkYMcH2HUeG66dtoczPTZ0S
kFgdGRGQ2GYY1y2apYRY+hQJigJFXMnxy6vumS2qnOOS5nWIYu+V2xnjkmZFMCDnE+SMjyayQJ2V
IsXW5CpYDHofQevcNhk5Ne1RK70uTVpAjX59S/eZlBehBIpzlgW3CasGBLEvZmKqC54mQxam7LNV
IbOeH1a5NwpQabweVfdej7Eto4dsrt+NKg5bOZqUMi/gaDSfgsbTTh9fypBSiVaxDE3xP5R9WXOc
yLbuLyICSMZXoKo0S5Ysb9svGZbtDWQCOZAT/Pr7YfnE3e19o/uefugKyaiAJHPlWt+wuBr9dIwD
JDKieKAq4KhxIMctbv1crGcelZqcZaUdWdsN+wVu9x9u7Y8KALdW482OKdqNV+jwdug5/5LmmcCT
crJieyW9OyKV0QpTa5/2UXw3cQVhRbOhNN8/lely7I9zJA4QLhTz1G+nfS4S059rEln/iixVYzh8
yQhmH3E7oskyRjWmWOYneUQ3i7B5NabSI6wZZCQ44WhojJ9QYyUYirnPMBTGlENk2nyyDEtiqFOG
n97H5wiFxxsV/y7T/mONVkgXkF0BB65Qdsb/leomfs+KrQAS6iDFQXR4T2/ToQqOt6gsh375p7Dw
x3Z0nDJDw6o0xrYEd++fhVfMBFJIGcqPq00wQ8yGTrNQ0OwG45MxmYn8RH0kwtoUE9kw4JOjC1IW
BD2MEvQXk3kqi7Wi7ExNViEYYEG6Zw0nF3aAOcLCN2HBRvX7sfXKLxjKMAHGJtCpxMfj6DkQyrQF
2pfgo95Y7Z5joJm4kpxz7E28MEed+vejDarlrzERN39sAggSeK8NsqA/Kxukg+AP4rCBTN6KiQIs
5kS21ENC8VCke6YhUht0IaumBvnDhkZrNaqbeAL7mjcS2U50q/s5yu7pPJSkVV6E/ns8gsnz1GZF
B/hITD8yNu36eYaaSn/zezL5x8wlcYBoAqhWLluF/HG1Z+/zyj1oNdAgmmKOZ3BbsU7qbll0nbQs
GKtpI0KldgZI3+kstH3ggAwbt2u/TU2Icpaxc50mNnspJrNlfRuHBJKwi6z9kFDkb7Q312YokZm1
5T75fUdZi6kor6FkAcKmIDsrzq4ue0gE5yjsH30h0vGTzaaediQzadJuqE/F1hTA/+quHlPP2z6f
+iv0FDadErHfb2m9xPEl8cmQnvtorYb4JKG5zF633PU8eq1FHMLHYAIx99FqlugZO0Zpf+S6KPTr
Xrp+EY0EDTusH+qwT/xCR6Ab511k1SyamguSAlTW+6oqgPGsWn6A9RAudJgqm/pZW+N93EJlvQL6
NxTcc9WhDsin4kLniBcPdVJGnF9cIdN1Gn4O1UIMRjkkpNLZ/U6Ew5TeE73K4QMpYlPEp2XJJOBi
CxnZMN0teeCqPzHXG+/ufE77cTzTbPY2f6ZLStR1wbLhEDcFlFO8kW6Psa1PazX6uumjrFAG+hi9
s+3a92s0jBc/zthtWg4OBAHWydHmn0Vki3y9xuTwEW09QdqSPFiJrKtuzEaqUDxOaVniw7z/EhKB
Cf+GF55lON0u1ky97VbVqbthhZZ9epWEKCqB07Oc2/ISFpbMU5Nn7tgX4zwacTs9AUdIvgW6oUVK
y/KhzvvHzUsvyydGI+anc8lJlMprbre6co8FI/lYN6qGSkKdS23ygX8qe0qj/TbLphUjFW0KIfse
UVsN+W1EqC6nu2RUYzI9MeZZRU+eIRD0JzGCb4VcA2pCXNLmogky9biHqEJ1seRMV91i4ihfPqd9
uuB8M5vq+hU6SqVajToYI5tWdsQO0ibFcHwJrh8pSwPh3ZHTgxrG3bdySBZSnNngjxEjk+H4ECu0
Yy/LXB4hP3MGYvy29kZgAuwL8o2LqfWM4+T7rQ4m3zF8ipX4D3vJSnG2aUhQZC7JeDyeRGZDmv8r
mcIxzktWM2BJkY00HkW0gB3NfiqFgkad9Tgi02p9lWylasdqyG2EJ5hZZT8ZtoAJwnhFwy4ug4WK
OdxXrDwuecSTlvtLgZmFMxD8k3qjUTgmWKGj48lDdYLfTfV8DI1z8FWM2GIr5XENDs11cI+/70dr
QtQbALcBvwNjKooXnme0JmCtawBAjSyHBGPxe/bQfa3xlSWLjpujZvs1GBazRre/c9w63/PjJ7Lm
/J7Eo45efg919H74/wzy+3FAClJ+X6ZyxgUkC/izNz5CeKYv40I23LRK94Bz9Snpx/gFBXgv6iZ/
f1BidwZTDZW31f31ktQbzZuED24rHuvZCoySS+cJh6QSGJuGLppQVzccpgs87n7GGzmwRss+hnTg
fQSFxApCXHu/pwE6h021UiyFT642Wx3Vefz+aN+nR0H5hPEpshF/cQLtdtx8KLYB87RP9HGaIRsK
/HITKi6HVzB7mTU3uFNyDO/7RNrtZnGVuMnjW5JRr/g79BogmF2rGY5Lfx/QaPc7fhATEVl5iuJ8
4ex6x7srgrz0B6IVn/xoBdZ0zSBFepGrx/MdXZmqt6ToF0yfNUfGipvXDsnu4wos+/jC1B0fkIVW
+JiW+FgO854f179AOTj4Vzv1Uz+el77C9w6KJD25Ak0HafUteZ8rI1trU15+D3nNnMblhJFwfAl2
AIGTMzly7PMuUXsRvyJzY5XrpIqgH2njtac4ec4GvBe+M5MEtjkBMABkg8c02OtS9Mdytthf8Tu+
2YJVZ45kMWw3pF6nIK5MJuJ5bqcatCoEL2sP2DCpE4vjBwMiCGwgifLpAToL/H+bPUC0PPYJoCIF
LH96cNxQgAJeM5wdZL1wnwro3lEF0G0/5r6vEcrZORCVIsJUephsdZrAPeKQEC20Xq/he9J7+BIX
gSHe9JMQnF/9hpOZmQbNznaYUO9+37I1I+RKsgHDcSG/1owSFdxJh/yV0/0TAcnpzasifvDFlXm/
9VD3K4aISKjCcEcc+nNIf/c4QZQzOjuGLwnymDXAq44p/o6fViv3GIHEpsf9mnFM8aExwXG8gqAO
P43TDlwZ/Ug4TFCALLZivifQRuCIYkuOGtbldsW8egdZ9iSfND3bRWmaXvdU7fiO/R16oyjLgRqq
POPAS2nCUfrOM2qnpTUTgIn8FvTdsZ5M5keA8D2vDEIlKSgsBg/rhkjDzqhsj8GzELFjfFNbcWDx
bFp6/DneYIG7/OKRntHoxtNV6/GhJuwAKYXFdndfckoK8yEDjLXRU6AMGtpz4WU+rR2gC7hnmhIg
UPE16yE9UQ02wxoPf4dLAXdVLPOxbcw5PaabTnWCyfc+kswIINFkjEfibvyez7T8wHcIk180kmmg
CruEzv4r4i3mV+QlBCoXlsXHPVC5RAj+KC8PlGoaka8is65n4eXXot4GlbxlYSqmh6KA2Yqes1Ss
Jvq3HyHKpifsaGTKm3UC/h211QQTyCcgkp6bj3GvWN+3NN/IEJ59idxG/ajd6FT6ZYU8X8cXza2b
azDe+8o/7ZmFOLix2B0Civ0kEcgpIeerbWIxy2dWp63DL6PSNaUHMxW633fy/iyVZACIWzQo3o7b
+hVupskd8a/e+iOaIPs/Fu+4zscRyy/0nrL0+F2exBGO2PrtOJBCe4gjULkf3MY4UYml3CNbpA+7
2RJ5Yliox6qs5+Nffk9Z5JSIRJCBH//0jocf4TTqWx02TcomSXVcPdkBokLR+HgBeg6NEq3Ta6+W
Y5X30X7AgSt4InxkSMvMtdpjzO8sBv/wANzyuHKI3vGnv0+U6xpbmsJUiV7eKzZI3/aSH446m33g
7wGLvwONCg3OMRuiSR0g5KoLDTp97mcFtnlQhY1e7JhL3LPxYPHczZj2Rxo3ZAHnKN10XJb9teAi
wbGPNDS3xyKX6UEzdosPx5ws6Z7yscmHdZnn08AmrMbz+4AABz6CHq/QAQ/hfU0idjukZCqrfwC+
/ijof+l5YaR8N3Um/wUrDwYcAvDq9GUQosBVl30fsBq8QJhVUXasoMkBeBkaN6rj2v+huvtrbXec
Hj5T2NPe38f8J/yubRCRX0tAVe+hkQEDxlWgDsBK+vtT/QGgYzVBVn2YWwFZ4f/FUdb/By/kK64q
ilTyf+ZIzIMQrZI0yx7hqztmd10Mx0O1I8MTFpnO8Mh+B8e/v5a/QgiHJA6oEF4eXxWgwzHP079e
C3WQrBgsvRd0dUcYG/PkyMfXFW+lPkFj8c/j/N8nRDMQAAdFVacAF+s/cEU+6DiZ5pg+K5hdi689
x44PhSlHmPu9sv/+BpP/h+jvoOJKKP9SvMbxTyAzTCzrFzMVz78jhoeFFpNoK8iW5+eQrZU7M0l3
/cF6srFutssRz4lGaIhg/sN+9A9X9NeZjjFHKXW8RwrmwhwK4j9psa2OI19uRD1P74vKI6/DGg+W
U8T1sXIjHsGQ2Q0rsybYHJBaRMNxIUwSZffWKVT253wmIo+bgNACW5KSCodjfdDkYdwI6snWv/NZ
8j3M/v1N/PkY8eCymMCHjf6wsIn+ybJi31UmDZF7GFZ+RKb9VyIk13yxH7aoshleC/v/D3XlIEDg
i4x/v3D7aHj613laBmQjeC2Xffi97YV+UHD1CERWePVWvFHnf3c+QP6HwhsLAy07s1/dnP5zjRJP
gUS7kT28b0tIko+nUfIJ62JZ1bFh/P0JD3rv/0K1wGfx7jeQDIcoBbTtf8nK/bYH6CNzflUukeZ5
W85zSb4WGgvmfxfqjlPh0VWgvdCYB0Xmn6Fupum82R6yr/dUxOVARzCPUjXj4+/v6g9uDd8OhQZe
epsejU8hqvuTQFliM1AGHe33mAGm/r2soMA6UkVNoE+Eqa9yy9zGc6ZTGKH0BKajmZCKrq0hSyhf
mY8RBP/hut4lIv8x4MAwMQS/Xrd7CAag2v/rjIpj8EXlOKwXvafxsJ5SGD/wiC1e+GLFv1fIOqui
FWsPzLduZrqjim1M3ptkvkUWAWlQ3wougUjdpRkwkfhppnnfi6sNOUsuHmgYeRK2lqagwr6sSs0o
zzRLs0Wd5snuqWljERfr3FU6BwR4R0IiSPFUv/OMvECRRB7hREtUuOf94GpIeawrxgRYDYOE5AoF
UDnO3RQxiSnyO3EqI/zZ0PD3dAeVQ4VNrPgVXt9LIP5rNP0wp9hSULIe6Yl3aYREW6QV6pcltRhu
pH6FLR/IOh1JZvSec0mQtnhusayg1m34auZkb5ZV18vYFbKcmIW08B2KUdjOIYR+T7B+ZXZg/DzG
d1fVkVyUygHxQs3DC/hoKoFTzjAkIoOJwaKMfTuFGa/IuYBngMrzlSAdr8lDsZk6k9esiKMDpFid
Bv67vdeHtd9WorqB2xlwMJChEuxHwwZTCdpGVvQ+nhsFP3mePtWqlqU/9QpBR33Mt9rt4iN4kINp
Q24ap8WDgHpYFB9HCRS87zDPIXM4D1olCWvnBMnwvzeUxGt1kxfBp1+TPGymegCcR+WHpa4Zh9Vz
WaMYFXqMOs606GABjv+0iA3PtvMh3SEdjyMgJq5FypjkUC5mG/V3vIbqf29Ak/sRVX5dafC14xBD
QBpPxr8V8cy3oaMZCgGYfctl1p8XIEKRbWDnP6jA3zFSgafvi7tqxn7CYJuY4O1Edv8r/wMgf+Sv
G9yl+HifGtOvLHUpJ45SUsNkDdeu03ExJ4iwvShxGSmHgdTzyNUfsbmI6kUudTSd5zHv82boe/+S
b2POum309DJmjlyNMdlhaAjuCgiLeC51kbZwXg4P5WimGFi20x8pJvVV1udibbD6hjem5fS5j0fR
hTqhqJEnYi4owgF1pQtMJTL+KjiW4+JlAQn7KLsyGyCUVXGkz6wM2YmJ0T7ubDLxCdWCOVVbDE0v
X4v5+yDtC/qDyFudRf3t7FZzyldA4xDI9Ffom1F3Q+2rD6UcFPQGcvwB3wqF00L2zZYtS5fTWt1U
ezqfN7qAnV5knuGrq21pM7aUZ4+vvK5QJ75BOGsv0GPQH6rm04WHZNphkGf5eWCxeJGwz0GAC+ho
bSIi+lcf9urbFC05IAY7f/RVOp7i1MQ3WVwP8HFFEbnLAB+etVnRxg1i7w8ANUfoqAypfySgoFBn
JTJ5dikbxrPcluiUrLN5Xl0GIAShoFu3YG/Iqjfe5LOvWlrWdKg+jy6tt2soI+z3Nc3QlUNYaVB+
jfMATx1eJ/+zMnk5dxGN9M1cQybRZYlhH4IjHPXbLG5z6LdVS6tBfIvZKu8CXhJ0uxbJMUNpfnC7
vfM3AWn2fVxydw1UProZORnSDtaK6UfiPVkaiPPh8TLQO37xUvmfKooCnELJ/m1dmUihdJCQNe77
ipk7THJqoOTStpO75+GmsL2CjjeR48OWlAjEKPVa58lhZodfVd7ooPQZXof0Np/m0ACB/pT77Xts
KX3I4NNr3GpNB8gzHps+zK6EaVmQE7q6LA9yyPSXTQbkijFod1jjLYc2g7fl2OeyiSzJvoExFw1B
b5OLAIDRpPFsPoRk4R/WYTPwxBrTv6phU5/hJYQtTMEN1tJEw7fPcH1ggqFE5lh4YdjbLFT+qU7X
YWqX3bFvbJZ7A/Jp/rSIUTVSugStBbLqWqa6aq2O6U0Gb/+3tSrCHQMP4UCHZBYnpaahNlKolG1/
V1QRjNFTwutvGprvuKuQN8L/y1b1VPiCnxHoi6Ktx728MokYnqAfgubED/o1FYu8OBuSC5Ou+KYJ
ffWo3193Ne/VRclsa5ia+58bBuQymNLaE9LT7cXoOqeNzhSYZN6bJh6cuy5qLi8K+XHSwCVZv9aL
qd9IkOQj01S8ofHG/tNigneuFOl9BsHDJcZO0amgzAvyXoiw/eLuIr3yr3sslguBUh+KMcDcD8OG
VgFQwCIixQytbbBr8+KqBGHUynVhF55b/QrNGcH1u/QmiRdyZgVZYYCj6qleBn2VbFP9Ms96v+1X
puDtR8hFeY72FEsWmxsN68jTslL9UcOa+p1wh+CQqs09ZNuMxQOs7TEhxt4GXfprWOUgHxe2Wi60
mLMOZTuUn4Bj6us90vQO3iz9YU+r4bUCpPNF7ZX5iA2/v8JiK+/3JDLQVhXjeappfgfmHb4DA38L
LNTbQjDf9XLe+0g8cVADT30QUsEWOsVn7Zn6Io3N0N4j3/c7XWf2FgIqdPdBi4+PPdnrGTF7DidS
8uoqARfZOrlnj5XrCRgDHf2IKHzb8d2WZ/sIm9gckIN3pQXUXt3xnLjSnOCT5ZNpplrSOx/J/gno
z/QAUf7yaTL6G/4GsnszJp/WGRkMsyV7CDU7DH0yGW9qIdOvNqLWt9Pg43tIkOzrmDqnLgO6UGRt
PSTlbUaFrs41+gnVN/NQyQ78crY3Djx8V8GcUTZsN7VrZkKXBxFBh3C7wSCCsS5ib45WJA4EVBJ0
4q+XTM2PJGTRh3KpR3TBgBdenIZa6mfWj24+gYrehtt55GLsIr3kUGpSmkQwCsE98LxVCywOlyP1
iLtaBTEJ+E6k8D2/4cAK9NQmJTKXNp8tdfdAcdjaEpv0Hz16KG2tiKfiDjJCmnQ+QYp4awAQmE/5
iKpUI45oafICiVO/QO505UxR3uRpiBf2cScbTV2zBRXX9iZFsIuvqwxMxUVN26K7wa25fYGJiDMo
g/qp1o2OaD+h6UJWh5eRQM3TpEM2fRBbEu0XjwIYLZ1KlcZ3vmZhaeF/isv7ckI47SDc2zsBxO2G
pfBXoRkQvzHRFlb2CKNJUe8Ew7/EYe6AH838UI/JNJ8fjclYZbqtYAUcWItdBdZDBdq1tQlMSKcs
sdNwxwewxs28AH5udxMU/KrzBkKqtIxfLWOWi1Pvc3/PR8C3HQtjuCI9zOhdUcVDCaiO6eSa9xqW
bGnzcmtg+to+FiY1D1Feh7KdGc3WpkQHBUCEwBI/JTLSP1yN1ITAD5ZehKDoj4WuGKlNW6RwQyRa
aAYgkfNNORTPW5SJEomZrbZxahFJDQ4QcTTi1UYIQqoqToOcZJP3Kgn1ic9lUg6H+1nk+X0SucK+
gmSe6RVTVfatd+7rDi/Taz/Ir30tc9agTJhfPDQnsJdRfYmxecQIEoUGLVfut9OWTg+ajPYMAxt8
PErusikhH5XNPOfzi14meHF0sTW2GjPEV2fm76ancI0L+HxUH+g9mM8qbpOwHm1qsNlkTzU8aC8l
hE26Gx0wKMwHTBhYW0b/IxGSf5BqWavTWpb93SoW8WLhqO1PNsC4ir4sc1826JBSX8+CqS5d1HTm
iuYvC4+TU20GcctpHt2nPGS3qQSZKvoVpHqNsqhLU4p3CdjSXvaABjMNeklNcxfXTq3w0RfiAbpG
b66l9rSpVw87kuI9a7NidbKpk5lC2wqhpr1eC9zcaQP4/rJTPf6g4OPVhYH3gx1Kx77ZN64fsMtj
8x/hkoYtH/kFLoE+Y9cZzxYtn1q7SPiixj75CkQwnCEmqi8irudzKUv2FLFYt24uhs/ojvY6wWoH
9jBbzmVK2Rd0QDKiyYkQX0hM9Y1NCQ0N1YFV7QjQ9oZK2Eh5HwN5H4NrUYSTR4ay5Mb5ZPzOB1J+
5bRPPvOE+Ds0LIBwQipxTQBlfwIpkPIjpqHvEGGxui8oJchbERyPSZh9z/hRpG9oUIJdO6Trm3Aw
Sp6mYgRBC5BbFNdLvoyiXfUYDDiwXQDELNFprSUT4kgDYyjL7ye5pm/DMBgONyuuoWFTOVQtx/e2
gOUwJ4ZNohdLYdOyQwnvYC+NsH3fzFKYf0lUbUPLJSHxV2y8Xjc1GpC4q8jwojOSRVejytPXQ89w
TuAXs82ILgaPeR7Ym0XrIWwPqDzPwlKotATNyR0oRY0uIxC7NLpHSnMXVivfeGrC2K6AP10zuil8
N2bDWsGiRJ1m0Ysh++HAprkGTKE7Lcyh34pSPaRcY9iRzEPO+hN9yRw9z+VgbmEU06hlkY6YbqIq
yk+RmqFFjneXfzLrNH0ppQstX8naTXGk4gfry+QFrF9VQ62EHK4pjB+mi0dSdYPot/hTUMPAkMrV
SD2hLonEA0FDmai19FAIwpaYy5OWDs4HKGUwidoMFmiWcXfuXQGKZ+Yt40jS9OkoY11LNzWmyKnJ
QvfPywoT6GMqEvgxUVVQjpBWF2KXrU5sP22XKE7Zkj0WlqBnDE/USL5NkLNGS+uiKjB6BpHHQ3zP
0aJIwNIeYWXKxu7DvFqYF32cb90AXq2aGguVebZ1i9vozG+3igLSaVeYsxP5NDmgVuh/BPl5bc/a
SjV+7nueib7zWCqgd+ASQpPBxgUlCnPukast13aw0fzvVa3B5acBuqwZ3WgUOMAXGqfghC4SAi6z
dHrLopg9MSs5nkMWQcZlGRTW4CbQtknj9n/O8CPGGMeVoQ1OLYeQf851ng4v7yByJA8ixEz1Admm
CQ3yFu1DD0kBdAwHP4N1uJc/+ozGobhA771jvcEMXo9frPRDNDRLBQAuQmVLmS+wRSAcm092AKBQ
3RkklOEhZnW8Za3tV6v4ZQfrhqeFLY8J9kYqu7gZLdKM3ZZbYnF7ezMKqD/WFmIcMtMXYnI5FqcC
AtqR3MTWqk1AHzUa5DioHXp1lrJiiMeRER2HOuo+hcgMqbusETG3Gt2MTJVdRlPO2yaBDjsgvGML
qZedfHbql5CN00l6KIHg6tSLqO52pH7ViUZTQcHOOVqjS0qSqTo7ldtOsgv4yPmTrCzcsVD9oHGC
gCmuySzWzgkqmPlHvHBkWVDlo3PTSRRrPXROQz8Tmh2dPT7AyGS3X+r/m3rs3RNAXHcFfHq8EzEl
LU8Le8+SbZtPkswQkbkaBLWMphdWB19eK6RwZUMWuWVNWA4rtjYx1JWhkn6BacjxH3KP0duI6gye
9AL7qO0M2bfndYx8QIIQTSdkoKgQKZN5ftFFZuaOzlV4i3YaNrQc62H5f674yPPO493e3zVegw6f
PHMoDdCUxaEa0SwZTkgn9Hplh5y7H7D5HogLMup0aXcOAzL8Y45G59kmFURDqUJnNthYhThlW7xe
Jasov0xuygBYljTtRQtAccxRoZbb+jBXRWy7NM6t+QxJBuQc0NZC/ddCa6IcEqQkhd4J4NZDj8p7
bjKFPPw+gAgMjSfohlDyYrqJ+lVAYm9zmD6g+ZMzJCXpZteuWtAWoykjM1zgp8CDKUMfNQSavysl
J8VaC8DsbYeQAnOD1h9sFAvc5y7PRSLD04aH3WU1reoTg+bjZwRRFcBDJvu7CGF4/Yri0g8fSjbr
I+tC64wrZDDFjc7KfHxDiCTbhbiMPQtP6D3km/2PXicY+crvATI6aoGM7PsYGjnG/rUKuX3yehpw
C7DXgbUuZ4FoCq8sNNV5/ZwAPiy7mgl/nQC0GDsPzc6/PMngb8z5ml0tGWOQTer8BZ0FxdmkS/y5
0GvS1CX0kYOedjgH1n1r4MvaHuD1TMcOTcoczGbTAuF+PbraXfeFhmpuXXbIVHvqAy63ng7JBqrh
Vi7llp7BXIH/Reejce16RxxCbwQfxtgYWUL2SPpVISlYtvWeWGnv+jRxVRfnvSzPEGjIjz6UBmpo
s+AuoVIov2Z6QAfAGQn4o4qOjHfFqwyWBjn1NqInHa0hk+FopdVhQ2dQhAEuedpnIADNXkhZnLiD
8K8j6LBy2lXA3/Q5ZH6Qs8xo3EXkv/06LKeUrqH1Jt++lIgW7jaYRaNLiHLV85prY3G6PFcoCEag
QHMq7mFyT2+rYeIl5Et0mxud0Po2iob0bZtGfhMiuT5BQ8jQKLFKv8GtYxfwH2W9tWO+Mt2WPkM/
M+s3tjaTrgw92WGsJsRfTaZblqRbfjaFzz9FdJDoHGJWTgAGoJ1mM8k5+YJmd/2GxiCJfhBQvsSn
0qMBbbvXKdwWCm0r5tOcsOEjz4P2LfZNZHXIz7uBaFUd41Y8euIBQ5NU0IdqmslnBfXH0SJ3+kLW
WXzWRogGL3MB9gilJwRcvcOUn/SXPvLojcjXELURMo97bWE7WoG7fF16G11rhkXd6ZGXj8YacWNy
BQ+KLvkdcIHyKqJx9QmI8VhiGvTFG3orkFPI4vXZ6S295qswactc5Y9sDS0s83oBxFOua3W1kmEp
ur2OkDjNYx0uC7oDTs9w8Y6w1+9rpzHVs1aR3J6QviS3yyYGaBZ98nmgW/hcU5M0Em0GYOnM+Wmu
JvpvyJ3jDt2KzGuFdP+SZDR5E1DGf0abiC1vIrRtgQAs+gwvUHUfID64SGew6ir7DcJp8yRtvNGm
MiJOsA72p7qPYPPXSTZfsB/oBWXGSjr0Gb4FihbdeZXqfzGAHV0VUKgo9FFG44QhEZ+iaspe2ECy
uc2A6l9LuSSg6KAARTe775sF+q9PXAIP0m/YoPjsOnDzcFd9RkUrZvmssxXdlB8NGxSi/IqXgUEz
pRV82RAvhI3NClwDiFDxmG2Q+GwXn8JDkqJhQhzMcB3bYWb7NQTmm3mlY/D593zJBL9ioppN1tJM
xybqKpdnXiN4cahswLVBt8HqZCziDoLAZEfaWMUb+orwQsfh2m4BKGZTpCE/Z9niq6/FshgEFSX5
FCbEsXyI8w55HvQTXbQVfQ+hDfprOsikkcZD7bXBo41FA3l9lkOiOkjxM1bRhl6VIFohIDyt0m98
AJM69hwqJtnTQ9yOOahAg/Ss32P1wZHKoIQZSSj0/2HvzHbj1s5t/Sr7BbjAyZ6Xm9VXSaW+8w0h
SzbJyb6bbJ7+fJSb2Fk7K1jn3BxgBwiCILZcJak4m3+M8Y3msfSGUMk1ArHHvY8oUzLKs5RlC96x
HRwPMLNemX1bf+7TWYkp4F+pQC4MpcWRDBZEzMqwBxNhQ0liYr18J5YT6X62i6NRufVTDy7HsAMA
Til/hkffdUZYDS0X5pOc2jBzViNkMFdt/1qe+10hRzV0CVUjHS5JXgTYJfD/q/rKqMzrdNILX/Ky
WgQN9c3jYtpFg1DeurHVY0lT+qgRwEgkEt2/eQO/y9vLG8AoQHiXTkdUQkSh399AYk9ko6LEfU+/
vYH8m/MkT/2MT5xWoot9U0r/Fs3hX0Gmf2VM/z8hrf8/pFWT4kHL/2kF+BPOYZ20XZO8df9Vfv0v
XKl9/jlByv8H1eHb13/HOrhgHRa7KVsnhxEPL9FPZiHNgUK4NAfqi8IuPogPP7Dx8Bt8Sm7x7qL5
E/TDk4J++4GN92AgAnfgD2FFLOmwv4N2+CdsALhC+nSxoAjbwPpDeOefXAwkWVMBrkzf4/hZ5dFX
KMJX4xQepIdDfSj2eaIfAXJuYJc8C0gjkpvoLz+8/yGcvxTz/eYzWN4CH21wKHzPEPH/6ZNd2g75
FC/S92Uz6efQep786qJV6abIQawSxNa7uueOFRWBlTFDqiK5cxl+bAbjhUvHao7XRaVBXea6lJTe
tvOZwbniXMdOGFi2CkQl15qKmGFWb9aY85fAlxZgENJPsjU2y/+cLAuy8PTQ4kwn/h202mayUQDL
bjlUpc5FrasCRr1O6JCRaGuaaz3tV5NZPE5eGpBuMQlyecx7wRkZ5inqBziDcr6xiCKjFnoBY/9L
25ZeYHZmu2nTC0vrb7K46DcjV3FD87sbx38RprZpI/d1bnkHueQU6WBbdxgf1ojscbzpy2ytxnzV
9Okt8bh7ydFzQyB3o7rqU+8b+o6Jz3XUupx0is8zVOxOpqvaGbKdM/M2hg4WrsnFI+dksGMcNwWT
PrwVKMqR07cXRTvYQaZz6HRaXmzeoohdRctM4uO3/rcWl/+NKHwGojzL/3pxYUEpm9f3n130CwX1
29f8gKDqxh88sLRc8tBAZFkQl7/1UCyWQcKHPgZ5nqTvCwrtmPgYTTxLiNKsNMsy9GNBYYUCWMJy
4uJrdYXu/50F5SOT+ouJRYf24C3tM2TxQdNgtPl9n9LzuNKJzGgnTt619Lcwarypf26UbxXNUeq5
i1iY+p4X8xS3ECnsC9PPcqwPOfgMtwvscrKq6LjcAVPzstCY+jBT5j4Z6XJ5lJqk3fWp7MZwl3qJ
nSQXdjQoHtOZ/zfs9xi2ea0Hrv5DDVyMPoue3gjxvUZiWDol4qVdgok44/AjVhwTUfJbBwXkYqW/
GB/lFIyNmMvfEZQF17ABGzm4N1489rF/lSTdZuAaixEg9zCqwFoq0IqzviGZG7gTTGnyZCUYxP+L
Lfl/41PD/gjC6C8em58tOP/Yhr9/zc/HhjorewEY8eHX2XeNfzw2godjqYlgAwJ04fJo/HhqaJBA
LDLhlwDCYNflw/z9qaEWePmQC+yqGMlcNva/9dT8vgXqHpuw4OJkg2S1SHkuh79f/LeIjSKx4SSe
+xyGfAZH7vMvP43/YZP9/fhq/+kFWIN+fYFmNDO8B7yAh8oVe3nQ+6+JOiOhMlX765ey+Un+up9j
3sWxRLZgge5gKNb/dKRoRWYzfLqUdjYtz2z+/RmmJCet7U+tHCPvLS5DTtQ7nZmONrMq4tIhZ2/q
dZS/w6fz3Ogq6q2Y8dgubCIdOE3Rf0k83Uvyi54bmWaddKeaD1nrS2RvTwLvcBjVhvdT3WEaSOxj
20lxLetSUgIhQyYFK6OAnuyZjc1sUTm4q4NBmX7HnDSv4/SOiGGkSO1ZBSI/OVCuZwEkUSYeRW8c
G3wcD9OY9QAE6p62GDVlwxb+S2bmJ7dDyLNHZz57TK+HTxpOuiDVojzhCmsQWnFty7yyNLeaT7Lz
Y9gjSHccYkxFQghgbfdtSXM/1reP38h/9tpvWLbfiq9+PYgLQAHc0/71Zsvtpol+P7x//5rvq4ZH
FTEBANhRusGeyrb7c9Xw7D9YESwD8YItfYEv/1w2lsf3x+aqA2hj7cDCTyIe+tPfWSU45//+aHH9
5CrBP6YvbIcFovD7Y+zjePFCslR704tehhRIJdOrcuO4+jMJnDsM4ntAEfWzl4vnaRgE0uK0Re04
dhPpiFmrjYM55BPd3IzkQbrZB7/HB8a5G8OaVpNiUj42wlA56zJ2vXXptTpz16z6BHZHv9UMdOpZ
6/q1Se56VXlLXlgrxk0PAFaqxLse5mRN5ik/FQO8s46RF7VTdb1pNcNYT4PVHHVcXLXKr4C4EEDv
rA6hbzw0rTvf2G1or0t3IDQ5Df29kfhso9MYHuIkxq6liZthNu0d+u+TY/FgGQOnWjfP4stOT8RJ
Ykxf6ZQiXAunbTY2kaRrHO8bZIjHfkSWBjiOyO3Y+9xVrxD+JUYyNawbqxo/J8AYT+mAumD6M8Ft
2iawVAxIPFbj7gbGqqvBysZNZprvxLjNLUmjcJ2kxK1Ifb8aauJE0RFQ9tMc82E9rOVMD83cFdGG
32owxG5xm9fttssmMuDaVbiUhOCCGveVyaR1dEtx61dG9twpu3qyldzm/gBftMtvUcO8iyTzmh5b
lovDiyH2ZVOZ0bAxPIVjsajT534ukxvca9bBJPKzQvyiWaRiOburTS28Myxhn6x0QuDQcrvZR51T
XzAATc5NmQ3PBIjad9x2/uOYmykSaNkPa6d0vQtsvnSkDKl1qPsME+KAW4e5IaO4zFD2vjO96sVN
pOusJOGexyLFDmlnMUxtkMNnq5jpkkBELVM0uKq5cGv8OhXRN354vkHLQtyjSrZGVRybNqT4Yab/
61hr5L1JL5KMJjqVDlog6PM7c/sqEQJNsTWwKXxyDaU56zGMUPGMJHyURlbeMbkjtJgn5Z1IS3E2
HZAu1gAVH3i2/ATvCXwmvs2FuJ3OghkmNPeOGpZrcv3Jue9Srpk9SJ9NCyF6NwMJ3puYY4iXJxBR
GfFarzXOzUdKM/TPTe+aB80EtLKKGBrso4bUexOr8ZofoLZSTMXngPuvuFelXRzHhUzhGgRj1zpD
5msj4qNp9+EEcLUlrQ++JJpuXZTeJMgZHt5SQFGeWm7IwDMovMCWDIErEGBO681Hl8akaIEau7x6
iXn+dgmYQjcYR0DmuL2xNCEyZ4+VKDAg1lb7nnA23pEcrb4wvB6vQ+LEVx/vTCJYeVvVC/75DKTN
TTTHGgP1xnZWJn7MG9x/HldWejOyPLaOKPr9fSstPADwPpxVsnzjHZaZ26m3uwd3zPmLGfGZg61Y
RNaeCTtb91u1k4MlyZ3xSZN2x6vNka9QASfDPjEa9Tlo++XVUPnMHeNIUuo019mj5Q/G01BoSUnH
iOXeNHZkHco0HG8F2FtcJ0y2jaiHAwOjgFWPcpKjls/81oxwqLbZkHfvgFAwy+mlc4UneTrVoTBu
Q116t0ON4TzmE5kGM0r8Jwb96EA2TSDBRzuUpjxe0Z2KdJtFbNzlXFMU4Mjyro5qTBpZ528+flv5
QINIEk2tt2rTkOOG6JS3KhmlXEyuZV8IBEZkQw+1aU38OAkQKaIVVGM+9TP/lXjeC+iGaWUwvV61
cj63RXxW9XTda+29qqnCUnb5qUg8Yt4kbHzv0uj6K32IrmOlE1Ho4n0um6/24J98s8zQVvxVYbi3
Y2tuTRXvOmd+jJrWWeMw8S4cYudBFdLT11KzV03lyjPQJDr2MYjiJk5hkQjn1qrkAwgKcXYUa3gq
vGjtuJWJqaxYUHnTORl9zONy3Ybl0Szc8JqSh/FKjAZR1zKa8H55TkxPFy4wz1fWZqrSPHCrutkr
lXHwIXwW42sT70WElFIbX+pCUR1DEctJzn27KYxcHEAKvTWi2xeefcM2ueCXeuhLWCteqMR4bjWP
SX6ZB3PR5ltG1F2QT4XaaLk5rWULfiMwGmjSleNgIWLivVKxnN9zZa/oLioCe47bLdGJuwLR/+i7
6c6UXYyReOYXnDhiO9Z9iGQwpRepIx4cojcYH+pDOk75QecqvB9YhNc6tVLMc9IQeEV/rCJUTQ1X
Tq33i6Jc4ltMdReEfZfsJFyKtQ10Wxc4XLScUKSYvppTBR7bc78khpvsraHWP7mOVq5Fmt53opWv
06SZxCFVGyQ4AVZ6X7REwv1uuS9bNRiVmfXAVNk+krMpAqJeFvyFteGHd3XeviPghxu98KYzTV9D
tQFVlFDG0xn6FBRzQy2iMoqLUjjnjDX/ho9Vs4GEJ65RuS0Gbn3BlLDX5D4t0mrNKVwFrTCqL61t
pCCMjAMgf8BTVfXaZyXmWA++ihTqWQ9nRbqE3R5euL3TsHXrlv5Sx7hopxrfrlggWthNsDEBY0Fu
0S4by36AdgYAn8cwkDRdPtMy0lIdZALK172LgeLJDYcE7x3xV90iAIuHdKqXMwQ9erh0nOmIMYaB
ljIofFhFSj5It08DEuoUK4au/NI1TXaEhuEG9GiGKJ2a2rKnD9u05Wuj3NxQZKKf3VCWN2CIRipR
ak5W5O2DoWq8c6UqxDl9yj4NhiANQlZ/ZXPCChonmdcZTxEreZdwW4gLZM4wzT0/IEMfXaixS8Wx
NUIx0rsyO2eaYPqtF9W5ziMRPXbOqF05Ait1ahpjzS+xpO6sibSNSmV/4dqNxSemoCmvrO3KCKx5
YBsc+/JcesI9WuS3N2GNWBkSFnj066S7HdI5kRucj1jgO7/QzpBB7AMnhXQn9LLeJGMWwoq2S2sT
N+PXIjeMKzz83cPQJMO+Av/wBJCjDDLWQoS+pejNxQekWRWgA3c+pDmnsFwp7aiXLGDE4+o9Xqp2
VTWdXMmQ5DdqOgaQGnvcZGWf3ZaJZNuEw1XqaPplExbNFgoEfiqDVo8e7wuM4eZyLOXW0rRdZETO
KvPmF9k0ZbWWhcpW41CTLhGpCAhOEfvADL3C/2vt5nK+JKMy7RrgZ4GB+2lrZ626nhcHSarKlp1L
eRBh6uyulu2w98xUe4Ggc6boqv0yLGOqmnTP1q+caNuT3yYSsViqQJysGfTwiIPCCmizu2UHLa8w
odBQ4fcg5XTEZbMad+MwRuvWnO9IdrrnMTEEwBJP7qZC7MiItKtMNJtSldEX5POd2bHlqbrEQkLG
djOSVDomCgsHft2QdHd4kUT1rRXaNuFoTx6mGckrlF7M/RWvYSo2sNZvcbGnuTi5veYkaiMR1ES1
I3slIxhAWCR5hJeCNL7hpS6NwsqILQHjLnnqb6Vq7kfD2vjRtmZzVMEN9tHCNuFRWeOEoZvN/lbU
xr6NrJd/NLi1H21ucYrnzgqcj543dsOnkeY3DUflFp80ZXBWP9yFS0GcWKriImmXW4wv1iUJkud6
NvERVM5t4pegRueuu6XCyFhnaIFXtUsVXbuU0smlnk60orsclsq6hO66JpqMzYBgfekpiu3cpeIO
JOPA6he31/5Af8DgOvVtxFEFP0Jvrsn/fyKAEQZ13svXYSnRSz769IowPOYaFXuR1HFM1i22NZVg
51mq+KqllG/srGQHqfseeO8Y2DT3zUuFH1WU764xKNwyeXN2RLrKSustpidhHS4VgLBZaAPEe8Sh
P5qa7rNuDd27m9ryYlgqBA0PK4nJMBSR37/TVQ+gveYsQ+ug6tLD/NFFOM/WdGFBn7mplqrCrNGz
yzbO37iARoBNjZp01NDN9mkqKI5MaDysl+rDDk/hu8u4gzUr7DrIFonaAn7Ab7AUJxqGOd52AIFX
nIFuTbyYV+ZH06JYShd1y6/XuLN40pZKRgcS1wlGYHEBzZXGxnrqsqu0qF17tWSYPxd1i4MhXIoe
cxGzFWB5o/+Rq2HJOSDzvXeEHhYOFdniNgF39NQ1bvUyL1WS80erpPpomHSKpW2y14fivuDQv7HF
7J3Csiu3jIzHDWk/qi7CIsCYlbBBz+k5QXJ5Ed0s1k7tAquyixixHCpTGRi8+FWNi+oKxT3m4pv4
3T0wuSYKNwD5AMfiBmAfnCdSbQPu0LXZ4kxp6lZ9jds837tml+wbOlX20FC+pCNRw3YCxg9L8CJt
+px7VuPdAjxT11HcVbem9Od1yvg5mKVFMCQqvQ21Rcla+l545I09cPEL164fl1tN5t4hw9/a/GdW
/G24+++mPsgEfzX0+W9QsGXxm2LLgIcv+Tkpps3bYlbMMdJkzLLUwvwQWAQFdIJJsL1k930myf+Y
+SxF33yVx0Th409+mQEB6SenyqTShGuw6Js/ypS/D27/qufbMP5pBoR5weZ9IZAsY2zrT/SAvMax
M6bOAEirIotKW8TQ5VkReLZT6qeyUkvTtfzWe51Cisr1JxKVOC/Sj3psumA6qt8Wk4PBHZJgIzXa
9NvUtGrTA1K1DthjWSSiX1UDxSNbC7pyjq3Tn/ZSGwYNo6BtGLk64PPMWw6iMw6srrosskkWkLkS
WlN9ryoubGLWR7p7lX6QTFEvJytErzTrigip86y1pdoNpXIXwB8QPltWFzLnfpzLkbGAbac05HGI
KlZJDIQm8POBmQP8Tn8D/on5StbM3F+czBlvZ2y6r0ySucFRnq4uIXZjXzbijuLLRvXLHdyM9Ixe
FcUKrgC/rm2/TA5OHtXu2fc7JVftpEON1DiuB041dbuu4YYRaAvjOc6tdF+FzbCVc+POmBsL/mGM
fyENJSpUV4YdFi/dMInbAYi+2pWdBIzXtuywEdEOClyjaQ7aNG/W0q7VMzyj6TGcS4YmTVRX42Es
AY1gK7X5RrEE98Yz0PQaJJ/Idq3hNIRUUkp4oqoWnLebC1pGxBIxJTGsk2qugiRlludQd/noy2m8
MLrBb3eJtBiFxy37BEuVsNaaCcHhpnbSjdFpRc6RgwOfU9rMxZRcivFaKTVqlAka0kFiNeWaiwtT
Okfle/Au8ZrURe8xfBkG9C+5GAYMFW0no9P5QUcVrfF0hw1f3TDRX2fAHdvU5mncLh2+3Dqs6TVH
DjS2HLjtXV+O1Z0omvgE8DB7LomQB6GuxLBCzO+gdCL4rY3GvQKw1KzpGww35KKgyi1nGj40YhRq
E0VZvZ0U8YvYbfyr0a4J8YVNv+rxOh1jPxzdoDTzFJakSSjSjns6d6VWHiCMGIcuJ0GKyyL8xNNA
PhGOoP85zJVAMGg7le6irjbuwyzpDwN3hC3BBJdKhSJs7/AyvnHO09Zq8uY1vHacijwBCT1QeIuJ
No70tkSOJy5yJ7OOaWxzt8chslPtYkuwW1RFrn/IES01rCaX5/qe1G5zrj19/px1ebiGnjY99kmV
78OZ1P1K4yQlg0rD1acqrb2ayrE41zZbXNCVEpHDUEm4skmtrEUclg9OVHfBoPnFgVhZ9NTVS8QU
VTa7Ta3KWLUzgUcyOruuBCvQuKFFS6yV6jd2XONsACPgb8vCMiBk26EITx9ucIY71VWThz4sHj37
Uoh0OtQ+6HwmUoxTx8lnZtK9ST2x1oDehpVNFmi/sA250xmv4zA9QdeyV0Ua+ePaV4bb0BJnginI
mFbWcdU710NLSIyXBa7VT//ZFb87j/7trmhjFPjXUsh/g8Yt2tf2N/0EPfLntuj5fzh0AABXAwb3
sfn93BZ96w9HoEs4kH/ROWwf0eWHkcn5A7EC8RajkcEFeRFXf0gjJuKq4G9jckJ8XVpl/sa+uEgp
v8mOsKT5D/wXVwjb/nNbAVhbg491bx3szCN/bEOCaYqOSR0c6WMW1fZ+1ko6HMphmN4J9rsXnN65
0HlCDLeMa2EbtZX2mjF+vYQX6Z9neFr3Dg9WxI7gcONtLfccZ6q9nTgt3uetTYK+V8khjxzxqaxC
mHnSlUfPcDb0JtSfqZ+WnBi9hsImOYzY/PtqfgP/yWQ1jKAOhGNq3IGKSY9YcYtT6JrZrjdb3PJd
cVky0175WYh7U+bxUaiWqGiSQwLMNcdcG1rkHkH+ETkPs/GqZDS8qzLPv5i4i0mCeaNxM2q9D9Ug
1S/FlBBlhWqmAlWa9dZw2VlEaUTPwk+48mrptRhJR4SGuMe2z8DJwVNe1KSiAp3zPoOpCTt6PtEm
L1RhrJq86SCDCCsQEgAN9RE41xtWyp2Ne+h9YI/emg3n8Dpp2Hj7Mn2oLUmr5phZclflo9z7bQd6
0BrI3LkTVbfC6J9KLwkxN8fDTcep/s2fhumZQIl5E4Ez2BMP5XJlyvHGdvjhgJlLtqT9+hMhmvpz
bvbjmlyTu61UpnYu8/+1YOofWGmRwQgdCLinVv+u+WaQNPa0Mv3qRAPMwYI0uulhHgPRLIt1a4eX
eVrlB/r2DvjQ0zU24PkJLES9q2tlf42IAxDZ6BKistawQyYMDwadINcUM8zsbpqkwRAvqrYxZ9mf
KmuSj9GU+C9u7UBeBwVKIo+G9AqHyj1ju+Ry1h39cmh14kU9EcsnQNTthez1jEpXq9rhkDaQkAAT
7+0xc2WQIkPdzJObXEaRNW8n1yVhqVWee0sRiGAj62oPG6OpFhaFfu03fFZKJJ+Qi7WVvfWwi84h
LUt74Avmyem42OaVQ/bIc5PnGqjsuYgq+wYf97wfsQeedU2ZJ4PR0J6uluiKMVd7z4DRX8FEyQ65
1h+qIlxykoXtnY26Ml4KXziXdWSlB+i41V7KjCxJTm5wO1ixfZVVw8mIB4uPI4NgTe9w6Ufda9xj
ciZRzDTDqEL3ldz6F7se80M0VaSpp9w+lHVobV2vooLNLYxH00rfGMhRy6ZFlvHiesV9qcz5saWm
lARKod+UsUO/3Uh93xFcNslJfB76OVbCFqsBkfCV2Ly8dqOUMlHIlf4b5uJ4Vyi+KJqT7MFL9Hyl
TI0jjErzk4z4JQ6myfGxJ/HqQeW8c7kwkrmiKCJgqnfflQWVx4NzLDG+F8C7VrPj5gVSlkxvoOJn
t3aY7Z1p6I5OOBcHPOf4oysmkz2L5UtX+snBZYC3JYHH7btl0hAWo7ytWt36MpNoW5mpjDE+As0g
aJQ+Q60ZH1xckDeVkZcrfqEudMc4ZQJLquZaa8btkDn1qW6Icqx8f2t3Mt+F6JuXuNkz8to39MCq
Z43yKvjTpriROijUAtI9U6pBVwgnqnkzOwI9oaWvCcO6O0KA40Zlotc4fJnec0fTVgVbZs4S7OdT
CR1xiq7mtkx32thxZ54m2101anQWbzf38ojqob7A6ojo1yNZ+b56iJgzSzoAfUIinI1Z5lqKqcnC
6ydOv9Ulow1gskJ7lkbaoINEnIaSzEf0cmp95TcFE0IteWIQpR8ynfQG58o6MGRafs4gczJDiP0b
mwzUoW1tvKBwCrqbpNNSgDrFyub+8+pId9xJrnrXOnSWblWRbz0rj/GrF+Yzs0QvczYQH/xHn13j
PAN6eWo8K7nIZ/XJhzu/Z0ecV+RP1LmNGBcVapAXrXSQ1yfNv8h7q7nuMKRcSn2oiaEkGVHjvNqU
oo3wy5FhnI2Y2u+2Np/SITf2Tsd32YReuY1HaXyhNau/HOgxerXMetlcYEw8x3mWPMA2V1nARI6O
T+lHO3KV5OSmCG1ahPG1EAmLOJfhQEX1eKf3/OipZJ3X09RVm3Y0vBPyG0aWMSvjK9OVAx80DuS+
ZtkQPmgx3E2R2e8KgryH1J+rh6wHqoO/dgN6fb5OlWltKkW9Fk0H+kzWSyssxh/j1qlLdRYqMo6+
iNJPQ02meDAwzCrBdpvwiJ/o7qn2+CxAx6d147+kjpOs82LQn7OwCfesTPEh7HARGI59PfdSe6uw
bRwruju2xMDbK5EU2cG2NCinVtTeZNPgPUSDF26FXut3sUrIEiqX1DYairM1uTCcm6n+XBDOetPn
nuW/b7qZ0NBoRbuRCM96hsUW4E862YVuEM0rSDCj0yzFcijSRQ+VJU8T/Wa5PbD3Sxnd9zYHkUBS
TAz7A2vRDRphti9jHulgrBDvg7ltSBMywq2/+uACDiqLmd6Pg3aRQCPA5pRfK1Wk+87uX9Bf8ROX
S7LLY/L2Oe2cF8AMtOf2X91sfqG75rYQhIRgKFe8Xp0fGsJiGyD/92hj1ZGhvXuvqtR4TOVQvFEd
Nz41IV+oCkfjo55M3HMRqvgu0Kvqtlbdjhs1dI9LjlqkiAhWwpzfJEbZWWRFk/hixHhKvAqN+bru
6sl5binx7QH8edzZBn5xgIYMdC+IKSuqSneo3dW8wxZaXiZVrZUvFQsoZy9frcUYpts6paHj6Glp
Q0REGtAbzPQkoqk49k3ivtiTXX/S3TCS1+EYZyc3tkVzT2AwDnfZnGYMCMAJEBel/MSW7zg0W+3B
rsPR3oiYpgcgRYAzDrWbmOtC09ED/LLYKqd9amGoBs0YZWvqRojRRdYT6Y1h7yQVaPm868/8zXHr
AxZdgYg4Jo11gcOazJyulXaQgit5JDSs7TmLPBRznG1ix3CP7CCwpLUkgjiUiVVUiOnMXbY+N/w2
j3PHbS1OhteFIHxsfEcLWktDai1wqBR0OCErzDQ64/5tTklySMMtIEpQ+mXY7aFOWUylvWTXAglY
TaF1kyNcrmWtRQdKxbsD4KDw2ORGcux02Doio6URANNFHDogMABpfupNJ1sRe5x2Sa0SooGtv4Hi
w+U6ycrNEGKGoQspZSMLK5gh/Jr3PaOVoMuMfEc3n/7V6kkyraq0gjzBpMcU7xhpHe+pRYx027fe
cusU5a4mjN2tEqpIYYL/x9BWdEk3/ZtLnMmQ5i9nm/dfxt+vcN+/4vto0ze5jdFa5wvfcV0Xmfvn
HU7ozh+MH+hPw8r67Tb2yx0OZCJ/RHcg9SqGj7n0+x3OsP/wTG5bmOQW4zcT0b9zh8Px+qdLnGFb
XC6Jb/CGKNNZhp+/GGHJwWlIYKWO3kWcT2kWId9sevuI9M1Cqzcx7fTBiMh86w7eJYc89ewoWd9V
JQBjvWmP/QSspgZYcvkR9pugZYc7VcqY+upae+1dl/INJqX13vJCpjm2bUTtdeGCmL6xrISJaaAV
MKgPEKs84+xbwJwe4HkYEAC0dC7NXZV2VXXpcSRxodUocsUj4hmTFKxgYSqt7TxHOgSCamia+oGa
mM4eA5h4mWAgNTrcQozQ7zZurFvtNs4sozp2Fk4gA55T6qHEjcY0+RsakWdxdMvJeLQmwr3sHKUo
gaFb4ejtaMKb7EOfALQKwcYnrrwPJ03rSbsAMwM6iCb5KouQzktHRi4ninZs62WCpivucK2b6Hek
KGUFSyOzWlBwJbFb1h70RsePERYF6zdBaFpdlS6lgr0rJ2+NlLLPo7J6GYuky4kwmx1j4dHbDLpn
v0yoefhro3iPeeouyoB6BGMvKTwoyr00hkcoeOZOdoMMBKV6+3SI0GPqPIqfWEyGaDNxnXa98RLA
8Cke+v6pjXJ0oGyJ/I5xFBTKhwAYOW/Y/1m8kXzgdbcYZny63UzCx+njqDqKlnzBRdyzPkdJ2WzM
MO3vZq/ntDNrOTuS8aiZ1LPYbjXsyO65W5wvOyJXt2pOHsEEfS2zpDtxdKV2I43Oc1yTwOm7lzJv
j7kqi33aLYg/tpQR0wNiUOUwH6NsClT6NQArjjBG+ljh40Iq1kpgPOqLkxTOZe7M4fXglw4q8chQ
m273oDXDNeD/dGcpSwTjzDwZxj6TdAKyEbDBlTWo+ALPX3PpdYOxwUms0xuA97IYZzsgEclVoKVF
JukNtcPSknz24noEbTdNm6q2tVuG0BbDzehLiDJ7ZWvdHQ4UvC75lGHAxknJrTHZF5y44DvjW8as
BVSzsPtt59nWgXUh3jaN4W9pl7BWdqz5O+UMX0o7zWniAQ8RsnawIVLvwUwj+Vya2CCUXeTMZwlN
g8lq1yVj2KAtuglHlwZrS1fZRnC4DzxjvBccsJgepI9aFiJ2FvQ0tBXVm532ZE+hTr3aKI9xbcN5
r6zkK2j15lM/uyspsI/i2qQjXNVYMRlvE4ZWaX9ynI4nvic/vzatWftadg5oMkXTsR1ga9SjdSMV
gh80MG3PEae/nYQa3LvMSqtrRze4rTFHTs4V05wtLg5cC27otisBPuv+41rQ6WKOmLGXxrHoo4aZ
r9nxanyw0jkIh+6tz+h61UOlriljEwjJfCwwu2Ui8MZxeodPp+ubyLWmY98lxZ6Z/TT4u46PFtXJ
uIPgDfFuaSZsh+6rQPIgYQ/Lc+uMfR9/5Xrh86wNPiqjxYhmOBue3b60hIiVsfRzzFuhcv0UF35O
LQ9abVxrBq7Mku8sHQBcS8AjkM1fJbRQQFI4S+CnARKoSM3oVW1u0IS5GkYhk2Vvfh6F5T+6CZH5
TGqvPFJPBswRht4YkPO6g8VVW2dQhOm6yQx5wqz3HrYeWCejSh5zsuuLsGInl0YzKRHk/WyuqTAU
13UePtQwhqio8k3/orKy8ij8bguOQV0g3lS3BCe0u9Rq3Vcjt5N1lPrYYXK/AckSxTzGkEuNTbic
1SYCBwCKuHvCwwGTQCAaIxM0Nf6dYlt+HP+Wpzal14+jkzK3WGTGjVZn8c7N1HUWW8kmmdr9IHRO
5f+HvTPpjttYs+1fqfXm8ELfDGqSyI7JvhEpaoJFiSJ6IIAIAAH8+tqg7GtJdsl13/hOZC/LJDKB
QDTfd84+iSKItwuXcDMnfnMLjPuZSpZ3dEkc+NLb8jbQbjbR2HHAjITqo48XfJObprGznfHMrcCD
lQO+R5IIhHpLWhcMqKGMczSS2T5EbbltzCXaiZaN1JyGKeFLFvMB6qwcJPv1YpjjJXWjYtPMQ0BD
X9sQb2i7jGhId8q100MWuXoDnzaMowLWLdCCw7y2kkNHXUYDsxaMthnNFXIokxSzM1Vy+POhVWxS
qp4D0NBNGbacEV1wgny36NhpfSDnKDqDOJPEraVNaolR/WWGCrszDYfuoGUYWyHLblvULZlj2Drk
Q5QX0dYJy3nbuVW0lao7iwzy7XtDvOku+ACVoN0t0TTsTYlcaJo5IRuuC+eu0dl+GGp9MsrudSyX
y0olAxF/VLSWCc0U2VDNNbYZ84JMFIoK5lzsp1yZZ4vn+UcDYw9KiYYEsYa8lTAtKYSFfGfMYBzV
65L5rvNBna0CtzCwwP6oTzb5G+dEiSfoThvqp840b8RcWBeMAXmQuYuyqSzfBr+K9losn1I89VBD
KKNtipnqYNJaCdKfgqkflNhnWBFTDAi3v0lKO4mpLMmriSQ5Fnfcq76ZPreW9yai7qur8mpfeWwY
Ru0+1XD7Ykpi3WMV8qsWpObA47R6g+YIqUEWJfwEiMGBnLIbQgeKWwwAYpUbLhdkunAbgvLTUCfm
lskUzmebj0/h3LJgKOc+p5mLzAJRUqFD5nU/rz7bCP3i2p7bs8GtSY0aAw6phLHv0ZrWFyQbThSu
CUAenfmzhNKAbs4PKBjwGSZwSQh4u/BRmjYnfUeSn9agl8VOFAyg+qZS8PERqxTPvPaluiSJPXxA
GMLPOkA3+wFeW6WpRFRRejvQJrzxaMI9B4V/jwMYIXGVXq3BIEdnCFOHhlKxlkASbjTyf/dD5JVT
TA5ZT2kh3LlLQv2caExQHcM4zUCcEd3l/kgAWtrar16jG28785xRtlrt9Wgt6mguOjgG2gs/TaU0
nwdTfwGzr64X0zGK3Thm47EQyrn2an/cWQsAQmZWodAkZoht7TEC97AC+oVZ33UY9e8maDsmZKyR
Si/VC7B9rqzeZO+EyD1lkfJMIZq2cHd6/yCE5fHKNL6iiCqjhR6lzTJPQeUeBALwK2VeoCIoOE9H
5ucm7U7VlCXLtmizNO5S57XyJWA7P7e/WGmB6XDBdlKS7zLoMzG1aJbzMiuGLUc7/cWswmor2kHe
Q/jpzkAPBpdjZlSHqPFvkCJRBwtUsB1ZDvQR9mLBcPbH4DVJgzrObBlcR8rLnzzRu5cWeR5bAsOq
nZcTLiiIoIJC0gVIjpTT3vWO2+fUVEx5RTsDnZSZcDoOlBioY/V4QfAry/m6CfPqQHoUKYvBpPYW
Cosd+RKSRrtvHAqvSGrwq1X+xGxWPrHEDR+rSZv32KKSo1kE+Znp0eMeks4/IRA2kEsb8MdITZiq
x9TOi/mc+Ld6Ey1Zf4oMrACbzJzKnaA6eLIpfNLG11a5QdIgtv6YkoVmyv5WLVo9meFCcJ+AFxfK
Njqnmaqu3RTCbOt4fcn719LPBz++LWuPZju7q+Ux6hXMQY4PcnpILWZYxMIuqOYlEo6PUV3M4y4v
eB/OMR0SYRKCpvhAsPfif0xLA3HoGGpWVnIJIl7EXqvN3Ps63bml69PjKLPnMZioDrTBcE+RY7a2
4HSMy6rR+XNSe82eeiA40XrR1dkwNOa2CIsUWJZbGmgqV/GdmejkFttrc0SNr6kKRPfo4MH8NN3w
uambdmtkQbGnuJieg+fy2cyPdIxVPdYPVjZlG8cM7MMU1uUFBA/a7LWCBUQ5iwb9UsmN1wtvP1nN
dFu5HvxGb0mgm495uRsLa7iom2XAC180xwEE1I0tQKrchUHRt9dEJWhvG6XaRIsQE+Vgs1moRRYh
nd8Mg20L+cp2M0ffuymDbnLvW5X6JX6GYcYZCBiriLKajkgxj4ApQafGvoQRXS0C7KgjM+ZRHVYU
MiBEHVXme082vsFhu0zgkI59ybv4OfLDZGsaRZJe5KhWQOORUl+gxEtxvtjDKGIyY+kZZVDFL0Zl
iOMgI+tOd4qzgNUZhwUs6nakpHvCgy/OMF8V20E5+YUovBzK/hC81T0qwG/Qsj5HBHvQtXiQJfGL
z2h7hrjG2HCpeB83oVwWb+sDl/nahiI9+kPNFtxSuDDooAWPS4EXCRXN4u5IBSv30pbLi8nG+nwC
i4hno7pCeWBSlHeH0zsMTYhcfMy0W99Nk0XhSWDIQvwjtl5mOZDISGffpSWUtXc2mkmW7oEoTivu
+6K9ct2u3tKpcJH+Q6BVWkfx0ljFLmWtY3PezTtt9zRtquDMEM24BQU+3qk0j/Y9sPoXz9XusS57
sUlKZqaK9uQmgLtwyFMHKmbrhRdOXvsr7CibSPUzxkNlu1BwswjIW3898kk2vYK+Jmx7PnZW1bGV
AhddcqTVGwRd045xA6MuotDXzSXnGwYlQWBFnlHFqrNdVLGMk3JWfpLs6TdtFNRHI08cEp9YSZrJ
b0Lc5ErGhmnMgNIdZ0+SLCqOKDCu36lugPiOgy6rS10O9AbSxunZgcN4q+Ys+yqE714mCVmVhL2B
Rm4N3l3JxD+IIp4rMNlLXwHvLdXIojPNt5kyo6tRpyUY/tw/lqg9d3ZFP8qUbXvKTesmDGv09Mi7
2ngQ6YsMmoJMr5XyKKwuvCoNtM66NsudVSUuvjl6RSleJix2pCTFdZ7Vz9CxnjvoyZtsDA80ZS0Q
rmJ8NTULK42sBYE+EW8WB88cMwkqR+gTVTyjMd8UQepvgUS8ABrLECFDybAb/VGEHCJSum1L99oU
1Ud0wOt4G8x2N6imbDfacXZQcG2Cv6LkVOTSeymlTgggNv2YPbNlxngEEb72wP5Xa1V30fpFw2iR
AcLzMojtnu5JBb/xhvoDCHBQc0OIyIW+k1TstwtzpJO1ln90KMVZ1HXVbpnGBZNDaH6dGo5ohSrG
I9I2Yr5wOd6iZqIiIPovKtPqFNQ5ySxhGZyoa22hGIqzUPgAgG2jPNlBPd6+U/XSvPvMeY2t2NyA
EHOXoj5rBkFycTrK+WlUCWkA43TpgE98ZCv1kBukdQa9Cs4z35niTi9sHFvaFNPSSZxtRg+9cvgU
Wd3lZM3OJivsR7RvSKpH190LH3H/BO7nKdNWvaGV02wjMxxjxOreA1FHHraU0oa1lV0QS/9MU08e
Z5nd9771BiSI/R/8ZYwLoiGhyn52MosE+LFxX1Em9Fsz7Z2tMOpHTbr4mxAwJvcpvUiF9wajJDEP
A8wEv74L6dXgIkgLC1JqmHwazQEfhh7HngLFPN0RMIEjsgqThLKTmqY94QQzWtYaWw6WSA8RhBPd
NUxYaiMcr8UJOOKJXHMEFc0W3gHfLPsTmMYN9tBUc9RJtjwqEVyWhYcBDaVZSsSlgVJ3KXNrQwhB
1exGkuBAkJiZuLItPzzjX/irsgnf7NS+c4uWySPMs1MkzPI0eyyu0Gu/JKUYukMJKmyHnoEsPEiB
2Lv1iaQ2uNOm9dizJKG8V1BH7bUWKJo0nqOBoBfLRx3hwSAj/cE72B474VSuCESI3OMErms4BmP3
KQ2XE6wXM65yYcJ8Ni7BxLHXqbyOWPXgRANe7f8kJQKC1JsuopHasNWnxagRfrjdRZ+Ot1EhX+Hn
MeJBou0i3dx2riADrZ4DsOAEWwRwL75xFIOlNq4n233KLVeeq8QQ2wmTSZxWTnPITIETpq2toy44
nPXeIM8alZpULvBrmKX3+idrsUimPM7a+VOZYi6wSeAlCJcuYqGcz4k3WvdT6JVbX89TH78jGD0Z
jPfMffbG9z34emY3nPqOYhTZjLGVkB0NZs+gzkL44q43iTaM/ObSVZWMk8UBkWkTQTjsgtRasehm
Vp461kcLm+2+zGfxIi0sUh7m63pbGsvypUTqp2NrLo2X1q/768CsjCOgHtlvyAvTx5AMsIug5IiE
rKhAlJinp95w0x32w/kz+yxerVTUL3lhhdfvGMhFZcMXZP1vab+iIHHfyxM+1Oh20SD4vTyYmvhP
HKQNEXG56nXYIqf/EwcZKUdslyXy99+YkH4JqVLYedPH+QIANRd2xnkhMa4s1CXjNzpknowPc+p9
YIfwOyAyRTJ/5D2Yd++UyCkKH/HHMcNnjX2PSFXEELGxKMrkpdYNTog6CfHardhIFBSlcT7ZbGou
3tmRnRrhwruR0vt3gGSPtmQ4uSgxlo2vTFEc/sKSLImZx/m9EAXuTC2CzcBv+8deuIgDujAcN0gs
8R4MJjW+WRQJSsbCevZbTdbNlHvmAxBqC9UDoV9PQwlLiNcYpdDP9MmA0dNh3pnUgVzC/GIRQvR4
ORwin/shZceE+IEwQwVhoVfrTohZ5vk7LGU5FOqI66LdfM+mTI1qjN3Q0ffeIBTFJ7MU/oZjGJ5i
EEqP+C3SVw/faLpt0iTVW2pqWFJhNGKg5UX7HVQZSA7e2maJZgv6Pa2SFsHtjEqMJq1Paxlh6tYT
w3RI86S7RfxqP6FjafTWc5mwl96zbiSJ0MRX/MmzZC5rbypIrk/fmJboIgdSZ/Fq9rOhnkphmFdm
Pc0Hm8yiiMOrdG4l8IC7v6VdKhmO9zg0KIZqm37oBgBAn21qL2xs9oxZtv0r9NLpo7S4osIPyfgv
0Mte1PDdVZ/S5C/lzYKorSCNSdg7hzLUg4m24FS4TJVNlc1v70BMqH9s1BZfhVsqHf1VFiEnxSGT
Q+PzsfBMBqtuSvIHiz3yEQ47hMSQUnEQxhSahPLW5z063LNxQuWDvry8wJCMbbEMLPOiXdrpA8nQ
SFx8TXZUZkxu7PfuO4kYOUvZiSuPTv6xziyIhOMiDuik3NgRJY1Yo5/UZbgiNqnegghvJ/Fgsr+7
6Ntu2g+K3T/lzIAqjZHdzdgmv8E2Nb2MOBWyvhxU9MUYLWvH5JQc/cwj13olb0Yjr4ZT2Nku75yz
NrPCm0b7+mzCJX7yjWCZNn5SbV0II0hYoiCm3tyfZBYNl+9AztCPPjehtnZjMpt7KFsv6Qxi13YJ
hcW8RVnRSnBud/38aOQO4VM9zN93YKcBSe6QjfRev6N2tmUzkzWD0jgjlGvrgyokQ6RlL2su/XNe
4RnmqLAc5x4CCQuZHG7CoKUObEVVtf0O5jlnLDYF8Wol9ayxvDACLGEe7RtqrL9TPa0yRC/fLlde
ufDfzeRWOnq+nogzRmFcPkbS/uikTNae0exy11m2VEpeoqb3NyA6AeROGa63Ff7ZBEa7t63SPU5A
O920uFtCwVHB9cj5GsxlVe9cO9CnN4jdn4Tsihs/BeBk2Ec2VuowLu746V+cUAdUz95c2CHrH2Ch
dVR0t9PQ3Q6tXZFf1YYs7dZ6EMwq4zp0AMNC987OOjQcF+5ovAJhGS5BKZNGwfy/+QYThWT1UU0Y
n0kfuRgFmvy+6p7+07b+v7St8cT8Unu8/Vq9TC/91++1x99+5ve+dQCHiQfgmKAQLfLCfNrCv1ty
+CsMfT45JtEfXLM/pMcRvWkfMUqE+BTG4oo+/EN6HP7musiETTYsdojTy/m32tYRjqDviUdom9fM
SZrgVoiaGa3mj13rssBMbpGkfZwJSf+I+WMtMQkHkwjtQbTxQV+rvcDHjyd6WXNl8EKbHFDQsgmK
P3nDguMs1sckH+BONzTi4jwyp69a+SsXNitQniGlrVJ104TGmm9dfXKNPtw6tEdIL8frMTsmYX46
ApXGTcyPlIi8exqtzYVGe0fLxkN4EvLSHYNOJkBnAWifmEfK7dDiriYZmJSrjKM6EqH+nFgqVoWa
gDJDe8Vh4sPZG6f3xVmw5MlZa/TqDmCKe0K8/KkIOuNjXtXGQ9o1lL4g4B/QyaQ7dmHORnBiu160
ZPHQ8nYMWZ+Nki/JEZ0ahH3r2nO5j6Iy286eA1+SZNSDmZZvAh3shH2Q7iJNEhLRBEYSIO9i3y1c
PRvtW9+hOZEHlJrJN2I3b9/iLn5IxuESZHSzyXRzjwfPutATgVZV2Yz0sbBo2mF90c71hRuKj0lN
RXwBqHFChfQp8qlRo1TbrPLaci4/dd4qpW7be7bVy3NJhvxWOCy6ZSiG/WDOY5zT8mQIPmgHuzW1
7A385/UjEHHo8aujTjuHgCrwNe5iY4+npL1PZVQ9tvPgPlqavbvTsOejy+YAQKe0AcS3o3JJTMEi
bkj6W8DhGggE5u6ldVE+CdxKVMQJQ2ANrHZTaIubavKOVBapZ3iquwbl2390y/DBl3lL8FefHyw5
owZKgLcvQWQdo87HkFiFHyiYGYREO9MHkghg7tXI4uMglfUtwAC2zCZn0jiAd3KrMINewbXJSAmy
Mx2iEeqWHfzKe8ewyGvqMfJs7da5k+Aw9jJMiHJ3Mp9wP/abRT7m62w8EmGiQWb0Hcv3GaUksrby
GfMl5CSs0SOZK7alh/M0ZUuxn3rD+xAQpH5Os8L8xDZ33MqZ6B9O8+yGPe5lu7fCPuFcoGeTQljn
qbMW5SZV2ULNb+TWLcYh7EnWeZujYLqs7B5kc8rJalfRBsQFV6XIOwvr/j8T/f9lonfIyP4lcOsp
l1/aRubN91P97z/1+1wf+vBtmbYh0rLrfZcU/THXR/Zv9Od9dBguHRQmfSh2f5D6gt9MJnLgzPyN
HSBt+tdk79q/QdQLSNH2XRtnNp/w3/CZrKC8P/GWYDWJRPcc08Z36VJ2+Dm72aYvXNK99c+jtO2P
fW3pGw8T23GZ53KJVU/x6zsbzu8G0P+iOHIDkFzJ//5/f3dB1BOgxlivAGTzxb5XRJV8a2GL2jt3
WMq2aBSAEkWDvvErEhVgzVj/EAWOnuwvXxBgGfeLdvtqMv3xelHhL3L185wH6OZfiogLOEVhPUjw
SIdff7UVBfrTveRR86xp1Jqk3f301Xp6DOlQWu45fALvBQlTf/TQidMytVPrSnHWfgxKwDN94um7
X1/6b74lI8ljNFClAOP4Ew9x6spxNrH8n0u7cM+aEFbFxvAaFqkxpZT664tZ7HZ+/qKMQJpATHah
j+zox3tKJJusA52751Prc6EA6dhI88Ks8nhUQYGsyYHUcKo1y2Q8w4+SH12rrShtVLkRm3YT/VvZ
1eso9hHs+T5iv8APUNz9+IEIGEFOlCbueTi5fN2o7vKDaZT88f93LXibECEZwgycnwZUWjgmR8nZ
PXfkZF0NriFfA1Xru6GwxfOvb/R6H38cUD4YzZDzQ4A833wnU36nHsyV6A2/HdzzMcneKBhFuwFz
5T88zb8OHS7i2xhV+Sez1E8P0xw5HrMaAn4gUeG8YHtGR9AXRmwt9PW+KV3Bp6df25tvn/37t99a
787PX8nBjWWjhuQW/ox9Z99nQYGwnHOWvJKWzMg1qbnRCqt6KZ5DpLYvcG54SYlt4IirEMGBUDj7
9Y39mxHsAx02SYXhVXXtnwcMtjA7SXxoFxqa5QlCnEUCfBKFF8KQjFBSo+odQbycAedloFf5/vJ6
Ajs3M0h//PWn+bsngPE94kjAk6aD/uPoLStU7Bi0eHlHCGCmScLahHbl3BV9tPv3L+X7TuhZIF5h
TK161e9GlBbsHvqgc85zQvzuoijllTUqzVQf+jyJX1/sx6me6RsRC3y2CLQjl/vL8BUo6aquE8aJ
mkFBtirRi8+NU4HHmEJ9A3+c2eHXV3xnq/85vNZLUvzncORj3+QBryvq999PlItr+1YQnciNyw/E
v8DKkb3Ud/5k6LtcJjxXx1v0TRYW9DvYuu5qrdpzLPCCpMvc745Lx/L3PoMo+mySAWBjuE8yAxRH
Tmn3H24SlOsfXgmPhZ8jHUZTZBAOB7yfT1uUVQoo7o57kpVZUxFA6Qaiy9hTzibXrTXrmdhQgCw9
KdttIWZ/h2HUv+17g1YEABY+Y1Jj6mZvmqrXhSSoV1Kk1/JFRtlvY3cGM++awoTww1qhA1YaAf3L
Qn2Hh6pHjMCP9ciX0dDxc1tZ2M7ZZBfdswIbex6mrnPqC27gZi6L+QZlL9YxtNfRI3Iyo4hxpXfW
0ZIevxrxaT9t6yijKQTQj2Q9RJSOf6iajmuE3GlfZvMNpVnT3KAPpcTMkc+6QtPGCBGuJZ5nlBzL
wUioTJ8mQkjOpUoBDRA502SnssrUK0qojiC5BqFxbeXznRWyazFAAIwkbpRp/skizYuy0eL46GUm
MjweOzq2zw3heS8l4W+E/xa29zJbkXyVUHBZoUeIC/Vc2l/EktjHsQu6u97HTO5NOPShK7qcs2RE
p3CKkDBRzbesB/hJvKTvIMEED6yjXe5oArhxdu38kDgOXX9JlZGcKzx0GE+Qjk5JcCclkCJ79OSr
iFyeU+1PEWenXr6WAAhoS0BtAmtFfGYczn30OAikFBvCg5yzKMFpvqmLGVur4r65g0kP5n2VoxUW
7ilHkoFDaa4vjnQmqWfjpWRku5lPenDdzEtwQiSBQ7EI9A1wrujCLGzAjO0MhgZQIwBKD7n4Fa4f
Rk2JaeYloDMAaLRASxQDP5yRYZlJ4J/EOl8ahJggMXPHrjrY2ubDwI8taRMr1kW/RaLDCE7ndFcv
oXWVGTWdvNmrVYiXJoR6Ecwu640qE9iGBDUylseCwjcRDfzaUOGi04ajb4RFBuNGqaBcRZGsyxtF
FdCJgYYulwvWoZT4pNp7wX3pvfgZx3VkIT0Rvt5s9fc4W+zjglgi2ILccj81GJIeQnoWlxS6q21H
g5pDnYG+cW/lZn/COUKEVTVzGVlpHU8Nhr6tKTkKV9WyHuNxiKCj8Yr5CoKzSc8io7lCdkm0hjYh
9vIMN57xCz5AofJ2Q5sJcSpNMqUaxiRtSlM2t0pI4qlAvNcoj3v1FrpLe+bZAT4dHwB7PBMvSGg6
mJMpXiomrgl4GDfBmMVHvyp7uZfe7H/RS4CWRjVg7iQIoL1JKxWZ9yDyrVWQ2zy2MNSIb0TThzcx
+5SusLegVXgP/cw/dM2cnFuzCrpDSKTNs8ip7cwNKkE/nQAgujWSNA1I9lNTdeUOe8ESo6HgMYZ0
1+KynJpPhSgCRWsY605pgpddN6MEKepO2tu+r41dxx6QvCgS3eHLw8zLwI2BD0zuBliNZ6RyibOi
h1g4e8P8ldixCV9EbtzOUVt/zMvRjcnfpRnbrAmchPVsaPC9BMrl/chBSiWYleNh7KGfipZfFBpX
rs5Mpn/k4UjXOSRTYw4gsSncRmBtvE3vB2EKEltqMV2w0w2PtmPN3haU1ASxJOFCyD6TrYsi94zG
Ga5RJbMt+cJoYet2+EAvhSSzsZH7wStRHWbmlwpd1ceoyu1NHll6D/XB2eKzMg+kSdW3rEoLlgem
9wvf7VaUrckTDVK7uKBD1dyYaqDwIRWD2vDZkb3MZFBdGXbBKyEBCetdKxQ6ZF8nbLBtLPVdzGyr
iIMjQjVul8h6mM21rmUCPX7sETGmu3DQnrkrc0pHMDU6E8txkFRLbHv41hLL1TcQd4w4mKv+iHGK
9TgcPFRcaFfa87av1t9maYGdIkfWRjd8JdDSV7kxNOcoEuPZwvnjYmHJc9cA4szDhqLdQh89qxTP
Aq4XHy0YcbNRbKqe7bZL2c8BwNlYTmuD9LQyKepPXpGF4m0WwNbkGIB0rAIFKLNwp691OHUpzUfD
e6KchYw3i+SRAGniTxpSdYdNRXjZZzmqF5zDzs5z8zQl45Pp4yNdK0Ir80W0zjG0s/BqpKEY+6Su
7bJp6vB5+HjNw0Z8WKKUXm5EcebD6PX1HWSaN7tCI46v57ok9PjIvAqk0456AsMGYb+m5De8Lnk+
3YNp5cnxxhe7bgQDsnHTgH7lmOXlvOkqGZx8L5ftVk90n2LpM4/H5SDT6agibZ67XTtfdlI5d/6i
c2qhNRJrim1JTjQv9YRHoxl1s9OWQrfT9+71ki/VdYcs6q7Owy7ucdl+oQ1QoV5cnM9t5I/Y+AVC
aC+xIb/J0MnjMqPJNg3LFG3qrmK6IOgcwUPonuZp/JzQ2LqHGlfeWsNgXvZ56n0qJ79MY4IEI9bK
hpZgNzsp7qE5v+y155yMaIqQyo6pfKEdLs7rwIl2TQ67wPJNg5waJeseNcyc7w02s6D2LPKJN7mb
BBodcQOJAtXacWzACYo8Sy7MeVhuVYa6NBrT6XmoCMnZmVK6+Ylwau3FGJbxWYQJSvIrX5uTOETZ
IBFMN8ZFQfL3BzNHYxcb5YDXgfRTszwODJ6riRX+zRo7eTkIMR40C+F5U8gamVOUoYBB++ycZUxu
B1T0FphHdhaEU47BeAsNaHIwmiSgdiRT3nOpFdl6c+VdQD9kGkUIHKkYsF0zbW3kz+Amm9a+VADm
iCCLOuCQYRW4TIgW9hLbHxJoCh26FZG6Z2jS6FJW/nKUQ5DfSUR4HwZrlo9hBZt01EsZ04nK6Svi
BHEJy1nNNEWwdQQwR4QKS4bWAsXSRq2F28QA3L91uVU348I5pamWgHTWNsmvYb7rD2Y/EdiTKwJ9
cqdz9qHhkDjZiMbbIzv20CvbOXX3gbH7llSZfhJo7r9MXhK8Tj6xJntTkKcTy8ryqrhoq6DfJFCQ
3xa1dITqZcuMmkSJN0LY0htZ1BQml1yqkzNpmt5t2+Dh0nlHbmTQ92s0ZH9tVBP6RHCsCu0ke3a8
8ijJTTr22NgGV4XnJTXpDaa58WPmzy2a4nQprjHPQgNIRFNdN7QDsTHb2rjNDIenVlFAQqgnpkoP
jzrrNLqy9yPGf8IH/sGr6XkRXar/HbgTv1T5G2HHP8YPfPup30uhyCt/W+uZ9KlsimSgcv7V9rJs
9zfX9EwaANRxaH1RcvqjFEo+EMdHBEjuCtN6Lxn80feyf/OctXTKJuudU2f9O6VQ68eylmeuaUKr
9MoPHBOv5mpN/f7wyPTZim4Y9FUzMZmNEzj5TesUiAfKYBpvAU7Op0LjZd+ZZqnAWrjjB2w8WOhl
1PzeXP3fKyU/R5zwaTg+U/ulxAQPxV8/7XdHdbeBK80MN4IfaayrtATfsxmCllhwHIFttBknd3gO
RsG+uK9DdgNd0XM2SBYZuMgCguY1Usq85ndkSJaqyvqweEZoHWbWlq/WTJdj/93z/pvaznul6LvD
93r/KLT6RDVRVMa18VMdw80JOPejWV05GgAWkqul+jC6OKr3TIho6MdZW8U2BxWAj8BnMww92jnU
6AIsguVb9YrXXVqgS4XHhjanb6XqjD1L0HO03KWr57UcolMtIzaalFE4JmTdeUm3SO9yafiXOdvM
+h+Kun99DAGFooAHQY2MU+1P5bEA+9FkiEpeNTBFH9sUuzEAHngWbEcpW4NBiu5FYlUff30zf6wJ
eZjYA9gQLJo2Y5E/1o/13dP3TJ26QqbNVRMu1pVVZsNVI1FmkR78+Osr/Vi1/nYlYFaEQVKNjygL
/XglAcZuYX/eXoXCpCyA86I6JCpEn1GKbIc4jv0i61zYxoXjTfU/DZofC4Lr5RkoFKJcx10z836+
PK2PnBhKwhBWl/1LXQyobYkUqw7eUks0ZWzgZ5NHf5iq7p141AZfVRXJsyma3QvtO70ZO1PRIkLF
k/zB6YXtbDMcU1+FMYqtaSx1EENHdCnGOz4S/l/fPeuvD4p2PdPGGs/k8q4yp33/oEx/8BrPSwxs
JQkavV5JCixGqQCFYFVr0tPERvBzGpIBqJcu2/tEg+YxXJPgTYEObuM5S4PYbYvxa947wevowbg4
/fpDut5fHjKsMgYRsDPmVt5O58dPiTKXcy3F1MvC7dZz+5bIngX47wrFI9VkiHvdmZgrOIBtsiwD
a2M1B2n34lC5+IDKqqvvROUB3AuqKX2acMqdgRTkTOZ14oO/MvoIJEri4R3cxy6jmKDmyuZqoqBK
HDO8lxRXCZbzd/SfPWb10QOTeGcX6Q1sDEeTNhZ0V2SsPah3gCB0fm5kPtvMDe6wLLgCw+KiyuAO
ApR0T9nKIlzesYSTmZGFy0yVg7hawYXTyjC0JmiGbKC+IMRR94NpsKvALxLsE9kNMLJs+4Hu71Qe
ksBgfwtZJvkcAT4ZNznGenxosBSFkAQNt404s7qoes1H4fPer/xFpOEaYO5KZaRhC1+Q+3CwAABc
d1Otdy5ywb31jnSsvAC84zilbNbHlfpYSwf+o4iuITiBhLSsVh1ZamzO5yszMlRB9RFVfHZu95G4
9xwFWzIqDBtEYb28hOgbd5iti2U/IhnbG0TzvtgrpVKmK7BysVd4ZfMOstQr09KZoFvO76BLKojZ
tiLW4tjwv4INWJGY/jseE3ceqMwgIeYxaFeAJnrXJHbesZo9gM3UXVGbkwN1M38HcBaMJEytagVz
aifQFz4x5FVyO0ydquvNnHNk71+zJLPt5VlSfV0jyKOeqbz9Ys816tx+M6hhEOYVFuG61ETcd8th
jAaVnNVAycXmPf/EDAznrJjJJIkHnkGymTsz0jyuek30pIifxYpElW7nY743ObEoK7nOOtMP2mM5
BxM6DF1F6sLniMWImvA6yikeWAv3vpEVyTWMH8fHkRYKBHiWQ/bkvqnyPlpFkIQQ7PSY+7GRwKBg
S5+YhES0axmZsucwJWCoAqqwMmFXsIcvU1NIXzxmzMYGzRZTh6MAhtg+lTcyN6jhtGkevhnDCK9g
a7a2OuRuOIRXHohISMoOJjaviBvQBst8lNRke2R0aYY3LUEr2O2jXjY5FTC/no8cjmoRe/ZM6RcX
IN73Pu/or/FY7SdD1NSrqTevJ/SyNo3rqjANyS1vmiek7lF9hq5SVbsyU/7dgs/H+R/2zmw5bhyL
tr9yf4AVJDjiNedMzYNl2S8My2VxAEdw5tffRVVXX0l2W7f6uR/KERW2xCQTAIFz9l57B0dUWGAK
YowaJK2IuCWqrEeNz8vYPpGPLNSuq/gEHDWzaIZaPc6gr9KpGi7yYGJoG0wVvQktC0U1nI1sgwwk
6jZ+0fN1Jn7D/qSYU3v+QVS1RHXLB6AHRLmyPlogNg/kAaMVEkrV9iYpk3AzdyG2AWK8K3mN0DtF
KJnUVIrzKiWS0Vy00VYVRhS0YulXW2uKqaHFiQV6QcnFy7z8O1SDhKAzfCK7BrCfGPOq5aj9VZP6
PZGxyjwSl9ZcJDC9gt4x7HuC0ER36VUScmBBOvYF9TheSRg8FD8gc5unFSaxVXwhCoiydD3lGRWf
wZ2TM6uN2vuX+rI7UpeHx8jgBVI+ghVsPE7veMUtRPyZjUVpTXF6m1hJ/SXD1YRnJUr7u8b1hqdK
x/YByxxM70C5uFFIyuL3uFmZjrtC99blPFa2c9O0rnVvtQb/AnsdFZzWmnw4ZiJPk4PGSQ5lEQWM
uEoMXz4UZr0MzpQqGgbxJm6ux4mDFh2vpTEQDwUfrGxYdM94g8kHwHKM7pxVknKfJUc4s5QOxHWq
O6VuRVBI50i5Z+guWuIf2HzC1rumVkMtuQT0NRzLcp4ROIqckj7OmOXml48+sD7xuYinv8QRzF10
NXi4VYyOc15L1TN1qgyI002hfaa87tgVRPwda6poi3gpf0wkptsV9YJjPOixu8iNmEoZ2Kd63I10
50m66IGc8K0zmdbcEQvIKK1ln9wW+QN6I3kK+oTsmSB2FeNiirxvQ4EVZjXqdLq129FsziK2uSkQ
6kKldwFvi31TmBTHZVR/cUwB/hEwQSJOZRDJ7iyMyYOnUYHDjw3uBFlF8FgBFtXTd5Up93rsGrM8
1BzX1ecBWHNzyEMjf55mAkPJZ1oq7pwDAghwYlryW7xcfjbMkKrpUEX1ivJUvZ30EN8mZducyRy7
ycYVWiyFGvpM1JxoyuiUbOBtJgqmyUwNUh6dorTqHzkL8nSigc7cGJYVe5u6Bk90BGy15SUz1GeW
7gQSJ5m1PW9au8cqr+v0q5a9vDcmtumnWbYE27QNvbtVTpe8PyaD4FeN0PHpqgyRFx0rvhZs0cS+
EwzW9+3FOPnZXdo39SrA8ePkRKMf5gFP4lqZVjOD+UT5dFF4o3NutObioa+LvD+LpqGK10Ag8vie
nQjOEgnXA+RZ0vQrFTekHcqhB1FRhFN9BxHVSh6tcrYR/c/swKZPeJ8NyS+DhwjRDwvNyQir4SmO
oD+uqdZ6sBylad1A2Arnve6oLG+TecFrJ6JN7WuscrN7mXsV1n1qPKZ34VixMwLGSIdmO8RUN9Gr
FYjH9YwlC/16AwNktEe96TMR6P0c1Ix+5Yw0HiaaoBhIaNDUnwe6EvdpDHeY6ZDIB8Z63lwXEvzw
rhOVJGgojz1C1LovAk5aYK2U6v1PrijomAx0+ZwLslqD/rYmKkfzcmdEYwy2+TY5OMDLTuxWlee+
rmL7Woxm5h3DsZTc1zgSLK2AGNCka5ARw2GEA3NBtBWfX8OG2TVxgHYRp7J5nGqHeU8clp9QE4/9
i5dd6f8qKR9UUgQgTvru/7mUcpE0FDh08lpU9q8f+ltUBtJfwiVGSOWiN/p3GUWiHuaoitX3deqr
Cc7Youwq6I2jDX4tHPYWyj9nP/4BerN/qCVzX06lrysA0vfJlURUsZRjbPRdb48Z2iKShddsfJoZ
h9hks8gDMwhYXgCk8Jz+i0md/dJw3fI2qabikoI0uosgNy24DV26JcfOROWrZpB/YlRXcUDa98oz
EBRLX+9HyT6kLaiPk1Ja1Rs3GAEaliFveny5g7+bYjc+67OhPDejxUiKgv68irW69ks72OemjNnt
h/7eUZnTrqPcCDdNp7z9nMT6qNgHXnQEYeCKavApA5dv9SpHkXrmj+XwFavRpDYj6L61TV1mz5a8
pYBdhrdl7TgD/v1hPHbmk4Kq9c1XWXAxK5sOOM6rdss/YNntvRF4/OhdDTCvoi0Q6sxcwzY3jxbw
u4PSwvi+oA+e/SqRV3ZaBMcyzPWPaBRhjeG/sq6Jjuz27Nb0rdM4wylVvOpeGvP54u/4kZpwPaEP
0EzPKrteGbzWLiPS+c6aaja+F16k8SlVpbhk7S+OU1I/9nKsb9NBeHsVB/2nuGrbOzIEgIlmxqyf
qNhHj9pQSgKhpolMzBoOoLlgOemCAigpr/WVoPh+jF25mF+Fpb/V0zh02EOGzwgeBA+5yJ5AULUH
OSfAEpwk+T6bXXbOqfTKmCP3pHRbcZKa57MqxBNVuH6z83HH0kAE6oineOqE5vuM1CObOfiRPKWO
35YbzU40dnY2WX5IMyT3uNGRg2ZjhR2REi5WO9eM92MdZvfg3+PP8IhiRUu3wiI8jWSx5J6LVdQI
XTCfseAAwPI/qmPNsfMCmsFCECthOK6w5IS7eKbelkXLWo5JmdMUqWTRCjHN8IyKt9PrCg00bd5s
ea+lcXGdeNglnXryzwlTnIEKTITR6SC/qFojPRcGbcc1ekFiVUpn8ifiwqvogVAhgX4Dc/FTTe+1
ohTjQjfKcLCWlZkfZphG0C7IydmUAdXBOXflDfhZ7LqBsa3iHDrERCifdi/BRfTfCxJkjqZmIzTg
p8Tl33TT3ini8WyG79rsUtkWn2SZho8GJnYEO7Wo060sfOvPejAbagLm0AETG8pw20/K+tJyEitg
QdYdPaOi/kriKuLwarC+KW3DpuindrptBj8LDo6teFPrQJYHtjW8s3OEEqCI4iUwEI3DA/uM+Kzm
DP/UebVZrCyHQYsNec4OFQZf9PgmzloXSfRxlEre4/Mp8eGmPngGB345jZyoKXdBXOTf3CiWn3Ti
PBk0iPAsaJu6jDf9cCs9UablrF1sQ8Tcj2nUUWokL6SlCZIV+kvrO+woJz/FS00wzyY3+i7HlOTK
81iM7aZq9Y3VBDCq6oT5rE1QPhPphjR4qhkIjQ9atO+azUh6GHILDKLz0NYnMjv9k2siQ5/tOA14
DuDCoQOzoml78tcGdt99nznJregNl+gfU40bQ7ahs6VRYn4RKkYLgsd81QuzAttCqYygeQjXIKTt
+pKeFZm0srTbW2o8zpLemqefVZLSaamt1h5YzMLuiHewoLlrDNVXIDmVPjhG0LATlRHZDebUXDmN
Nr6Xrp9DdbfS/nqq4UCkao4lwNFU6hUqr35ngAr56uF1/MFedfgyOYV1YTcJCaXtAOZpZbuTDtcy
tOureJKh2qDm5/wZD2TeCgMsl2VWd0Aaqk2g5HCmPUgreQZ5iXykk0NMCbzzIruhvpttekyKR2Bo
ERxhp95jbLyPQLjtwc3SR7Qd5EwNEAryXxWSFMT03rY2xxkBVD/m297y6k1pd/nWLPFWrDIzSK9G
08r67swhDIw0S0cPVfJ5Jg64OJBnWSjzMZiUh0s51rbVto9dR0jYFdQR4iTREV9ZKQd+Dnz61ssz
85aOfnTNsjju/UDNR7qWD65TFLc1It3bDsMrzfMkDR+wNReP4LYDyjJ+MYBSj9QDhFHBIjUwrYKk
ov3fjfm1xIu8gxAIFDFRziVNaVLd+lmwU9cRyzZvO3gJE7GuQnY7oJB1Ch0kzy9TafJxPWXsyCtB
atFkRsVUp2K5snTjndcWH38eW3HhukU4s19twzsn0B5JNgreS2cEHGVQmf6wZwO2jRF15GgYdXk+
mVMIN7aq7gAD+seIG/9eUajBOahdCohk/I1hPX9VNP3L9Uyl7xBZRAKnDgVkmtbdtgZ/tVWty3rU
JdZ8JtrZ54gek7YypNd11umVWwv7KkRV7LDIqvB2mPHkeKmg1VxGJbIVB4Bt0JXX0ewn++V53uty
tM4l+TUHlgt/n9bauGKT3NtbTrzuDXnQ8Z9Q55NDMhoo13Q9VlzHbKcTEqjpBp3bsJeTlMfe6poH
HZZQii23PzCfsByhvsSEUfkSxN9ApOQKOby5wdbJwaazZU0hDPctzHyI8bRaoHC5iXlI68y56lQe
okiS47HhxZisqOtdFjL4bpaJ/G41tgDT2Lj1Y4I05Ks5hOrYlEa1L+wYzk3Ss9Qw/GJe0k5mY9nE
V7VL+lRdh5ItSOX7w0a1loeSIgmuxMS+v6XYVSBLy9CczQMliC1oQ1HeFZN8TIgDYMWOg7g6A4bc
WWuzQAmBbWWQXxIjVHcuGrj6Gut2AqiKBFADY6yn3DUmkhpCmUek7b6SFnUDOFVEmEJNkTx5fF8g
sOpog486mIBPe6QUAGklFrJYqPzREvUsyvSs1WjFD11rxI8uMIXkm/CY4pzHFbooPcwaJLPyxgXQ
TLmUzta+/AvezJAVoJxJclrAzjWMZ7a942eljOJ72o/iQbadf28tUOgaOnS9YKLzBRiNHq1a+12f
r31o0h5UaRbAZwfKdNp6X/wFO22XC4HaWWDUjUsTjYSDA4Kg7BouyxZvp3HOl4MfecFZF6qtn+3Z
7VHQVPWiJ6ztYGGUJ9mBkOD2hqYIAqCuc2KQ4liVo/vA6zR6NzHfxDP7HZQ3L4Dt/52e/n88OZxv
OFX858PTuiyKH9/b5HvXvj4//fVj/zo++RYmS072ni9sWnq07P59gvLtP3w8lqZJ7JmDUHixZr5q
RIMGFiRFMRNeAl7+NmA65h8YJfFfUNRE2x7If9SIdpy3wn8u4ts0/XDlUI5xTZpzb89R1HTRN4O/
O5RFZG1EnMDiZuKtXd5Kk6eeAlT7q6rERkgPEjBM6sGlHSdFeUdVa7MN7oM+UCcja9XFyDa7Dxz0
eIZHL1njTjYN6rspgU6Y9kZclMW8g1ZhbphMQF2CWjKXDcJavE6uOW7eVGFPtToGPp46AbSe2h/h
LXJN+hc90NKCa5o1RmzVPPaZBBqfwDngkLFma/3kGZW5yXL+ubJg8BKRpo9Vrx8tVqU1E8tepVTj
t3noPxiDeZva1hOoFoRabvWYlYgOIkQ3Y4nmxffEjRWTxyYK7serxnZr6vrRs9IFw0DRejC4PZJv
Ba9JvI294R+1Do54MFsK6DyanoJ+1OY2QYbqWSgDlz645VUZ6GZj1vzSrOcROCr6xC3wGMzgmHNa
31AHJw7K5DOgdCMfIhSU0mMBBNjR1Q7UX0ZMI/SSXjk3Q9DBBeAnU4dOd8K5Fuj8Er4x8QiqzMb7
2VrzTVSy0Zmyfps1XJJ6OjnzDr5PxAdi29V8ILvyiGCeo0+qoeMBgoZIibJ4noqaIiL8krVL0vqG
1Ye+hsyi72FmkMiqyfI0IRO8+DAbUMecG2kWUeXF5Gj2RN1gYbhnE6zOicsMgZ9l865CmHgYAp6e
TVmMGpN/DCzj/mWQINqBluTUzabyGQeUs2/yPiCM0pT31Kbg+yj+yE33pkeBtY5S5RzZ7sidlbIf
LjGgn3zZCvhHyyhq+bem9C+TxiIpq2zg/y6GYC/0aOpQSlyRwletcfteMp6f2fCTWEAa4Sobkifb
8fnuZ/4PSRbMScsoNkMbNGsUhvxMzlNC7BVshF/NF2bdyLVu9OPL951HaG37jGHVDtxvFDNk/AW5
Wta8CjovyE6mFT0zyRnVqHupCjM6A5+hUi5zIarb6VMW879ekD7ZFh+EmUcAQ6XYjvG4CK+7xyvS
bkm2ZXb5Q3gCNTdfxMSYrKXfPPqKX+jhvWDCMZgCZuPLw0BqC5iadPcLkm6f8hIickjJ+AT7w906
8H/WmWrC00QAzW3epNVakHC4GqDO0p6rqh37MjA1qjQ3uXZ4pGbPZ4ji5ixojHEfoWo4t+swoezN
RlL5TEriZc6TIS2WbQ6jrOAvx6FQF2zWzQ0bG3PxaNMZmqJsazJPzKxPbvrYvXyZXoSpzgfT6sR2
dAge7EpMvmVHgpCZ83Vz8lGnKDYLNuw25Dx2Dhv6K2wNl++WWHAbIXtx7uF0YQlhCBQVrGubYiqa
sKWv5yvsD7xH90SNqC19Fbnz7DgDg4Wt+GUALCOcKX6TODNu44llDFg5FRbetaC8+eraDtVeqxlG
ABzbhd4XfquWSoAbc6szjYI1NSTjEEqb1Qu8NGEPfAWWeiYzxyZOh9mD1pCjCUL8tSis8GTqrjin
ODVeugCigiF9MnD6YjPHkA4kdfHfMiO62TQOkcs8LUkLPJ9oSu18j0FW5CTMGo3k6gXLFwwnwstY
HGg6UZN1UDLCHyTzhl9mDRBhGttb+Jk26mm3WdWi0ccBlt7SSEMQn+TmwSwRuxpZxKIYWSxuA1+d
4Su5DztxE1Pp289WMe0pgYOldHrwPYTRrcOejzBwNlkxRcoDYmz+QBj919ok5Ci2L5OWlmdP/hAO
eDAc1yhizY12nRsxpdPeC9mouiiQeO1wopvYWe8aj52hKmFkLJtRVBnOeNn56hnDE48GNTlNBR6x
B/QU5uRCsrb4Xp2CxjImBSK3A5clcAll8TMjvBZEgGy8EktBENbPeDFWPsHG2xcdZpSwnjhGluws
rb8HpuFuC4MGe1n7D3lJ80AZ8bUxdJdI3FOYQEF0mpIxQnmQoV3ceLSxt0INJbCd0fBAKGYcXtwM
DAc7QMfbSlBFbIJByT+JtBw3hMFId52Y4t6FxbtpAsz3F/Rzu1MymHyFtknndhVGCHK3qUloYFwm
Lcx0xyPKnMAK4rvwHxHIOanW3BIoqBvO83Flrb26NjBRdN8MEoH/xFzy3UnMEmKHParnoLaNGTEA
AClEl5SXDm2hyx09n1FWK22A4q5SzZxP0f6S4i7KDdK58EIO5WwQOl4MzSUqpQDulnTYgcPBbY3H
CR/LOu6iPjsPY2nDKkLj7ZF6rOrk0u09MW0jUYQG9DO2D7Hv3b/aiv1CIvZOhrLsaxzcZ9izfCwS
8iUu4ZWqCS6imJ1SoxRNJpJL5vgZkTTYB8i6nS5thhWzzkkY6b+/7nuL1ct1HdKdiOAxfQ5Nb/dT
KIUEQt2qO1jDy2LHHLQT9WcxGABUK/X8+6u9kwT9dZeU1MkPtCT5tu+uhs8EVNJcdIdsYoAsOwGp
QmMbEdb11339r4XyUQsFVCeKuP98Crj8Mfyf0w/d/JheHwLwcCw/9vcpwP4D3RvmO7yXNgzIpWXy
/ygsFPYwytAaMWmY8Dd/HwIIP6aw4wfCXbSZL5Ejf6tRgz8kv85EBynQqnK8+CdqVPt9M2WhsJi+
S1udo4a/DN63g5atOq8NkgEOsoeptC40O8cJl746i8PePRvZ+vZ3EUjpU2kmcXeEu9LexKje8j0u
c4Lute6znKY6az5MM3sVdryKRIWbMMIrndzIvjH3viJHIJJ1up6plKAztWKbPR7RxqMo3Eev6L9l
lKhZMvL7nnDCOzqL803DO5hCdYrevYJVWnoZSnpMpxR62R9cdANt/VWQBtZt4zGvW+Bmj1JRhcIF
mojbohjUqdHsVMqc96YHCRL1gg9x1PXHy3xkW2IZlnUbzoKDQWPIZ7RoLNk4OQin7/NZ4yKB+ELO
lKq+2T1vwHlguzc7DS/b5UGhFQg22o+f+P6xuJLObK4Gq9dHV+kZ7qMlJILGvDvOJJysfbvjBxt3
oN8gCtDpK1rvNN/7dMZ8UmSB+egjYbjwKnYbrlg2GpQaDxQ99bE32PTNVjAMOAWMadckbBqGhNrj
Km4lZHqaHYKyQWPPB50GXb4RVWR86TrbvaO9hVbK62zrXAeNNPeDa2UPk2I3Qf2zsx5R9tJvUOyl
MLrk8XgVVJnxPMcDSYXs6sjhHeM/ebONlxU9uf3L52uWT8XI1hMKKlMfRdbyZRTEA3CAogC5WzYz
e4qbnMWCat4lJQ+Z6i2HSSrYMajrRJxHAXVzNsYtBq9zT4RxfAgzS80HdFTa3sWY/JK9jWIa2kmI
xKYwSnVibT/22mlx56U9YRtJJB7hwwUgBqspMEmaAf/StTljIajUieNBg8xniQVtGjeh4A3jpySS
7kEbdnYXU7Nfwhub84DkMeIZ+2AX20J7m5pt5IlacHRGKlP8GQESuwc5uWdGxZcdeKmiqATvG7si
N/lyunRn0RR7FywFObw17CBPtt5qTCvKQwX0Og7Icp9lwn4ePJvssVDnxFtY9jzGGzxaCUyf1Gzj
S7SpWxdgRUZuRekJNkCO3fMNr3pd+ukWE01zG+ZyukhmpB92qZLN3JoEcHo5MRjUiIO91UqCVdBX
PGS8Zfd5MEIKVV6MW3FskzzYK8ts7lCXP7ptBnfaNT/jEZ7YQfT1EJPFNhvztgfjm0fh3GLG87xd
EswhdiFRrTtTFacohCpCjSrQV4jyymt0R/lNY9jeDn5gfu0mjnXqokJCLKyxZmIwOcy+124F8UCn
2KmXeAAx2Oshc+1PI63llZtP7PNDzfFooLW3ctByIXLDL7fmqKN2JNOO2yVULYOXns7rbmiMfV3Z
uG5sSeU9IAStMAb3unUjjoJxjzXV9InYAlCWhctxSDrnmawTgLfIdx6BBCQXCMmi75NO0x9FWx71
xFc/V5IzAxyTAcpOGaf4Um2CAUx+5ttcw/MnXVaPxSEq8/oOSilRfkMPi66LezuhVVDMn5DKAUtP
6/iytyt9ms2qfDA8F4Jh7ZMhT6hsycYoqoi9wC9roTjJWociTNFs7a5wLaayO1icUweONp43nRFi
Ut7E49x8lty/jbZ0HtNjlZd+A3840icCxuIlAqWbVwr7UosR1yUFEm11R+ilX1prDokaEY+I7z0/
Muf1mGm1FjpPz3o64BPsPJIOcep6ycr2cCMiyRmhpEbkFEz5t3I2iUJCK0u3uPYvYTEZ90plLP7E
jM87OYypzSWylnpLMOtrHSgqq8tZomS7eENJllWpwZ305WVlqVUbPkuQBKesZIayGwd5/DKLKo9F
a6QF8qCHPNh4Bt1mGlNlz6ox8YbRpcfBL2J5xp0jHKbDIG4pq3MhYFzjphCUzNfZkooxmENPv3XJ
877ktT1dNpxhJ2J1KGrRLp4vNGExf3nt/7dd+mC7hLhj2Wr/5+3SDkV98ue313ulf/3M34IT8w9+
hemiEkE96vqLTP9fe6XA/4Maqoc9CBW8+dc26l+bJdtCXgImRdp8AOQnryhG+H3wZ3vsbVDiogGQ
7j/ZLL0/V0jGHQYCuAfIRgEncrOvRfgRSwYoRnjGQnSE9BG3ikAXuIA8d1h+OHC7ujhXHqE5Gxkz
Gl89q1+cat7t9xFfLlVhcBomshusTe9UL3UdzbKnu7YfCKza+lMOoSERGXm+SX74Ly4lA2rCvuPw
6N5dis1Vb1mAqfeOBd8iE9ZAwY5sVXwV9X9xVzxKaXtYNCh5L2eqV2e12WJrNTkO+ZnjmCDxnuuN
blu1bke/O/7+rqipV69kQy8PELWQ6Zg2g4KNyttL0fXpVObyAGUSYmyaBLrPznsee28TFWFKIweS
Xk0Y3RqLSvkBM8T55cWpHC2jGBH3u/tsCVIObTQve6N0PHj7Y7wtaDj/I0KRyy26gnHpA0vyBAeL
d1dposAm0ivs9lo6nmZsFiQVuGPt99u0yj9ENL1zLb1cDqecyYlHMExeGgyvvjy37gWm97bbU3Sm
oaj0D98Wz1jecxhx+ZkXptXq99/hz4/RFUKAhKJnweHHe3daCWOqQfhBuyVp2IUEKYnVMGW5/f1V
lsf0dqRwFVwUMgDoBUBomYqv7stBMAItQHV7O+mRGxjGOafqq8kSVPzN3P3gnn71FF9f7d2Xhj8v
qiM36/ZBzws/LAks6wE8V+lL/oJkl6DU0+9vUCx2q/d3CCfOg5OPowhn0ds7nGLlcZRg2lmx51w5
pUMajLlkDZVzcCCrHMBlfev3U7Cm2wxiozWDU+XaByLbyn3fyX7bjYIowcGvvo+jbRwnz5ErEbb1
3cyJIPNJ37FUPX+wML1w2959btt0fE69YO7ETyMuaKg0l+ST7ZOhI7/OgVpMiPXo9lvDsMFaNla9
roJy2Ng8PXIiRucrcOaRSmBQXUJ8sQEYR/IK9XP0wQR3fzE0Qa1a2J8gHvHf8vevBk0qM7wpbtYi
V4i3HGXcDUbBJY2OHW9TR82nMbFJvhxQ421KsmlOYwGRHZNHrzbQgSBX0GDH6JligifXz8ZxsAkL
UNCFiKazqBP6UnizwVESXDSJw+1m8F0YmBSqHzrsBg9tH6CKwbmw1ogVdrYtOC/YOgAMMp5aSB40
rrJu3YauXI2ZexY76hOyXyp4DikLkz2rnQaNSg28vSL3Yz7UiQ+Rhb3magwzvPPxZH42KAfsSdw0
4ABNz2qyb9uApA1JEPyh9eL2it9c7H4/Wn+eIAFLm42b1yFSFfHn2yc7NhS73WH50pv4Eud9jEER
LWMy3ndzWG2JQbP+8ZTkimjZyQN2/WW9eXtFqcc+kLNq9zoMj1bjbDOOCLJwzrWNMwfN+ePv7/Dn
d3sA7pQgNfw9i3Hm3bLWEHAIQ6pr9+mUVSvRO8MRPIm9DYSeNr+/1M/DNHDx+QrS1F9IUO+GadQB
Zx2wwe5lQHmnNGrrWA6d/8ED/OVVHC9gm4JLhWf49gHmAP3zduABGp429apG/HBAshtc//5m3pup
eQNxN4GFu5OOOC31d9dRuGwsr1rMYaNVbjBdkcw05riCGxIOnZColNFm4FOtxUEXfMbEsC+hiX+0
LC3GxrfLEjZzKnbU0cDNoU1+e7t1XTpz0vvN3hkzn96czHbYiNqdM7RJQD9pdo5EVUv0fOWPrBz8
W3Lo4OO7JBXm82yfsKuFH3wD4pefidohtEYo5LC63n6myDEMI4ztZl9EXYEsk6QMEyLKXLT1ZdhU
3TqGKPIlw0ezzmrkWKB8prVHC2IjA1KuOMj9yKyxv1TBiLpv+NqhRF7X0ALvpoIYnKpN3ANCyOFU
TNmlYbYf8R9/fQPSIumRLT3z/51lOLS0pBww8FDj6TbSfrWj4Bd94jDHS7/2003YcGKkrNDyxtL5
CVfWtyDx7xvtyWNHTuF6DHS/xbwjb8rZL+9BH/2Y3bA42QEtM8wuE23t1OBd0WY7XG3VB68Ea/na
fxoWr+7g3egc2owPXE5wpo00OsEaK06tOxab1EDmlWgWeVSjqzQ1j2TH9uumIjXl9xPE/uUokAHl
YiajRYnl7SgIJtYS7LYNOvIYwnuXBe4T26pr32kKqlnmn2XWj5/R28ffMX63XR+B3RALkyumkx0h
ezahymhYQasBwxuxiqIjFJUL7mFcA49JI+vHVFgWS6V/hwB465opdk9DgvaAAGb1rnluUG88zISm
0tm/8yYuFDkW5itcne4Hz/znrVsApNMCVI5nweS09PZ+XRH4KkR6sK/T7HMR7v0+zTbGTF4UzVL7
g33iL5Zt/A4uJ0+KXuwV350oSBTzaJdZzR4F8TPBayFvbZruDobFD660/KZ3I4krLcwDB/gBToq3
t1WHUUdiiMtI0tG9suzoc5rNwMzyidOESymXOo9nBKfQs+IPhtAv3r4LvBJcBbQKk43320uTTkby
dmou0JbpC5b969Gvb00nfIae9MSR19v8fsi+7D1/ulfK21THOXDDmn97QfoQzZgkDFmO4cVtZ7Pv
IY98MxUA4O1+/oFV7b5MsnETTRWbG4fSft9ERDexW/n9R/nlYAKAzJvFho/x/rWcdG3vxj3zdwjQ
apsV6msHr/HKSEpgUXH6/PvL/eKl6WG2XYRdnL055L+9cU+mKsq7kS+ZRIo9oO9wPXdB/MEZ8ZfP
16KSwUji8QJ+fXuZtLEitM7gtjgj63XQU3vui1QijgmMIw0EZifWyA1xtsgUwyhfUw3IMCgbyPi9
j9bInw/lAY0udsuwUHz67+++7IFQ3zluSNGzexrXQArwhun5YuoR50e5ZazJGyGpCXbsqoTT88G0
es9VWPYPrIseD5t9e+C8H2st1FdhFyb5v5YTP1W+Brc0oIK+agizwuJP9d1blx2/AI8LCh3yPuvM
3ZhphYA7r/3F42FMAymhNv150baIX126ZX/+fmT8YqFBEwQnnKnPPoee35uzBaLdZHILr97DZdO7
zsFL6TS1JK+ZhsY/vhSaRYe4IoJkAp7O20sR/9RUNebSfUsw5bODe+BmLmKaYIZn/he3xR7UdUxv
Kan9tKpViJLITkN274pE30jX8nbl5IdnqW6pIv670Hj91+rxmgj8i0WMK1EWYYsIPuN9pULMYUQQ
GVdKSHzYhERN3OURYCzebjAfxhz0VRlPHywfv/jWSJ7zKLVYnuXArXn7KCMMUQAw3HqPLxjpmktT
MSH9eKNN0XxwKen+4kXPTgP+uA9dBWXYu4kUKKfsotliiDgafb83YStbEwE84AbKwyJbe5q2o8ee
PFvXdj8YO06O3bgl3dfOb/LAZXIlcC7lMWym7EFUPT5hXaig2+BMpSMANCP+hsbYuFCQfxvEbRl6
lwZqG4w8bonav1dCS5A9fQuS3Ex7OnONWO4TvMrzFjQKfZRIxda91wmoAZkzumKXWvnobW1ZxeJR
DtA1f6DIJ6MbRbvpxWcjJolwoxOl409NVlrTMSuoru0x3+fO1jAr60SW62jsMdj1zaWbIykhRK2b
whuvwTS/4/+NAWezbhSiP0cqcuJwfkcXgY/7a9O5dpnuOrfO7noDneJJ02I8WJrATAL3NGYwGScP
eePZS0Ql/JSjH5GGCsCwLNVuIomNxhYeQ32e9hwnaTJjT8r2TTPQQMKBPI2bsofncIaDLDSpO+SV
2FTk4bK5SujIf/OxDU8rP2xHmiaIVu4Ie8dpgPMaCO4Q+mTIJQ6RoZMBUvLWpJEdbempRt2RTeyI
OwO3IhKnCGKIU0Uz1MwmlfsCZWu5xTxF+c80BIHHdeMGn9KYGNoxy0t73TgxWaFpVbnos7ob6ry7
rnerz2ElssfMCMzbtqD7FeZQFg3wv1u7llcdlouibnYjcsPbkAjx3olBIMA02JPRhGdAqnwXdf3J
7idiU6vmGz1SB8qaCDddOto7kAZ/OrYxbBcsM58BiqfXENEqncTbY4IjMBEG6ColJeWscarxyW/x
IjsdrfLC72m9ee6ht+GG9CMetiR7APW19QyvvnZlrreWWSSEbJPT2JmJdRbkWXwBmCQjIjnFRwEz
d5xtd+8a1k2Cw3EFRyA84utU6zFVHZsKDFQZb4lN0/jzjcrGY9067YqgOpc/1JWiuoRRTp/UOIrN
bCqiNbEerFKkEtC7VH422GSL8c1e0xq9BRYwbq0h+L/sncly40iarV/lWq8v0hyDY1j0hjMpipSo
MbSBKUIRGB1wzMPT3w9ZWX2z0rq7rPa1qLay6pBIkYDD/fznfCfeYfSa1xSZdVBEJ2vpwBW3MMr1
Bz49cS5iBvFTS1PyKNr6l2tUxdpowQr5CNZ7ilQktUoEIb0iHI+2SKxjM3lUkYz9yYKvlUht7jI5
vSuwBO9FEh486Twl3fQOGqKA5xog1HXhu3KXjvsoU/6x77xi1xsVIVTJEC/ww1MT2snGjUofMyYx
wZwOGCK1Ad1ZnBtuSW30D1VU+7eGCBHd5M25nUJvlY8kDyaj+NlUgz7A8iMKQ1ToUCi//+U0NKVO
yUCUbpP1STsTYCirgnH+ip1mTWaEtEr7nJV+PK8sLp43RbB43HgV5wgepiwSBOgGYLFzdqkGrrJ0
wvXqZ+ZRdNEEB6QtqX+Z/Tv+S7kduSG2IQUZE7P8aYiG5tsU115DpsQKnSHbzNg7vhmmvYNFvdSg
wU3Qe8+wyh8j1FR9sDMKWjfKr71+NZGogztsuNj7Ms+vo1U+9ZLMItk5SNhlBfai5pMCKlzkm5kK
2ucYVf/ByiF+h6rIkuOQuvVWBkl1MQfLh7bdA+wcK8S4OGnEd3fBG6+IwOqtN4v8jjwlxauNH7l4
GckjpYNM7DPlBu6T02eMShH3O4owGfGvfrfKz8zKX5gzqV+1JqwEj7kxPwCA1BuOaPIaQK7+BpFk
2ADgmPYtO5Znf3LSb33D75ngsQNYsarTXHKeTsbCOULPat5Q4ZZCoYaJLsgmrgRsntU7VbbVj0o7
2S4bjerdq6zkkNZhS3UqSI5dQlL1TZYASuD6DDRBh8CXN93ccHPkliFBMGAajlxXrklp20dAHNkG
dqy15VQa1LuMc5MCqAiRa4Wfo3+twmFBv0iqiehHW+x0pXCw8BKutpn6xgydB9aRUxSk8ZNQMfxn
r+6AF/FxGq+YEfkTvYVsdxdZM2/VzfpXUk/dcB+FYXQFacqwWODfLjGsn53Y4bfaOtk7InGf+pYW
0xU7kerk6ji+wmHQH0h3FkP+Ul7JNlfutsBCspspOt4NJXXRewh70TXPde+ttYzllZuo4qbi20WE
J6GpAufq4fb+XvdR/ejMtfncJHzeCYP3/Qw0Y+/HfKi0a0x3Bpfmo5a1/i6XE+a6cGca4LIqTfDF
yuQgR8WvNQDDmbVTnTTJhPPcN/p7S+jyvY/5XGfPq36UZkQ31dzFfKzALsJThBqx74K2+QqwF1wd
knQYncoguo6JhHoxuEpNX7BzHGwYGm8GRgt7MMPpTObeojs1SKO1QXajog8oTgtWqA5LVlUK81lD
Nr4moEBftBtHF+DSJXBnbP5tF9PcZ8HkMle9zyZSdtiFo9avTlMtwk0EqOiuVvzxTgBC1DdS1sUo
TCgh5KcxSETXju6lmcyIZAde0Hd2dewqP9bZQr5pA0ScDQHD8BSrln+A/dinJG/I2006a6yuM/c5
MlbRvE0TorXv9ZRpRI5ch+GUH02aNLnKOxLvzFws+ZSouH91SoJf1BLzJnMpspvf1ljA0th9MoK5
ysHyDfF1clVhrhqnqN/zah4ffLfpXoUes1uyfN0WZfNnUt/hrXJ6XijDtwXbAB4Gm4yYMCyfGlWs
04OIjOmXmMtkb4yLpQ3RPryB1nGOBJaxsdsDv7Gcsxtb9vElEExk5gGE0GmukcS3hqJ00tPIfOuw
I+e/Qm9p6hWRNhpaXaMksuKkZNhhHrrhzYk5cq1011TTUfU99qu440qaqclm6XUdrjTWrPiaZymW
EUWL8YNhp4i4/bTY70Tjx/3RtUmEY6hqf5VUqwFdFCpdV2qoftEDar46EeiPHibuT3Iv2E+49apH
Vov5Vwlqul67VrE4B1PZ/QQ9AsU2hLdyMLTmY3F5kjd7MWRmjX3KBEFv5cYtaAWrmef2P0ftV49t
WCD8V5a+tP2kv8Ewrx7N1o+uoUspSxtgjsffC9KriRd0ic/9Tdy0fatoHhOPNbFk1vgyU/JYTiUf
HqCJe87E4U53eLJWeAk8dNMWP1wV2v7H3PjtJVQ6IkSd9wfHVXw1PDbPNmGIbiW9KHlwnUbv4Bw2
L7XuoQlhO26jkv+p0Vpvwl7b32UQyZ2jYSNpB+YTeG1q0Hrb3Zt8Xismmg6xy5r7EHjadDNVPT6w
CcHxB9vi1cojCOVG+dQGzn3vLQ5jIRLOMnW9GUC3XSr0H4ED6ZQqXfOymXsVA+yjGGrM3rVnxusi
Me5HklLXYpLhkxta5TEYky5i0VUzZHyGjZUpxRGC76mfpnyTcG/ei2ioz0Xk4fiKC7oiLZstYMD4
Dwn1M5BgtTKvWOj+vf1FyPxUJcJkSYMCOttNtS1ck4xESwsKFRRv7LcFrMWx/B4My5ypbHcxyvKx
CkuPaVnMhrRPy+nNH4foJojCAmjQB5eOj00wGFBwEnJJ/jB/ov+pb5miJo5nDh+SRZkxCz0nHEjj
8P7XaZY1x8wQ9qoPDRClyiFCAOPpLjY7vWGHOjyQMxN7ipqap64C+2wPQXTrGl4EPrn30IECWiFM
TwT2Q+cTIoT7ijExPySJ9zqmQu2RS8G1481HiVsq2cpkiO8TH+GmNK1jSAHg91iEw673DbFvsThR
/tHZm6HnZmxoLlkNGVJhNE3uHZsL5y115L6QY7njdmIBLlNOp5FL91uQB8GvPuust5H6ikugghnX
gnKedTym65E97E6ydt2psMlfTel5j1PPtyR7uLE7j33hqqa9dhuNo/45M2qy1jpqk0uVchkkBQEP
KgsLzbKmoWA4Km3WI8Z/gHTQ9GYa+TrPZUNPGelnOo1Eb4bi0GZVnq6kY1ALmI6Ps7DeWuBzO27F
HZAggj/M2NiQed1FOTJ8Ab/ENoN4f8YSSK7Qb5ObL+qZqIbt3zUTlYChiMk457Ss2rW8Ki3Lco0J
1WRokc/HaSr7excCesEezci44dzipKMxBTpnL5XHKWRAsgYFx9LcSLmNmKH193Dx03dlOe6eFHLB
Iwff76qaNZJGlxjjw8IROE+I2UsQqwfJj385OwVDIm7So6uRCotD2FNK4TfZfc63fNcU8AsbB678
xICHKF3TntF9gZY06cEcjQA+P/E+2/isy2LB88kZejdZl9QrYsJcfWu+A0Srj6XlfTdn92dYl9UH
O9b8gxgz3QJNY7x4OexAu++ibet16nFy2bHk1JMw9A7amQpmYI5sh8YDDLY+ORl2OTib3oMBcfAy
E8hb4bjl1RiihYY3eeUV+QYbneWnUckYgIYJrlGZfiiVFo9W5dMdkKAjr5KJBTSNh/YrbyzxvWjS
+KsKxUwijJaoa4UL4CTrtHwi7eAP7zU7Hr63hEMOMKmcp4RBxUuuqd6Zg1F/42mJdjbD+O8Q/fl/
gQq3ntkfczLNVOycomxsvlQGl7fpGkSEZurUr8wpUBUa+AEfoknN75DledKDLhkfGmjbHwTrOYQ7
YWIEa6pUmi9DakMR2usDyhozWTzlFY0VqyYeh3LnRW1f7pxgQNHoxpjLI7a6JU9W5OVT7Haw/+il
Cz+kKfmZQGOL3HhpkMmNUwguo8Ke2mzTN7xLGAnYpTYFLi2PQ8zIi6aJUzR3ySxbzo2iwAa6HvSQ
RDs2r/zm2fAB2jkD8uMmdoLJ2BvTsgWgi54/icNUcE5j4RRgVPDhr/PQ5VsyZh51a+ji4Udf9zHt
ix1FVeR/pPpldR2v2lU2POPBsYOPv32YkiZnGsUZTxL/agTONM+cx3LFeaLc24EEJ1RBUF2jBfHR
Q9gsSOWT3N/nSYrcg7OAwosiG7ODNlGBrlYlR3PXSgKjU92WT3LAUcFXyLx1PYQVf1/mSfSQWoss
vWtwMfR7NWH8oAW67X/1LtooxlA4s/euYcbP2dRb+6KDC6nMwHvMoACQCtW+eCaV10yHERk+vDod
f/TB6gXvkV057zopQr48dxoLg/lfCRae74R7F+0/njboMnyKvdHy72d8n18Jp5dkxZsNzlPTNz8T
kKP5PuhqUIRdsFBNBN084zoX3D+0yUkSqQX632mA7SxWXIfs6GTs6PQo3BoRpWa2QuywSihP4Z7i
wM1DmOfXWnUizOAldtiqrBkK9RXzr4CPzRYy9woKSHK8gS9mituXYiBxYiZdHwbVEWyN/JFoVJa8
zlhhXwaLvNTveue/Paj/zINK1THK6H9Jw5vP9vP/4NtO2unyqX7+538cvz7j8h8cqH/7iT8cqBDM
KE2GxeqY8Lhdrrn/cqAS6vnNsm1TYgxDiEfs/XtYB0yaoIKMlA9PNEwPSOZ/hHUc8zeqLykJw28o
F1z5v1SZDHIexfhPozHMKDhceVuM9LG/wcX8R0U5M8OKFHDoXrhCjWMUFmN1B5Ji4hztc/zyogWC
mdl4i0Tg5k+0QsrgO37BnzHTzyfHy4B9mCWtGK4J5MIzkjvmIrBA4Ajy6NSF6yue901Qbgx7ntob
G4UIZEs0DNWLKKqQBAb9D7a6I+3T7Ps+T9OLhwG2gleR+zsOI8VR0SC19tKuWqvJjDaFyh3ow77c
odmSIU6D7jGjjrdepXBJzrmt9bnpQNRObl+dqD4ZvnB+fziUN305QSNAlpbeXlCf9UFpiVg7Urkc
P5pPm64x/l5WAcqGrTq+m6d4PAhdOju+KONCTCbkQOP1uxjbFsCgOrCivkYW6EzV7ySVuzCySChf
jTi23sDGLzZevcFXpNdNEovbhInk1nZVsWE29ZbLJMDVT6n7WFBPrK3gbRx9d9sLqtLtXj06qUEv
TVdbF1Id9bGjF2gt0iQ5q74cjtKNk/vAyD+DtpKcNDm/SM63dxV9Tvu8NPrvkFzC4xRKe0dRYP5T
gQcmQOCbPxf3ZbX2m7o8BFbys8MKtmV/Mr5L8kAk/hOqeiq4whzAcv/DsjqG8F4a89mUbypRb5XB
SxeVZtIRDz0zXNKstl2UW5wwUMu1R5UJEeMeLoHqpUloMVBP3jwyWmZHpo/LFflS9Y27Y2fLcxkW
VHbAB1Alq9jzsO4CW9gURt/be8FpZmJgsIQ33MyMbk5mZg/T1MzXcIih0M14XmPbghFMzFnyKna5
5Uzs7J00RwhXhp08EULOzxJZ/RxPrn2PPQtXTxwOD0Nd1buiacYfre/kMLyE3VJdZehfRHvAxUWD
Y+6Vlw7nekY/GGWBTEnFc7ka3SH6ijlIrvNF8sa0WkSriZn6nUk/S7lKWk/Ai53Eyq2DOV/VhSWK
deX2wSryOdRTlYx3hmeuhVaVVRNnLy+h5ivud+BQ0bcMZZDyV1Zw1ys1pqtWOxzH+6qsl2DEGZzw
cPYqV5+aeWpeIjASatUTnf1VdnO59f08IK2auedaGl/uLLGGxHFKnDiMOJbUQK1oZWEUa6NS7bxU
BG84UzPiQB4kO0Rv5bMByzEUfe9JA++sxHR/ZOBsTvOo+njt9nRwLc3Qq9psh3c49faDkYUeM3M/
3HXErInZZMN0Vw4GyEIfNtnJB3WtN6Bj4y1UvPkBUbncEn5BUnDxsAB1R4dmI3bLObju/XzoXtG9
SpT1gklaSlcd6IMoIS3FAUqqwFdAjPiTQNNjarSA6+PdGZCn6n7aguxIMU6G0zYZ/PmlHyvAC0Nl
EgET7JsgWHCAccL72C/qBxfolhn69XMCA/gW2N2hpuDnOnSCfpkREFrHbb1Kc2s8Ag0bOC265QOD
NwMx3mxAkWh/esqaXN+rpreeLSh0HxxZq43hZmzJhno4+lMSh8cChAQl5hXQubKheU+Le0V8UBTl
8Bg5VX2e6CRbs3iKCwfLYl3KIl6DTrNZFKpgE9mDOM6V+QUk3r1oBxIig0DrqJrOXSVmo9acuQjt
8SXvaxyjmzDRz4anJ2ZPlt0+zUE8/VRCk6cxvOkwpcp59KZKwVA1436DwTOmj05me5RUvUlCFnJh
ze0dMc3xpciFs6t0Ea1dv3fvBfsn+nFYiAI8W5sQ8eKbXYr4MDGvWhvAy7e1007GJm2k+42H4Iwa
Fxg/zRRY0zjE9hqHb/crDY0SmHJS3prKNZExgNfR+PUZzSrawjXKaTPve5zMjQGkkInhN2uO2nOt
8ltTlt0pDohR2XWt75Az2oe5kOVuGP35QZigKBsgmhVghXDeOpFb75VTUmJgj/4G9D9gLy92foLx
77eDN/4AnrQUw9E0tlA543XN0fAcG04FvFAOb5rB2Nox9XzD6RxsWrt0v2Gm4N4g2sTYw0eQS7Lx
vog7gwUrQs0gsPaR5SCYQJ4lFzMsiv0sSvNzUJFDaG5+Id4arq1hsg6k2LVitEZSNUnMEZVyhuES
5LdZmMdljA+E3jbdbSZgUOHglcHGS/rHgeLIN2OUeCo6RemnW8QPad5MxcqoouFVcNY/BXblnSKo
NT4raBgcWDcRC1pxbjzDvs1z99BFCTpNzswAZTdbS66953Sy1DKcWHFLUMsES+tMKCw+Br5xy6aA
S22oSzgCNlxRxoU+xDK320U+bHbGAWot/PDMBj/bl2iYx1CkPgx15KVBI3VxQ8W7TqFPRi2cGWvM
GXz5oTpHsmb5HsLhM06E3hvQi+8Qor0fppfn36naNS6yqR8bW8knxpsvYnKwG9PkeR4GG2pOa8x7
v/PAt0mvfwHB3J1QdT7TOW2PcYoXpMqSxW8+0bI154xLAAs3p8SC9UYDm3OjuqR8mJdhAgMY2WOl
e0RKs74hfA5nDvYkxmwz7N/MJDEO+dzLs9JJerISuaNyZ6m0RBdynVcyyc5KMC/cJoUdrjxyyM+B
H+l9h0p9Raow12OjGRxV4U8/Iw/nRnFMk2HAEQKK4KHB0H2Ooa/eaUpkYJ0u7YFNX270jG7luHL+
xYj5OVZAyaws9Z6ykLfQmlm75v0hHKT2fc+qClTT/Agb9GggEwwedHnO8Zeg2Y3niSa9F8oRi1OF
Pr91jLrf4zAPdsmYhR91N424T5P6YzQKl6h1F2zL3uqP3pB2u9xtPgbi1qtAKHMXDQsuOlLbvIs/
jU5Om3rCPO/56XwKAqbRWZTfjS1d5liVMUao/uLkOJ5w/aHHCC9/odOueGJTRdqy8nnUS5NZYDJk
0A/LsjX32MH1Bb1yp1xb7/1R1PfMEhi9j9LYx6lDAW1sRWePQe+2ttLuEIVpgorMyOyhkno8xk5u
7ka/AwydpnI9OMMHzJ2Ulr9a6v0wmPNVD166zmRtnsq5LnbSH8bPzg99qngr5g1h1riSPsCoKlYu
jOmNLOfxRwEe58PFaynY5n6qiPJF3sgv1alql6qCtPZUGDWlI8IHTpfBWZnrDEpKlal0ZTpZca9p
vV3bGQwPVLyKwKUTgQCsLbQCwuFr5XJMlIFADs3SK/vedZuIfDdwwN4JEpwkyEMA56wDax7Cmg4Z
XxxC2xCMJXy5akE1EYfG4V+6Leje5aTL1oMujjx7lEwp7VUjpvEuDBuOmoXFKZWv+gMPYnSwxjDc
ekWnmxUN99mpRlBZR7HRbKoh7yCKwiR+r2KxMJM6b5loi0dP80BaDVOUMqRszR+j9vIrhgoWhN7K
1zbUmV1YzJgunvwx7FIiCb0flz+STvVM9lWRB+rZG+Msc06h9JPsrh1hsD4PU8+nhqgzGsa0Cgp2
yqu0ZlZLMVxueqB3OXpvGI5mMMtp5tkYbZi2GE6n8adm6PY1BLxD9gjynZ8pP6hHCneT1esjpYtj
vTJ7XMmMIpJT1/vVfaX51yUQgG82d56dTfWOV8SpEgTVhlGxtU/ISpSrSI/FVx0K875MRv8ItWjm
DuYwd/E693lmPLeqaul+OdQdh1CCZn1HWmJYstj1rV6wQqmr6pOhtHoUQxyjP9ARuSrjoTs4eesv
q8G0YddnbUqHLYw1NIpRVJId3Dp3tmh61p0oGlRFUbMFQFsG7BqPG+lOygadxuuJTJdERXrnDXQV
+Kkm0ZRGNqZhrSqRw/nnk7sNOHDWSd5O36jOu0YpcZaVyIPxaUTB3vQpUNN1CyfoftKRtU5b8rW1
TQkn8AHf7dCRtH/1eQpDGxupqcESyB650YU6jSpNnyM/p3iMrSdnpqa/UDEbPSk5Nzt4b9V9qOJ0
Dzx2IRLTiXoxwn4AmlyM/dbtNED3tKmewlCJltg9/7SbA3nMmrq4tRGI16gyq1fYk+a7ySTnvSgB
EStPnB2IUyAwC+BGtqUZxhXkqlddL+4AZOonpppNsQkp5PPuEfGcxyKuPr25Ri3W8xhhyoxJNPu4
HZJ1MkeQsgVa2jXLp/wtJaD94sNV3ftWAMVn6kxrz1Gofcnqbvjq8QSsNeo2MlakN7yjYpfWKTfh
WBdgTF2worA9mQu1FBZbG7I9w/eZXR87fgNyEpTQ6aECzxpT45EntzpijiKqmdkr0y8L6oFhbi0P
a9WQOckxnuf0jK80OSobRBk6LwfY0eViEsb33C/nF7g+oVzhKuOPsycWDUH761vGUmFx5Q+CxkZv
vhoTpOccozuThT6/0W4E42bmuqpnTCtmJbCcWxlVk+x810kCGZmOSZOxCP5Pzp/LRtaU9VnabK6Z
ii1q5xxtg6ka6DBqcKpV72U7+OpqZmljY0pwOYxVkPEIY5cA/ClidRsxMAJw5y9jKsTwYP7OuIzJ
/yVFb0xvbTHq8XkejJTnq9Fy4G2ZqjS2B3uu8yxPg8Gqx+GOj6T2sUhEVeyu7cYsu2z1f5XTN7HT
GuOFAqZ9aHgVvchqfP2T/PPfOAP/WuZOcTKZUGoCPXZlqDt/dd1q0NdpbptASYxGAkWmLNy0qIMb
FT1PFE5FH5ay931qnexM7gyn3snY3PpeeK+7eduUAC16Yx/MKQP6ZP+/v7m/OAj/9t5cIp2Yvsnr
/DVTpsy+KkQI21Xr+uJp9orhIekv//qLYJhf+g2hwXh//QBk2o4cevvhklgk6PiPa+S7wit3v7/M
vyXJfyJJWliMcT3/z5Lk5ef3+rPJcLT+Tag8fv3nf/zxQ3+okhQuoPc5jqRUzcWCv/y+P3LxpnB+
W2RBpg5/pwv9XZa0kSWpY/NJzGEJxTz7/2VJ8a/E4C1/8ZL+WYb0ieNIBFJI0ba7GMn/UYbM7c4A
2Bz3Z1uRSY9pIKgty2Wtcqp0Ks7M8p1Jq2OyoJ45XkF9zhYANHZz97gMdZ5y5cOHLnj79/UCjbZq
8NHj7yTpdoFK0zQGX9pC+NgVc9K9wxZTl5pjWbrpFyh10PrJxQL3sWwAYVbrBV+taXley0nal3aB
W1PfWu0E9ijo2aJ4aAcg2MHvPGxMm9lrzfz3xCYaXvaIe+pdVEP42ol4ec76ZXDLY1/daqt9dRfs
dkML1R5ndvTgVnK+Qfiub2NkhzuwIzCvsW9ujcFuTyibYDUGO1ujw1DQFi8syYRJ6XOXpOOn56kK
g1wJtM2Z3fGhqnTzwK0fvyEDdtOaCkK9saPe2gWxZz554PRucnRT9ASnx7EmivFcQ7s4+1XzgkDY
0iWGvAuhqLettbD1/FyQcl8Lc/yOR5Hkm91nzUHQ2nuukoKWi0LL5iNhqxqznZiWqWyqLv7Qxzuj
jedTrZbW+5gW5k3e+96apOfvHEwjebACppuwAK/YbVI0qBFDXUyNWMPCdRBDOZzHuOjOYPKSS2wq
11+1apie8DV2mMYCIv1uZrHrGJvDRNnovVeJ4UwKaTr4NGJ+po5dnlKqk54w7OeMVzIj22JhI1xa
xxaHawS1e/zNYleZnkEbT1480uNjP7WT036Dc5v/mqxGPFs9EVY3G4uraqRxsRNvhyzWvvNZAbav
xiJ4qBpfvdt10u9IBXMoaS2xhUw57wcBIZbG4pE+gqa5mi3nr3TEmgtWMKmY9E0RDFQjCH7YdtrV
66o2wXpSO4i9esxjMIMc6B+LphfUiVDotZ1CbBVKlP3Ox1C3guv/yZnMv6OqGq+ZLfXFqdmPdIVQ
a6B1ZPKaiGIp0wjo1jKC9KxnxznkbNcOonfznymz7QehsSUkWTRfM4bWFNjRC/nDp3pEsbFrzGBV
DW6OyuXJ7q5IXIChmNhOWKjxcqkwJX2Wy3f80+KtHtPx7AYZwQun6e4TT7PhpJ22xyETzd+qXFvU
ouV65FibRM8YZeXVr5xV7S9OmN6jd4JB3c1CAt1mVAhObNfmjPC/WXhUTFSQaOJ2lKQxWy9bNQNo
nlXiu+ERy0V4ZCsGKIvdYr7yqdqaVyGqH7JxHapXlhH9MDH1PxRRJbZ9p+SWxlZx71GHNuC7QBRD
pMEEG0/VVUUqutaxg7+9cu2PnDaKJRtej28NhULLkKCbngCOE/qGGGOgqpvxQbqhOnUznHBUZ+hC
a/ywst/B5RLXNCTluab0O1MEjv3o1TPRz7EFlSFj56oKWUkSPW9mVX7lphA+bFc13tuzpya+Gplk
m3Tqjdeob5pgm5oyoLPbiMaNnZiUJWKOqCxOKNWs8EHo8dHKhflWNyFuAeSLWlec2EspxnsSp/4I
xMdegkHWru51pIJ1NEwuPvBR0PT1hF0fkPNL5Cnd3tqlM+ZQgq5KCk6ZVmPM69ZPFfqg0wOkfKrT
MfJ/OFEWxgUJ0FwM8kWRCK68ra+lke2MrmvTr8nT2sz2JJXq+m9RjH/vA/7JPsBE1mYy+D/vA455
nhR4zP+8D/jjh/7Ox/F+wwLJI50LZqGGL5PGP/YBgfkbz2Q2AcR9wWP8js75+0aA/mrS3tgiQZHz
Jpap4h/zSdv9bQnUE/MJXGJnwrX+lY0BZIp/3BgA5QC/E7CfpjSKyWGwzC//xEBI3IQxjtnEp5FF
OsEfRh+zTHE36cpj5DONFHs6XRo86azCRLnEl5iR9b4kzNcgJB9qU5Hb9cvcPc2z54TbvC/nYdUK
MT52zPqdvZlSlvyYBWn9VmFxkWuMdRACpzAnAtFbDZ1yg2LHkYeolqtOiZm2EhJc1DhQ1skiVM/H
2ZxbB45eSelJ7tk1AGGALPCBS3zwTaj7leMb1fcgnbwfnM/7TesHmKdmYRcr+tjahp4IacmNycDJ
OgdWG2+aQLn3g4MrRPXdrcH0vPMacporBB0Iu9I1kyedptPjGIv2UkeWuqkUz9WW0icDr5o/RnJV
SBGh+qb6lkvd4wqkiY+T+XSIoEacLF3T+xj7+zGxqOiBAFtSBippsmxijDvtACF7M0rsV07rWW+s
gcDZ7Dp/Mi0iNkHsfER4Ja+ynIINJnz7obNSwILl5Gxi03qI3bnZYC/3tsaUoLRC7H6wPSO/QHm9
SYG2JfOcZ4gevfgH1kG9dyDmrJlkZXemUngF3bG69TWHO6DlSXSP/ORchriweW/d3J3FsK2ssryE
ula/0t4NdnDMIRlKIvIMxJqb5QY/ZBiWDHdw0NGbWuGo4v/gn3oLHKjjNZNKKhvlqR9K/C2Y25/S
urFv9hiMdxRpDA9JI3BOZ/H3FDLNpyxdmmmi8Y4R1bSRC5gSyCDPL1cbj305qicAaIrJF8XbVDLR
8conAkQ4e6zztL0YY9atKQhtXrJxDldOY42XiXjDRpNc2pqSd2rgUtyIPoyeZ9/DlpP7SxtkWpQo
7vRf1lumN+adHVfiNInuK+ffX6POyR9pnMCNRP4kuHkEOB59PCCMwsKUMTwxnotjMNpMNSfLDK/k
fja64iYsrmjP7dqzlTnO3ZRbK13bdJNy2d+XsJO+MQ8kEGi0bXxy0tjcYNjPK0T/3tlQKsFzMw3p
8q26Oxde1UnE7n1PYSL+LLfAIV76KT2rI/pLATwNrQgr8Cjw9Heh0a7duX01OBnGzUyZzCR2oXfn
0OqF3Fq8T0OXPsR2fTVa/IdTHWyC3LmxW8u3ha9/NNrzjiotX6clVg5z/EN5db7DidNOa5VYMOmZ
QhXLNzV9GVGoVyWbL5zr4s3pAoiG1Pwc9NAb94MfBNuw09EmFc43FsPmSvnPuDOYjkPkiiR9go3z
6uB9JtQDGk+FNX4qWrjc1Dh5SDcrDGjf8M9W244eon1OlgEB7DS3ybkFGr2CYL6aiuRShEiJHMVW
WPIVhJaUGkaqfHbZkI5rB0nkRlVq/qh9GR0JmZMyQZ09gvcYH9WYz/uizYh6cXDfz9no3jt1j/fQ
HgAMglvfMIgcHgenfe3MyTgY1QT3nN5H+l/RMZ1BPGFfcPJgU5no4w9TONjqjPvpomr/e1mVcuu6
M7RK1KEdlKcMb3wSPkx0hlxl3HwWjmZqwy5gNSfmJ7xOufS9iPajqfmTyUvoTa1z645SIqR4S3JJ
iyinsMXJ0Xni/GFi2V3FlIytYLrhwvSK6WPuAvKvIetzzx7hnEzj9BFMI25ZlYj/x96ZLTeuZFn2
i9AGwDH2I0eQGqk54gUmRSgwz47x63tBWV0Wolhi3azXeknLvHZTTgAOh/s5e+9V3Vf1cJ+rwEoJ
R89uCrR9+MNc6lO3gelrO1FSG91SZaPok5qdirovLnZl0qFXj3JJJk6Zu3cytv+UBX3cQEd91odO
SnPBgVyL/ZTyamnlWUEEZcRuiAJ6a9L0LyMLINGEX8XRZQacD4EgizttzaF9CtOx0Qxv7HK5h9UQ
tnxblOpXoiAxXoRGjOlxCCnO3yS1g1OAKG7HS1oaIZeDUVuHgQ/2vaiJOyRSkalHx6ozXxotqvfh
lI3NgkQh800y+6OlRr4J/VjFtw18FKV9V2Gjo1ioqfW+INRtX42+spEue3jPryRQPBHchGmb3uN4
EPaihiOxBQ/OxHU5nv3AGNusO93IPC0KwleH6p+7wJxE6EIwSuMyEDVAcdsoaYtNPdlNXUnFuxdd
1y2wyCmHkqX9T54YlOhw9vdXks3o7TjoIDRs9HT1guz2MuD40MJFJ7OgfVaRwr5WtRr94JscALrI
2isCZbMbkoDdP+oQttjBUl/cKaj9nhXApdeZCpSAQuV7lgnrt5m7JtSaUFQtEuouXQc4+3Zm0e0y
Vtslp2h9XI0pYLqF63MXadiFzlPbjeYlLar0txKrsb/PWh2DrFVG/YHkVeuJ74i7LtE/bFqkTgpN
ILv0iZfSwmBXAxv9lVDdNFiMAv8Jg2d3O3C2ZFaOoXIbxVZDoo7I6h+Yx5JrkZac4TpfAnvS3Wza
uW2V/DZkldyVPbJREOc69ePc3yFcyVZaEvKyloWsbqaKKNwlsbfOuNA/aGSj7qpX5YwoM2dYmT9j
yxwDhXP+wTJTAjcgaWlGnFHk6G7xm9LNETMCzZhhaLCF8YyLGZHWftDS7Bmc5n4w1MYZp1Z+kNXi
D8qaOwPXqg/2Gkc9eQf1AyKbMojq2pJluuOdQ9vY6iqH3NEYqgW/3F0LG7ib/8F5yz+Yb9qMf2tn
EJw/I+EQtNhQCmZOXDUj41ieafyamLFocen25dgDl9NgdwO5M9TVOKPnUp0JZ884OuJVDGhoIOow
B8EbCfFdLbSmPGhtI1eNCdQu/eDb2TPqbpihd4098++yGYWXfFDxomAm5BF6ULxAGCnztUQjC+Io
rqZ3HLziyldRoQjdejOC0H20Q/B7xQzig9YAk48lHj4fpGNYfVhuWRERaKm7CB/9lQvQ62dn1qlX
hiVxAnpgAkIYxSje7B69mPQ1Ad9pJgQ6H7TAqkYClRfQCtBn8l+TqU0cD235eOckftUtBz3UXjsX
ukmZm+VPqvTyYLoSSUw86OqP9oNcGMwQw7JXm3bhzGhDt5oph/4H8dCZ4Yd4HvNHgvIhIooZjtg2
7Uh9eSYmTjXwxGzGKMZBcqtCCX4BOXUdQDUrZtwiPoJ17xCAlY/SPRjSVQEggGcM3Aw5kumW+g0a
bGXhaIG9hRRjlguz7ow30rx0sitm6GNuzPzHOOtpMmsfXEitiVQMBkFw3Uh9WveY5Xd6nHbbyTAl
Ubgi3bSqCuYSJZDV1tl7+IGgjFrLxqxNC3rRzYzKxJL1Y4A68c0yCn/TFTPNkqcJWaCcIZfhjLsM
PsiXvm+qkNrrIDbwoxrxbzL8kF1QhM4XpRKmLC2ivyJlNnxO/SF9oFEWbtWZrVHPvM0abQfdWCLs
LpJ6Pg6DDQuzPtg7H6DOvIbZ6XzgO4lOS14ax8ZKhH4MNUAYmdJfl6UOxm/GgCaKVu57ZKCXXGF6
qc/IUH+Gh2aRlBgSq24TuCLfVWkgVnoyPZcfyFEySuvXQFT2ragqRDIzl/R/q+X/HfAWOfTzqfK/
PiVfvUb5+6cj8r/+H/9xRLY40c41aWsO4ZtL4tSm/3/cvvZ/aKjY1NA1IjQ+KXg5V895gg6pFwSW
YTL+zxOyQRUduwxxLCqUBaS/9j85IR/1c2A22HBd+DtzJhf9u6PC+UiQEFUy6IUQTkd3bY5XKCb+
uhsn+llfh6Bcas6B/lTnYUAfDeH3LYWmOTu+8wUrmENuCYImi1v6n/f83xhl/hV/HfRr3yV0MWQU
O//ZKD+L4V2eS3I6dyFH6Rl2VECU7xiinQ62ehijVTW9fX8V6EHnv/JXK8P4CI8zbFvHsGFQKz+6
XQ3dhjjoqtozlbz+VdgWp9RIhY5k9wxt+kl6J1Scs2ra+nvRqIAoGzGsrXjQtuPQ9duorOsn8q+F
xrahiVe1tA9sqDtzFXYDIiTAwpuCM8hKyIGCM/vnezLW5gB8YDMPI+lqgHpsHBQWzmGnKH9mTrmK
HadZE3fReS0HUtNFtbFQXM1aJQoGCySs4yKp2mJhRXVxYdVtvAvV1L5Qncn6oWQ2FobQHEPgVIp1
ATVsXE6q0qxDxewu6I20A1n/7Lj5vLWXmCKmRxa7dBWSwYFFqfpl6Zm996MMcYJSdSuyELKtoTeX
RqLLxyEfgY/5rbZVWjtdF8iwd0ZGwTttNWODTq+idVpqV46aZGuESgOS9KG7E7bkjySOvLSneFwT
M6qPOEob7YpcXN6HGAVqULThwY+7/pcrs/HQTQIBi+UP9tKGrrRVoum9h/v4Epac5Feo7aZHq8dd
veon7b2uB3zsZmPIP0plUM0Z4lQ+oZdGGDtY0jh0ncofmm+waaD/GE0cGpkE32SNprXKSl+yB/UF
cQ+zNMo3c7tc8vuSpWtKe9mmsXIdB8a7bBT296Nsf8fT8GhM+rvLpvfHoONVMVolepEJsezqWHFL
6rDStnlvvE+yqF1iyAlEjSt1QJta8hBMgvVpOfH3Mgzd7CHsZJ+5ZvMUYRHC/VPZF2RzhFdl1vtr
gdJp2zZ9eOhTZD9BLvDp1hg9yRZQt4WuT8nCtKxg6aKQWZPkr8LaSOESmRi1vDklcRnrExSeKiZC
OnMSiNVxdw9mo72XJfHHE1oPJoYTwTUN8DIin4D0JxyicZSiXXcujmaHkDNOyGjWwICRZKKzdl5L
XOHxLtatbFOmCCTY8kbUb9ra1+6I0g0OYxDBW89bEliQeJg3eqrF25B4nK1m1P6bTymRfbKu+Nd6
73K8S1CVk/2v5RzIfN+4IcVBX43BaC05Axh7PO7VZaXYGg7ZCSuyW1q3viLIgClDcWtrWXDZGyai
kmo6SDtsKARw3vTasLKwmdYgAfA702FKkPi+ScCFWL56wviF0irbYgydP0acOH8oQ4A9UBoAwuR2
voWkJq2DtjK0xRw3vlYa6VJYdOf74auJtcJt9TutGu5k0w2QFINS9bRGG8lXcfVLtlfGgzok09rH
GMsJDY/2lgyaemsibntxdL/7mftmeFCzSvU6gr0tKqUDWhZ0o2JBW875pWGa21do1a45sfWvNRr+
q7wlznZAI/WQuhJFeNOwRaT6al70ejDe0v4DQ1fWzi0btfwVcn1/qEdsdEMcyusBEe+lNtjjVVO5
5kVSinyr0QRZwki27kvKCStCOwiC7RUHtpeqM0CFky+khMPWt8baly+wv5LBm1sWgbdEM286v1cB
oVoSKExahNQFuvi3OVkNWYAsQijlG7ICNXM1ENe+KUeCyECXBqABygiwNc6WdUvWw0XaWxNOvaIK
cYBndEwRZfI3TT+0VrELhl2382nPrw0edK2Y9mMyVheYYMdlavqE4MZWjkDHzGJ3ByoKwWccWys2
y+7OxOCykdZQrKl6KNsaI1bGBSCQWjpwZTbsEkCzjXW9U2qVpImwAj7rh8CVANz49VpHarXkCMl9
GBAVwonE7ZindfXWV1KyjHXJIUXljtIRb4hkFfjJAZUIpM62PUqM3butAsPUA8e8gPuWb3vi7Bzg
FHGJTqDQ3qSdN4Qok1P+pwEC8jQ2lA1dTU32H/+6nlvmPfUVdIpDkOmLybT7m36Kh5sPvgpMzmJc
M4cBLo7SWRlawLnzY8gI4aFBURW/WcvplfZwKtW3JJHNMzagZtWZc9KXUQtlHUXWeEV9IKa8HOh3
Rj74P2IjLJ66KIPa7AJ3Mc3JX0eTpi4ItMyWfaW6IDLaZG8V7StcLrlzcD0mmBfR+kGChF3cz2jb
se6u8fNz+/KQhmutudEVHdvuSlNQiAFnLgavUFzQzk6piV2tC3rfqtNle4RqQ4Ld2yJJh0gD2Dj5
7ONVB2vy0BJa99rQqC+y6Sa4fQ2PrpzBP2bp5Fu7tzAGTmXLsIgR/P0wwefS6hY+jV0pD5SRYOso
JPCsHXzblwV9gV2bivC3q/FvJ2ls3WdozC98rXABHs7IiirgSIErytmyG60pcSnJU+9G5C/llXVP
ZoWyNo0aeLOU+TaYCUn1/LFrXNB4Cr7i236mEZF94i4LtwGK6qMJEBQIX7WM8L28ZIJbvgHyhhm9
tFVDrjNDzd9jvuE7mt3NAyb/6YmJhC4hJCdDxq1L5ZCTomVAmonqMt86tbBeJBtSid9Zx3HV58G4
JFXP3eo+/mfS9qfDpKjdeweT7TGbayuTlLG2muGR/3pOiRz8P6PKjx0MAdrHKLVr4pcg9/kJiwyC
yz12i3atmEP0I28b5+AWHUVZtTWfRTsaz6BWcbeb5XjNl8rahFWorEZE2SulNELPpuh/NQVKfccp
N1/rNcBpjoADHBzuujSzcFU0jnMDznmj5oTTunUTX6A91yhag/jOOXkvCybiZjAL9IJVmK9zFw15
NkqxLqsM+Xat0msgs2rct/qY3vgckXcawRnoEua5PDnAUl3FcNhXOMbF5ETDtd3k/jpLbaLMDdlV
C6jmyQ3wvWxH+cx6cX2/20pfNcwFcHUdhqrB45+q6SppiulKm8mgQe8KtLRjErIEatpdqERvdTIO
1ywK407Hu3Nj19OEUBLO0GJsyvGJcr9JK2jq4/UEGn5jawl1FBeXW5vY8Q1tCoywQk/2Bk3xi7gn
d0Sze2Xtcyy+qeyGTzdVErm1q0IhuXvK7AS4Su1T5dAoCfFt6nZuHdBV80msuCKkNteWIOOLB3LC
803LgsMeKLebC83Q5Q3YiW4JJ6FDSpwSzNhzYK58q98IXUPaix5deWhUtSBJMuvYMRsCG1nHsqEG
Da8mmj/AtE1kxuA+0c9WZZdvpZYT3dUynTLc23vhRtqbGhjjlZHBfzX6Xn0bXUdHmQPgaqEYwMfC
hheTTEYdR1M/HWpCBPZWb4xrR441dh2kwUglu7JaZK7VDQsc36x0OdXLg2oNvPOwngqMevyPB5J5
0Ay5s4CplUq89PlXb2NB5j8hsZXvNVpsbCNVTLvY8fFNIeubr4j4nkFfImYNr7Up0ptlG2X3FDXq
NY2TfD2VobKVZoGzUZij/pNIHwevRF7di26WWJJVfRH43W1bjjZWdqTjfay8O5W0N5ixX0SbaouU
GuUll5GsUrVg5TSDpt44Tt2vgf/qW9+POsDDvrxAH1pjFq9U2vYt6o5ywlMiiZLRy6hYIn3Pftm5
8quZzJtBb8RGH4juZd9W7ZyQ/pw9RQ99EU7L2lECj9UKo4PSLRGb5avAz/CsJc6LkhMFKuMZvhU1
RIU5PZXTRNQkoTpS2VEBIxfdLrleREUEBbU6inAENVdDiTYyhwCQdEG+tiLwyouCKIMtwtfwZ0DO
nJcMWkqbpUUzjPunuC/hWUzgidWqWWR6eBHGVnmb50n5ogQJQGh9zH40Stn+Il/JuqeeYwyrFLrX
jtrxhJ/DTbZGGraeEqKZhgZcGWR71NNtjI3ovkSAve4yiqxLNFEwPyfLWg82llC/xsZBtFq86aqE
I7maRvsg1sZ2oUn6v/WUXSBpFd4EOMQlZqUIRF9uHFKfElIg3tjeaz8GK3euNLeV6rLW8b91VUwF
Ti/a/tafxmInRzIQSV9uNpI8t5We4ehaJK4SBmRV8BRXg2++IRSr+mUXTuONocn4kIM+3bQkJ/6w
iEgCH6mF+vXouPJHkob2Hhlx/uyPtuqT69SKJ3X+QlpaVuLwdEJvyPP2Iowc4yrMGvmcS2F6g6x6
ooyC7gJDSfJLEilDOUzj4Rat9G87u8x+Z42tzsI14xU7ZaHzipT2Xkt0cu8ljTN8/ISp0EsxOOs2
kEhJtDMeRW5n68Q3SaaIui68LpTxPels50UneGiNz4LubgAMGcNtTJQsAhn2eBOfwhC7z6KlI7qy
xpqVLE5jj44nHWbLVnm8fG33I6cKSp9iWvSag0YAzU0TZQ+AWV8GgszxueAaoHBDJIM7cijWymfo
NYJiJCTnBVKIql2Z7Iy3hWuRGpxkxaWcUn1X1z5bqXWQjX4g6OaVTkvbswGQ7HFcspT3ESga1oDa
3Gmt5TxJMvlo/bfOllPMnDUTIZ0Tirzko0i3rK7j10ETxWNcJdVL2dIj35aKOWqLiKiEZNsVJoLu
hAo3hymZHwz0xvmywYTwM6kt1MZt3cf7Tm/fg97paZ042uVADPuFYGf7Ky9VC4HDzPlSkuup6FJ0
DEJJtzKxq2XPo7pMOtprC7cq5TWxHME1KDkLjHoaN3hLzeqqDmBwN3Ws3/H+/5Z0wgjDlLhbUWGj
2/Qlzp+iaW8TlSKDEaThE+JBwYfL1tYayWEH3E/Fm1DKn0bc9D8J4rifWr0xNmgXu5WS99qWij0r
e6kI2ohzU8u1e7kMw6pGPECsydKn3m2FrbqZuo6mHjPeU5zC2IahZdPQtvBRoMa3d2HmcjaN9eAN
LSf1eFbCBaEOwcYJBvuBow7fE+rdP2fTwAqYx7Mx4LtSSyT9/BV9VQ2VvDci47edOvUNpIPxLZh8
fLpA0QiBFGN85dJg29Ir546RWLqtgphumOJyU4RvP9tdaDxEHc7duEXIpdduuOhz9lRjiGbBpIGC
ykq/5QzyxIKc3AzlZO2ryqIb2EtrXaa5/1q4ybRM696htSvia2J7aT2YGD0XECYHb2homgRdn9/l
U0MTS1cOWZbJnXTG7ECqiXVr08FaWbGlX2P1FH+0AOdYEfflum4jdP24Fm8ICgovye/H2F/GLkZP
mkZK+yPG6Em2RLOFLIBwtMRkNMlBPfh+a3lpT/B/AVxzSz5Qei9ZcckgwYvuup26rdP2IYCpsRhs
1dqLOSxO9vXP0M1tL8bxtiQ9dqA9Zyse1oXukq2cve+NjM5BUCXsf+HGox7rohUQuDdRxeUPgrNo
sGH6CJO3Aky8eqERsXXh9AgRqZYQ7hk0+kOrK8O4RHtvutdRijpmWeQV/hlR4+XcVPkwcTQLa/c6
H+v0Ic8QQGbm6BID2wSrkhLWg6U378OAo1+d2KrUlaj36tT/sk1ODWaqZ3hzTQ5JVTfS9kziXRa5
2prjhKfoeoxs1zFf7Mx6ygL2xoZfBB67wpQgNOdXo0MLLNRxNvPzfUU27LWD9WpzBBnoE5u1emAP
ZVE5o0yktI72y3DT/sIoiJu3KrIuQSXWN4GveZ2r+H9CQrlvTVXRD83g/qkGA5Ugr96jjow3XJkN
yZILtx78Fc1SQqcxyG5Vd2jXekQOAZ6wjq4SFYDvC6Ffq6C0KlH+u8acPU4D73M51xpSHRODQzyJ
Qf0O5Sm5K9AGs4xo5tDI/pmrgZrrPJqrCRUAERkbRzVXmxAF9kl27Y0FoicVvMsiyuxhjc41XX1/
YV+KyLOhR0eJ5qDHMln6Pl+Y2lj49QaNCwud4IH8MT4ZxJlfqRKBy/dDzdq2z5XkeSjUeQbGaEY8
uoeYtdQRH0nt5TUy6CSVs+krZsvJ5F1UwZBtC+xt/8p5+TX83+C9+O/U4bk+XRMwMtDkA6w6GhT5
nKYrKJS8EenLAgsTX+makh1nUuPM9R0ltX88NV5oWhi2oZKtdXQrExb/qSyV2qOvjkc29RXk4JUT
7xKdiibSsOq2HDUqiOkUXhHjM5wZf54Vx/dXF+Twz7pHejRHswaoeBmqSdB4TqZQgM+5QKvqH79/
iPNFHA+CZ0J10DDSKzpO0QYiI+ms6rUnJaVbuw/ZRQS28K9TnaCgadSJJUCQtIY3Um++H/rU/KGP
beqwvAkTnbtgf7dUXNMYNNqj9VwkGdelMBH3Q/qlZq2os4grYAc2hnQvvx92niFfrhi2gTU3p3Rr
Ts/5e1jRuFZhIxP0MFeke5JRHi2Xkl9gMWtdm/n7/XCnXkhwNKhQAQ842nHef1BXqqY4I8M10nyg
Nb7l8D/QjLXVM6vMMX3lY8IiRgUtQHPP4oF+vjJ3mv7jWVpT2/9qPubm6Le/EfQPC6VJtStKyurW
cib1NaQZDGiZUvz3l3tq0goXC45lCPiNX14aW0hA7WrtCQJHD0SiUs0nSvfMKKduKo9wbl/N/Ihj
iKKB4Kk1Mpaej1WgQ+S3REUxYFgm1O6fX5ChoqvDnSBoMc4/5a/GXzK0OTmgPQsqiT8rvSfj1Sl+
/s/GOFrUaNHrFh9q4DG6vJrIgTCc7PD9ECcnB/NP4+EwPfBPfb4O142dvtZl7RHkykRoVX2vFzmN
sq6PXkKFFabKO5WsX9osCIzVHWK/cyva11ePMCeTFoowVJfSxdGKZphlK5TCrbxAQ/YnC0myGtA8
RDMxkZq4PFbfX/TXych4NgJJ9lG6Zh+/exXHKmcsReVlOZ5LwxoPuCnsM1uJr3NR0EMnKo/S7qxU
149ubKBJLPMpNicZtIRckuBRlB1Wf3oZ31/OiZG4CIyb8BVMYdhH04SMBYLZR6fwWNqI01eaC9RM
D2UdP30/zonHpNmGrmo8K1auj1Cuv6Y8QR+JcGu78KZIXdfpq+KkmGjzZQQZ/fuR9K/fWPFpqKNv
LDUqTCnI1L2WDGP8uAYqtt6WcjG4HSEZHVzp0WQ/ZtL/qFeVQXVfrSv/h8WRdS0nRFgx3d+t3lBG
y3B8ZzSOpmRvOnG5l2IgMqwPpyufjPI70mjEog3oFnGukutUl7Hc2106XPdFSwV7bK10SZktRswY
TWcudI5RO/rqzAmJJvMRI+FMAPk8S0ifVID7tNzTJpTPLtLMayz9d1iMo9dsau09CZX0T1P/Rz0k
wcZORmomA8FfVraOTDqzWlWCrm4fiTPMcZahiCoyVFfOFVQkLFcF0fxN0lNvjJBW+nWMADjoiw6V
pW7vlVhpl4NRGB697X4lpaMvGSdeUcKzLxMDLUNMSslyYL1eET++nGy8OwZX6HK3dGUORSXB3fb7
/MxH68RcA/GkoeDgm8WWf94k/DXXgEFW7D5G7kusNJcd3NwdT33wAvzopFj5ove+n3JfNzzEBAFE
wVqK7AVzyecBq8LoOjJeSBZzpLGj3pqtifmXZE6Xcus7ZPeElF4fjAgiw/cjn3h92c2pFiELRFt8
OXPUiNqUsLVyjzLX+NJZvfazot/zgJE1fv9+qBMXicCD1Yhax6yTPVpo6Yty3hzb3Mu6mq5Ip9HE
oxPUQHHP6x2pmDgQGhrs46LXKdp/P/iJ62RfJXBxz/hKdCaf7zBhKi1lpzz3GuJ5tmAMHoIhQOoR
j/U/3gYY8yKl2SiMbPeLk50aUAPZKU493XGex5Hkf93BUFenQvzjacp2A8EUwihOH+oxhrecs5yC
rgXqprU4LCwKryK+6XvT2lB4+v1Pb6Chgohmf4OBCTnH0RQNopRU7bTissxMEBI+gnbsR3o6TSqS
cyCdry8gg7G1YWtg0tA+/nxVaENCq824MsV4CIXyXE3O73gQD0FvndmDzO/y5503Q3Estbg0Pi/m
0XVlIowIm0GIIUrwKtRKXdJNUdZ2EykY3Z4y5bnd6OkRgR8gY5tfuuPPC1px5O+MWGndPnHL12LU
HsScuUWUQ7oIW/0Ma+zr3DfmdAXxsetgxPlu/7WcmQ3nDunbiYercI8TyjOM5Cay1DPDfN3YzMNw
NAR5ze7juKAAVABgHH/a6xRdIUENlkVJzPn6+3n4dRVhFE1ls+HAHmLf+PliBkWH2BtriVcLKlpU
epZp3P6xc+sQV5KGujMtBenQ3w96TGrmFMOoLBy2iV6a1fJoVAzE0uXYl3iuOVIFT13KcHmZTFeD
S5d+AiCzaEYXK5AC2DRckjJCYHGj2ls5VMEupY+86dkWgbCp7tw2gcJRlmwO5m0BMTXmBbI469HV
e8sLZGOe+fUnHwzkMmachrn5+MEgSQhTOhsosPGBrePRjffKQJ3z+3t0cpahq6Sk5Oo4H49fJKPi
MxIUqZdLG/tM0XlqAlnBlud2LSdeWNO12NuyDlmcYT9PANNORV5WOQvRUAqELH64Gyx12Hx/NadW
IATHlOEcDuXcu8+jTLGqD0GrJIiHYEF3Np+pwWxhSDfpWxcb/3wXzZnR1ObkD7yhxEh8Ho4UdqtD
cJVwdvR/z/eujqxDVvvP31/VqZeHeBooktxBLuzo3g1NkuNk5OVJI9O5TUaNFptv/qbZUmzqwHR+
9SmRy1QLmzOfqlNrHopYGI58fL8eeiidqqEwusQLAv1G5srrFAebMn4q4+me5frMaKcmPMcevLSk
YzhfimQp12hboBe8MiBLL7NM+9DrIGa/v5kfvL/jTwc3EeCxoQlkzkfrqtuCsjEpuXtO26tPEYjb
jYLieOHHogPm09j9Y6w5Bbgl2d2AE0+uTXyuWyItxHoaS5ChAUETWkWOXto76DFa8FxndiPayTtP
HPP8ZgqT/c/nmVUTUWb2WcbXZjBoE8jqVZNzwJpwGgwaznM7UJ2wySa4THMRPSV91wDjKn6GKDoA
Tcp92ZM9SBXJJcBNISoo5Dq+v5En3jV62mxBbWzL8/7w809MbX5DNLDd7vPpdzlpcqPiiin8FP3K
+C/f+39Zqj1xO7QPjbE5F2rZdX8eS9dGVTUcydbe136rFBxWmam+wtrLPdvNYzBBljyzwzjx0mka
HTt2NHyxvmyxuzrF5hUUXF5svmDJVZY6qh36GPW0EPpYPVZ1X61QY3Te9/f11LUSpQ2dhZ3N15xq
g+iKqHaawuOsdl1ZPSSXOj1QjQ8WYRI84Z4Ozsy2U0+SLRtlAB1zPEvZ0d216DY2BmgQRQ2q5ah1
qBJyIQ+wuAFLWRykv7/CE98cLpA9lODDxmbx6A3EVWqEEXmq3tAFdC6Mul+pVVGtBIrYf2coF7CV
g+GeOv/RB6G0jUhm+B49zS3yWxPS0KK2pXURtZp2Zvk69dxgOzE9DZaVL+XvDklcTkIzZ5WsfWjD
4t00Cd3CM7+IgupA1L38x4cjFjBMF7qp6bRPjl9AbaDXpjdT7k3kxC5Uu7+ryXwsqQOcGejEwkxJ
XTWFoPKMjWN+nn/tRMupRwHmcwQkJPk5GIatM1UPZ6aE4G8crcqfxjiaE2SfJbFB7LOHoF9bYCUi
7dlszDu9tfyFn/YkAWEOW5h9Xa4aKw4ei762EQvRq20dglx7rUUNmQNCKYwBBRwZJLi9RngzQtZ7
kmDCg449EPNX5//wSzXfZg3iLE63IxihwN+FpkOTQh2GW1Or0eqSX6DdTW6G2CrXmmRTZA3u367y
XQ5QQ3ATkyELviwCqpVE9U2Is3+r1Q2QTVxj150Is6uOmFHPwVgXFUmz5A4nm4xaEX4qhIIe4sRs
UfRTiSU7NBELJ/0lsZbRso9IHf3+9p6am3zFbY15IuhTHK2fVtVUEgpK7iETfq0G+UpE7g2QlY3I
ijWu2eLfeO3Yc7PZo3xPQ+hoPDMc80qQNuzJKpxrTtfkK+x6mZ/ZvH4t+RnUSmlssTehTOceDWMM
SUjgkJt7iMgPZRlBX+6dX1XySBP6CkHKsjX1n0GdnzkyidPjUqXljnK4Pt6QuWVWZWVvUhMpxukl
HFRcQrWhHDC6YNpHM8MZp4Icu5ZJV63SHJEgGQQs5BWhsiYqfzPulZ1QW8zX0oDdgzCUCVdu6XfS
wXbjN2ykHNQHpICJPQUrAiMtai/2tAo0/54Eg2bpTCbRYDI2MApOZbCO+T0rmZbveD6029jBRV8O
fbXB0cU/zyaTfCQZr23F1p8qYZ57FKfWdAvyg+3ShuOBzLfsrzWCLCP4sUmXe6p8HWliL8Ze3Saa
7M7MrFNr0V/jHG+MurLL0sIFoeSYqbrMqTcsszBcf/+6nPogWsLmtKrTb4Nt/fliVNhoRYXZ1qPp
5CyhRy84jD8XCRBeMkrPmM5ODka9kjOLi7vt+BBh1SxGecq7ooRWxkl02nbAtlCAoqWW0Znbd2oh
sCj787XAsvdl85uOoyDLQeZeHdcHvbGtJRHKz0Vav8sIzUJonbmTx5Dw+QjO6YEj/1wmpcN/dCun
pky5v+zTYkK+cHnpGk5TQuJ1avGrQiihZ5SVXA6lK+4iuDLeGGBqCIoov3ICJ9kQtz8+2liCsGf4
EHTO3I9T05bnLCgjUb91jxfGfvAbBbN35vVV+S7c4CnUu/tUoCP5fkadHMd2OCly/J0tc59nVEOg
Z4hxNvM4iZZUc+RrPir9qmjrMx/SU9tWilOINtT5P+yj91D0Lg4OtJeexDMSNkhc+/xQF+YeGMZN
WlQPWeqeKVScmsB/DXl8tI8ng6AhU808pR+2QVu8u0aKuN3a18W5uE1xav5yIqVJxvaRs/DRuYhI
VYPEWjtjmdHHnzIs//SQ5ZZdSlg05VsAm6USLTNW5DWsO7wGijYrM2tEf27XPBsUVZ79ak4N0HEs
4GrDZxTK+h5qU7Fy8jSF8dQ4m8HunSfHZNVcWHkzh5w1w4p0Nkqbhf5H7cEh2IWzAmrwEzT6NVKc
ci3Z8kVO15OdIKJ1m436fYnomo89QXDfz6ZTd8GdnbqUOJi3xw1YSKkNPKSSnV9JIJOcNEKejGez
NC+omUKSG/szA556xLMzC6GMTbH1+LaX0GLGis2QF1Wugi6urcvNxOmXvEUf+E0za9K/v8QP7cTR
hhDFDLggUk0oox1/YwMFHpblpJlnkZO5JCTaujdCUPAAxaAQFmn6VOqZs4oNlJMfdgEnJD4naye5
lkj6tgqZleGZ23DivrPZmC3QLsbAL0de1xqdTOoi9RI3MNZhPVogENg2jnHRPMe1NnnoIt/O3Iiv
7T4DVQJVn3nVtr+cfYPBnEAW80Y3k4+UVZAMjyBVbICfN1vXtsSCmYJy0kzXblCHsCaaBOeFoa2+
/yHixBo2+8KRY5CsRqNN/7yGkS4SWBmwS3zLsaA1MvsaIpFOB7TVOfhEqds7GaNGxmJFjHpKEVlT
MvqoxBx0t73o1c0Izv0lNNh4Q6hWX9gW52RJM6VwTCUbRH3AUNrwfUSMzZLdrQ0rDtdohY1VreTS
Cy2i9khSsVdOcKEXibiH1zTc8NpiQiMVYvp/7J3ZchvHuqVfpaPvS1HzENGnLzCSBAgS4CBRNxU0
ZdU8ZdaQVU/fX2Lbe9vyOXb73je2ZQmkCFRl/cNa3/qchkN0V5rBm6lzD/78Dfjvfn42YHjQA72h
/3FwxLiNuAnSRW+CslBPKbI0gtdU9jkD7rD7+98K4TVaA9zoPDZ+eGqydOq6Sj+WooZQ9LYLtZtP
tUQrpmXy+c+/1/Vz+/FO09Nfh+6Vx+CP7X9t+OUwVRnNwejFkEdZGGP2WogDgrk/buqgtA5WY8aP
vYKmbNtGcrZ7wgNdeDD7tjb/wTf8Aif+S8ghz+vffHZ/zF9rJuZm/wEdM3jWL/gVdGx+4rIMuDdd
R0uLfoUb+p9ImoCXYOO0ZZmqEdW/wg2dT8ANOVTY/TArv15mv8ANXfOT47MHDRlqo9rQr/q//+d3
4zr5w6//F8rZR8qyXv7X/2Z+y9nwm2uMAQxCBU4xhwoIzKGj2//ftAdz1fdjHWSE7HaVOhi5JA+7
sIuLooP/VtXjcjtdsUJQ/rVR5kobunKHrggi5PvGI1gWwETQaMZHQBDxa7GAozt0GQyjtCfG67a5
QobggDoGrFpNPLJieGeqDF5nr5/OPLTwV4m5KrFE0SB9G0fYSWM3hK+panKYTle4Us+SZAZkD3Op
BzmWagrTqHlMearRTP4V01RrYhOFSvlzDcQpQZNxyiM18uzt3AscKmBPw9jG33tNgEqM8b4gLwSA
Tp3lb4smRblxMn5WSUf+4SzT74bjgJMi4rgjbVYFjy3pWdVGzY58zL1E3S+BsCa0zS55y5VhnJs6
J4gkGJGPs7eLb33WkySXoHuGHNk47tFOGagwrVxg2iqehO/0iAxw/FhuPdDSbxYPErWGexvuJVoT
ojsrQu9mi8j2wRvATg3ouLOpTPaURuEdAqxxbzbsbuC2Vrg504RM5IUw+WA1zynSzgZvM9gzVhXk
1rlN9G22TMLg5lDgi4E3BDcvEv3ajovuboiLXAvIySUHakhYZ6eig1iQFWvgZb0yozY8kfIcZbuY
Jc5l1OjnZE6bGyKJ5U+pEYf9OsroBNegoNunrpz6OysIwVvZijcnKrHhGeBqHyxyO0xyPJec1enc
gIj1gvELbTq5MZg4QpiQDVYGvEPoGuMkiO7Y2Mf9JqmwEJYUWQ+4BQTZu1k385xtCaSZFJlnZoad
vM/ZQ6/8VCWPYd9+h1I8DxSmS5dt2Cg038mPLd2VM1EpAUZY+o9aOL5xE5Oz8hozPb8dnbrbLtgT
nVvyA8f3FsLLIxNfiEVAkna4p5hx5U7n7PDNwsNUmTU9LL1M8lcQCbEa8Z6GWVNurQVu4T6wxuzC
wjJ9JEtttspvfLr25K7xJWe8t8qtCTQ5mgsamexk+kEVnxLM65vKwq+kbZokYkw+hkDLfklCvkcs
u01eLk+uVAmUZxIA1r1l0eTHtdXujAZ8FFtdym9Wi3dw1XiEV0XF7Y35bcbV2CbFtIKogS06IgBN
mm217nor3uVpMa+MoLe3mYooJRKn2pSFdbD7yLpvTMT7qnEvoGAwXZjecWndeD2bAuCcCfMaVibv
+6AUMVKjO8ebOhRcgW7dmScDRKe/kXJwiMqKCfjJl/7OrgTSJyZ6t46KpuNAnvdmghq+77xh6Ime
W7qDL7vhjjid6jJbtQskuvG9vZ/X/cWI5HlJuTGLJv++hM6LZXAMlGHxLRSNu8l9PyW8OpfPxmCX
p3KCuSFr2NaZ8qwn4RacWiFhL6tIQvUzoZ+sSYZJV/mUhGsYdSS3DMUjCT+vkSvKdUI6PVMA5ybv
k4sPE3tb0dis4w6tVp6Zo7dSsgxvxOKTS1X4+t1upme2GOnGBPV4GzTusoWAQJCYjVTN11Idjqdi
O7sYsgiiq9iWRLCqExdstacB1p1GWc+ElHx2StfFy4HhNNXIa6Xh18HQB8+IWYZDe2VjR1dONvhS
QHSZxmebROW2ejexPMBy4J3ToO1FI7cLDd9uNIZ70EDu6crmTjSmO7YBdmOlwvkugX9gMuxOlQZ7
B6LSZCr7nZECSOwE0LjSIHA4Lhi4r3RwR4PCJ40Mj6/0cD8pebftK1U81IDx7MoaD6/c8QzF8hr8
QH3MgDs+5DIks0SjykcNLadmNbemBpnnbjDshARuDsozfEyvxPOEj/9LTvym7Q2kcWkwuqUR6TPW
n2fMBeV3OQNQD6zEfQrAo5+7Lk22swVovdTI9XHpw9vcdCWEF41kRxwBJwHtyvCUaWR7mErn3ZFc
0hR80xG8IFMPq5U3CsLFg5ReQfY7CHipYfDJlQtfaUQ85rP+aEbxeJQeqRamRsmPuSw2gBM4MuHM
Wxo4n8VGRlThEISrYgRIn3Dmb5y8t+1VrIH1ZtmSPK0h9iAz4pf0SrYnOVx+nTM7K4hfBn1vawi+
tGPMpQtk/Eoj8hcNy8eZC8stzgOBgUHT9INOvpDEZh8XeGFHeG74Kkvf1Ns5jeL3B+uJEFF7t2hQ
/wzuYV77c59+bjtA/o5G+qdXuj8HU3fDE129pxr+76Q6B2DQkQCTDgdAw7Ksc65KorT7c4/NO9dS
Y6vvySHwNbh3Rg9XmF9mA0TnDaGGIvuMASRmAdM3/sCTqDBBRy1NSnxT7QzVdrBIRZydkcVBa6rl
W9iP/hZ3fr0WIuMIZgkOdkSIKV4l6TzsJ7N6nkCQ74EhJFsu0hhrsCw3JDSXZwdwBCxgZJiJ0W46
gpD/tY75BwL+l/Uxc+M/rY/rb9l7/UOJfH3Nrwxw95OuaRE7ESr8uyo5DOGbIe72kVVeWd4U0L9W
ydangK0o6u8AqYcuk/8NOHOCTwG/oV/2Czn8b1XJVzX0b6pk7elgIxrBbsHMokfCv6+SMYWm2ZIi
NYZ0Ae++K8t3D4pPAnzCtDliFwIQAB3My1oOxjiti8S2jn4qKpT+savWZAdwKJrZ+C0YrIpoDVV/
jXDeEd4VFQkGTtLPN6qJQfTVSw3MKXZuaRDsB5FNfr/KR+EQE1EixuJQSKqtjErWDn74FKBKvwg1
jA/m+F41ghUW3OzXfjTFW1Nko4H2v6wXeMuteiccuFLY3g00V4aT2PGGFQ0GAKcPkmLb+l1BBUee
wMoRFXnysy3ibWPP2W2hOiVZ9kUD7hL0uqAT44XwOWGHuOUbhiNrQWaItcrD3Nl3UUpUnUrj9Ojk
wRhuUbBn2vVX+kSbGEXz0cq2fWt6czkNcjbXg1PKQxLJ6QPaQv3m9hmB6LBa5wPpe915Bmb2bqcc
jlluN6uKc5foBBBXg22uVRZOp8VTzaPnUJeuplB15KgjMN+XKitOoVOps1s6V2zMZpbNbRBMUCk6
KNhjPbD6cef9ZGfBo55V2RR11QfPcWvlqIqSz7MIZ0NE/uTMk9xkUsqtO83OTby0VrmqDYILsTQF
BCMswyFUEwfOIq3ublx4DK7MxIsSnsVdcAzNyubUYnj26lTt8DS4BaDYwZoWCBij9SULivhLb5AS
yP6q29Z1ZBynxSZzl7QLCA6zu2YmvhyXxBo+lyjHOwhqlThOsegOaRiO3yMyfnNC8nqj2MjSTR9G
ty7hhCDD2NRThNWb8dl4D61bQHvyh+K9m3NgtlJ13j7JKvKt7HySX7GsM22dYmJc4LE5yWPNFMm6
4XbJLmlbOJ/tpMrO0eLx3RDJiCerJcp46FL3YIEBMlFcNinS2T6Bjd+0G7sfu5sJ8cIlSaty7Ve5
ejPqRFDQV9HP5NIGYuebpJGuLAcz83bquugC1x76ieyTxviSJ47/mAIHIBo4pGCgXluKD4TraIOG
1C62iblUG4BmFlnRVv3M51i8TJZMHwOVy3tpzdRKwh6jrdVMBDXHtUso7gycicu1eQ6dTlti+gbl
dMfvW03i3nejOzRbMr/aU05qVCbBBnOX488Ho5HDdAAcpsX7TCPbu2jMTP7V0GH9y9Uw5z7JsJEy
y2Ntmnj6Yesa/XJTTeQtMzI048s8wc+4S700B0TlP1phDpHXDVBbOrCnKQmjJ1Vy92wlLK+3OKbm
ssoYOGwwECC+LlobQgxhME8DXWG7mjOLh6g7d+sUJu7JbSt17D0/3RNe5K1kI0tSZWeC0OKxYH1F
rK/gfrnEUgH3h3BQvqgrjdsfejN/DDK5gOlmoj+YT+4ip4qaM/Br72RbnXEzDeIVMMV0JkUkKsiT
oxt3IIEDxvDvGw0HrzQmvNTA8JZ5+5nKzb4dNE680WDxcJbleRIOKcvTv7Dj1EZOVG6Dlg/SgU7O
rD9bEUNzqnLuDw0wNyGZjznqqYyv5BiwPTTsPMrsN1/jzz046NjrV0PXmCsrtCRfRsPSO+m+pq7j
3sYapW7xtgDCCuVDZrpvkQauT4tDpugEhJ2OPCayk9N6HszPtUa1xxraXszfhAQxuPAexr15yDOb
AsmiPt+ZMn1RV/g7FPgwoI2Bc/jh8YltVWZfTI2Mjxl+Q7V+8Kc8f+yhykM5ga41HwKNmydG52nM
HCwtKujXk+bSm1MxbuwrrJ4E5PAGO1PB7Jg+ZRhlB9Y+9e9h0ck74chDr9n3YGXGPTwpIunljO6Z
dR807KhI70SCzoYfr13eUiXlfaQmd0cRtrK5jA4+n/bRTIRN5q8m8auu2RMPY+xdRrbrniS+03yF
90ugjeCAvPbczXN0cfBCpRvyestzodn/zA++BU1q3hVZYh2WKuoAyZGxt249ZeljtiNEIOTyew5M
kWxQJzQADUgbWHTuQOIn86nUWQTzaImXBWsBITVE6tpRdvaE0XFLoAEWQP0BxZNsQO5y9TSWcXym
dgTkpxMQICTNG4ePKQKtvCl0TkKp4ndcHt3ZbslQsHWaQiakc/F1wsKgsxZ6x7+TOn1BDVw64L4+
ezqZwdMZDWmu4jWy2QZAbvAxQU6+0MIE62VQ886Zl2g3TEH53Sfe5rRMW6mzIKaeySvjdxIiOGOM
Y95nYGm6tOouXpmWm06nSjg0aGtPJ01ESqYf7jV+Aq+8XAfFcOEiLE9RY5ZMl4Br+Dq5ItMZFkji
HgNXuhud5nBb6aSLEnHkxhh0+gU2E28U4H8to3gCNWGvwDuycILIs5NIPCyujGucxgh0w3KDekcj
AdDFc/y9pRM4jJEsDk9O800NJOoWFBlDjWLxb43S8n9ZWPxTJ/9FnYwDQwuf/42k/cMc+RU6dFZn
vyuUf3nRL4Vy4H2yXXQcPiJZCuirLPyXeXLofEL24qIIRlUfeijr/l0pOxEoYFS1GNMcbU0ymQL/
JyyHr+aEJpoZClvb/1vzZISwv58nU4RHgYPwFJUGVhP2kr+vlMPRRz84J9ZNGJJ0xSYXnYYwI2+9
1HN3zCZnq+r461yjElkNYZK+mJzCSLCchoT3ZDiRaK5REaOzA7ptxVsRoKxO0R4cBEfgM27WOmYk
Ft52cf8cj7FCBjJ076bTFiLb0BQmL7Do61cbFOKjZoyWq9E2xDcvrptDkybREcyL916bXQnr3Zbe
u9P6/CGtWn/t/cb4uVCBeimcplI/RwFm4fwOLNB0Yhy5FRXynkTlBzMHrrH3x7h+nhw36am7jME9
DT125o2dNvg1MML2nNXkurdhrntwgVCiYgq9QTelTpZQ5YZjNPxaFmVoH2Q/hrwtgORuLOJXjnnL
yTkUPgMUWia0YCFGpB0DDDAIsvjJrZb6kEwZKPTwWom7xReRy3pLaDXVDXuDNZEG0ysckPlSNR5c
OKZK2b5pq/YxjmBc7lWcuremGo23XpbZZpBKvaQ80TZFljMd7ZaxC15bmY39OvCVQaqQWIgSVnlM
BGEcJSXwPjJZ7QfciEu3M7AEPQuA++8D9LuFOdzUvrmJG5LFZlnPxAfqd7lACgD+MrKeowKnEj3G
ZD3zJGngq7UeX753SpOOnrztk2TlOqyDXrYgHZkZV9vQGwnyC9OoJllOdHWxm7BbHjAa2876+p9A
WPlc49YnMbaj66/g21S8hmKnCI4tya1vYKSrau31VfyauyFRst7gh8d+dCEplkzPrQ2b3eg1ZIs5
rOs+jl5RMDJFEeGI1ZJJv/WMWpcf4zoWm4JmWPaqx9PopL333ipwqXsG2CJjXyCXQ1QztaUhsZqD
nVgAdFiM8wNh++DrdMLND6AKy/QOfgB/gcnqmOgGSc67W41x+0buU8Vwg7Kt2nhErUCcU0HpbkJ4
kfaJgpAIaQmvL7nt2zFbVkmT99/ynOSArFj4tav0lwU4Ksp9med9t26MepTjyjdMfgOTMV9e+fqH
D5eeamuxYV2sxaT4P0sXOLeuj2BdkfBElI/s2zcfH8faNTDcrGI6sMcwG/3j9Tv6wVCo3Wj4zu1U
WlybHels2Zp5avw6iaIP147r0Sy5kz0ueyFAcpnzLMO1myiIz6Zo3zrCq0ckekrcJFnuuecE+OO2
cLq0uc0cnt/b2B8cZ93ZCFFXiUN2036uwpCqvvQ/u30+G6/XvyUyuyG5KWfahjXjcf6yXutzlRm2
Y50iUdJMlIUkCkb6E59zgUd1eeqnokFQWuqP1Db1+4Oh0ZSnfo6aQ+TL5jCLhl9Hc0Z/THyW9LUu
LNuT1MAFERFQB14DVBL0607cQJC25l3WteX3ZfG4InPf0NeUZcO6SjwjhJ4ykPp0AO+riElsC7UG
l9xj3o1siJqLP11MGtrHEQniG4UDs3OzGayQ67SuaOLcqD3CX8OL7pHf4dmArVcSsycilxoC2Cxk
cPLNID7k0Ry98mGSx8ycxbrk6UwgUClk+9a7g4xJvrTV08hVvM8p3HaLY5G8OSbeech6+ZGj2nWI
geK2KKNSPYW+QVKVLbiwbTGh4Ul4A46+6eJArqsCvOHSeLVcw1kqHRIcagIgeMsgKSIkCG4m9qEf
XZsHDhiuJnS2bjwZHA6ycG8T4hNunVq/vzMjhFcRBJwglPUj37ACdmR57pZQFDvZGmwBV3YXs0ir
hNuyQsicfVOGeMkIUEzOrELqCwooJt8jzE0IkkVqv0TNEuyMScw/u0Hl3MWiz27yMbS+lSTRv4bJ
oIKdyRF47ISf/ewQpPw8eN5826JW39Iwx+smM15Ebggkaa7c1F3RN2Btw2w/W4Res+cqwQ/XE/8P
8qQZVvO2pkP9WQe0cgdMzDpCb8KCPhL6BiWbrePbTPLSoZ9iyGdsbKzbgQr7vsJmufGmSSSESPa2
v87iJTjikDkJn8AKnHVQhZdQAJdTczff1b0K2XIYF6vC1Ue8tsW2pwhHaR3LgtP8vLhOejua0Z4p
qoJYBgVCdgW0zAHzaWEM8WM9Ck4TUI41uZTDxapBOCYTYZ49PTfpmEPmHNuiNu2XGHTa65SW4qmc
3MfUG7vLbBfJamIJcYmZNDzVAW1bOag+fOjQN9xkxKtszSQ1vyT2pIA9hs9LYvufGQHZ+wbGqaZG
kzHG/dGW7c0olL7xpxsUiNV6aO1HiRF45Vdt6m1LMzVJjlpKCHJdb55l2jRbRduzLVH7rCR7LrVK
R2RoWIHM2twwjJq+xq1iAGG5JCztzGoYwOIxyaPbsEiIGp2uWYfK7J9JngrfMmhPkkehYz4MuTuQ
d2q0t6PvcFVPTv5V8Xg/TOUwnFhUfJ0ECfKtXGawfZNq/XVQA16XoJ43IwaupxkG62FWuXUuLL//
PrpKfJ2jpOneVW+W4zkjHjQ59GIhS6QEwtB24osN+OycpkDJC7+IV5SC6jj2ZLqT5oOBzhd3A7i8
ByGgs0kbTfdqDqqfy35Sx27JyGYB13nOM3aHYebH7E1T/zFqI9CZw5SQ/FTTlqyQNrWnwIiLezPu
7HoDyc44u0XjbQJ3mLa8XQGLPF/dtaB1v2ZD7669pn0hqoxmzxTMGZtxS3KKt5G5+WbZyW0+5fJo
oCH9Mk0sD7nnZoGUVVqo2dP0IBM3eXBIpbofQGVh9OpXRQCzPjWtgVOzaZV7nNLe5ScMrbVN617i
7bQHBvezcWJWZxOZkh6rCUIGxPXPMeshrWiqVsJu3HU99cUG8Fe5sdqR68CG5pmC5OZJEcVotN3O
X9U+j/Bd5DoAnmy7dc5h4vqPITvwp0a49D2iHht+nrRfFwu436Af7xtReKt2SF58s7MOtTCyjeWw
RE/qmW1wX1VPWd6Q85JTfuxgMGYbZWtMIUsLYzX07FmYDqesf5mV7ArHnJ9NIcbDLB3zM14EDig/
ae45gcabTEmI4X0VnZ3eHJHxDCm/tN32QC51d0m9qsQdUctpOzR1xoZ8aqy7gdCvM1ItcyNi9sR9
Hh6bIplfTFnG+OIqMsOG9EseV/Eac0BIQYHD52VsI3INpEIL3knnDiYIwikzAecYpeHOH3w+h17k
k78C70kEdBgMvtiB/fW4ExjxrFvlkcuYDTwdy5RJZxdU5b6d3PC1jfjBx1aJpzhvAgRkXZxveRxO
N2EuCb3QWbZhHK9MhpEXCNE1+o88dTfLnMgDymLXAfo5Dwcl3GY32bZydrxG3QeVSsN1wHnzLccg
+50gS6ItCt9bbtKoLz/aIOhumISSsalLqxZvCOBespdQTVVk6VW5T+Ru127zeszW4RAO9xOQxU2M
8nc9jwRDwOC1D0zZx9Miw9Z54flW3Pc1zOxxXUWqeqSrd9ay8JrLUKnEv5SoAZa1Z0RiNfY5ZQHZ
CD8Vlm0mu8ivyQxmFp+tCt8qHhIesgDf1bEuGCTPQ0EKYC5DQJSUAfc2ERicvOwC2fSOAKEXJ6fG
cqO3ZLCayxJPebuqknTH7Ho+4sHxTl0NihJCZmdsBmDLd05T9gdldfM+rDMQyl4vn9OpumOueWhD
VheAOEgWZh74gSzJ3I99J+4s1GV7kYSvFGrTLpBiMwbCPecgkcqVNxZFsctVlZR36Cgmawf0fZlX
kyvafN2UdZPDtvWXy+CY7U8KJS4p4Cxgx1VbV0T8EncQ1g6D62IQRvUxj0o+QkFfHox0Edk2aTNv
+AmRxnM74OgkMC4b3Njeo+t12LYof9+lTnBprPIzkU0qPdRlF0ATrs33foraewW9epWFXAu3BcN3
Pud8ZsBZ5GlwiWzXMz8D4btEYlqJoo4fm1Z2O9yCK2EQq9FOn5fURariiDAJHhO77R55+t32FU/Q
v2KS/KjUjUyHBVfEIknLNP/gJkiiaZjthLo2EMK9nRw6US9LbTzsgfwWkXq3/83k4PFfy6nfSru8
H1WRWBZYWqH/gUfCFvVHqw8JrzP8MOyKdSWiY59SurP58d4Lowc9Dsr3Iy2xlZ2SMRzg0QvfiSGo
I5ms7gnRKDn5uLG3eJNc8VCJ0TpVhr+0d8K2otcx7YFuQ/XnrCBWjrKt8uU3MzGdiIbe7Zcn2D3w
SDpA0jfZMFBmtrn33njj1D9JK/Lkbukti/hVIhYc9+tCP1Gs41DRsCWx51DrJ/QiBSfGM8lh7dtE
5OE3Lpn6e0i49ROGACr6vpP8eTy67ZtZuUodE3ojQ5+dJg0WoYXnxZCD3GnfptyHSQNLjD8oHtym
xbYjUstXW4ml+O3aC1d+Z/2FFVdPO367N8R/7oGCRJwKDYjhzA97w4IKOfal2dx4s+6XvSynNxis
knbtzz9t/YX+8I2QClIGuHAEf/SqhIIOrgMqe8OckY+4Datq29cdnw/3HuTjDF8ZvaGiCVl4yr79
3e+uRdfsR8E6RNDp9LX/GxFha8wWThDVYF5p7WciB8JN1mUz9WMp2PMbfFe/D2gCDOSs7V9ov60f
ddjoccmwYkusnfC4nH54k7EBGzFhRA2I85avPk7J4N4HRWc/10gvKqIifH74EdkaOUEtNaoJy5LG
r06C8iYBUPh8fTf+GW/+xXiTQbDNZ/M/jzcP77V8l78Tyv7rJb8KZd1PwMjY5mNMxEHBQfJvsSw2
ICLL+JS5xLjEXY+5468yAKwm/xlm4tQKgVggzEfkCaHrBzHsn4lj0RD8/q7S1zIbTNzQTFwhE/xo
dWDEGJZ5ovxDZbe6HPUDC663RS5mtx6k0cLqDggWZKlXVE4Tn5hOosQTgHBZ/Cw94pQnnD2mUd1J
6dOSbI2Fgia+CWOELay9R+T4AYPI9lSkPDGCHedsxayxpwFNFcOxAJGgK0mJTXYM6Sr/OLqd/CiS
6dy7GWkxcFKDtQtrelfCbyV2uoMcbC/zkxEuxH0sfZq16y6yGHeukEXljDWwwprHGlI9ODBpsgMI
BAXnTdmFQ/eY0wo8wV6L3mS5OPTRaO8stDZj3h78WqToAeboi8GYu+FbzP6yVVBasj1lF1ZLZ6ZF
dposfCi62n/r2LRvjKiZvmaji/DMIxSgGWZvje1AaFGDrZD4OamBtL0x2n2xVOVtPpTpVx+S9Bdb
Omz7rSaLPggk+ijVfApNkZPWW1TzLf+I78fBdx4yLzNvmNNaW7D+0VqxVubPOFF3HvI6ncB9z+am
n5KRaVcbRFh7h4ai0I19qhjLG29qY6keB+I9X1VakRIp5gmofzCfI2nPd+jjtKAgo69fxei2btIy
z75xPXjnvBhHZzs2tvFAwgcR5p4vbmSjLLbyff2cLgFK3HAAibsQzDqqBAYEsAT73vVG+7PRlFLT
Xm3noXGTYRO1qGargEzpMbOWQ9l7BGRSDQ1by65JIdGiqMmI1c6ZiFspcUyBnYi75auBK2MXElyy
J6dquXVTe/lAbQB0nAPxaQHyfBqMrjk2RjIQV7YYMz0gQGnL2qmRAa6PAvWXf7O2dcf03vDsFqR2
ZhLA2THFi9xa3OWAuKb6jtXsVDaboI+7PNqxRGIvZoWTybmLp37ZminhwB//nKj/X7mRiJo43f7k
RMVzMHwU8+/P1OuLflVWWZ/YUlgwxrVXwP6P/SCMPuFb0sdsEAUabfkf+wHrIlJQov9hXYS3QT/j
NbfM1K/6Wyfs7w9YF5/g1TOIC4HkyD/Y19gipSJc4uQOel2frh385GfGTQvXOGEvWYfsezR/yvEv
3rad6+LFbsLowtChx9BVjXuns7o90gDTXP/mbfzvquc/UisZ4lMfa7yPzebsR8kXMPvZK+zQvw1G
r20eIvb9DyQRctZzSHrFyhqap8xyDXebiXjVM2BA2D5KLI7REH8LsZafJdCtTmxbBjPB56U1khM5
3uQHuNyYb5ije19sy7FdGMX5Rrgpvdw2ac68UBob1++N8GYqmFq4sNb7dGMxaCuIAXGDQryk85jo
yqrKCdaGnkFsuyznDYJMZi6okqK7UAyWVm/lWyWiZ073VAzbaAqdR2LzBsagbbmaRFex0ihtmrZh
yrufqrkyL27s0NSN1wYvS1mss7tnkU8Gmp2Wdz09ZrHLrs1hPjjuuQbLidpy2tUiflWxzh7LFnFH
/gDRfoMjPzIzFQ9RRYSJz5TTSpq7tvHlc3DtUCM17wM59IeY5Jo7ZYzGJgsWTtwSCdCpc535WNPy
GhkbN5RF9MEGDbGpO2Mjg9iH+bNMv9gxoR4rc/CmewPJ0JkQSFrrIJ3ldspGGoNgeTKHpHwQ85AR
HwT7fyUn3yJ/oTDcn4SscvLyUrlSrFEXnsxm5l/MsGgvY1Y7WE/D6tEbl4AZgCOs4t6pS+m85Lj6
Vsoysodl6bbo3e1dByX/GSaOIgWMhF3lt96+LKt61zINLdaWwBbP0MeHcRZYN8qJ2y1wM2PlLGaH
hr5tbrEjTGurS/wz73p3CP2CyIagNO8SmCN32hR/l1pmmWzi2iy/tL0ln5sA/Xs3WYG3LgYD14XM
lpNT2+roYKT9lgSpvyPVudsinWMrZbPRK+eRyLcMOi+xCqO7W7pJEVBdtOl7wWUPSEeoNYYzvDec
+hczGKcT/fR48CYJXgly5p6wn3LbG0RA2FMGgYlAlkvaQxAfzAUuqchSLmlRBfFuQqkMhLhz/S8e
X2RtqJJnaRgNWy+arHc7ydN1lc/zz3aXxPf461hvkWmDAd1FS8lMxX/jSbyIdYwW5tYe/VxsmsmZ
UyK9gpqYabam+SrwiAlkH1AFtg4XZcVCNzpvSApN2EbK2Hj2lETt5BplfxsxdzpErdd47KPN8haC
gyCkxyrTY4JU/qBS5qgOQY/L2h21JWZMd+Vse/mqDmP3g6BppmIZyOjnZWrrY1RGjNLapSvuPYSh
O6cBtGqHmb670rAjEJp6Y9wjvWeeiZdiOgc10c/7oGj826IXL1E6LT8F46K28STd28hnXYEvBqtR
axnNiZNwehtTPDurNvRnkzHQUluMp0Wh47jqaV41UgSELQYR2TCdUDm+HyscT4gN2d5ZiL7JkArZ
OlhMxavj3AQ9UTjzON42ic+8F706lqccB8yDh/OHWVYGWgwd4XT2af7RmNdEv+KTkuUDW9MWzWQI
dQEteWMgz7daiNJYH04+x8EBh2SZrYa4rF4phLpLNjg983m2tPexltgZnVbbBVp4x+ymeQ4ooRjZ
Dpm7MbVEz7+q9YQW7o0szu4nm9lpZk/FS6sFfqGW+iXzUBFwOiHevyoBPVkUH3nSow/MrlpBwxH+
o8zm0vgC6xo1odLCQvuqMQyuesOkZZGyc7UMUSxOd8eSdnpLwhTxqZYrwsjobnBQbBbDNwSBf8ga
zavCEXiKe0ijMd8F0yiePKdBCxnTZp4BV8CjGKvsEsyqsm6kkMkj7J6WBnTui5J8x1R+bWazrlau
RcTUXmgRJkvN4j3tov/H3pksx41k2/aLkIbO0UwDiJYMtiIlcgIjKRFw9D3g+Pq7wKy6L0VVKV/O
76TMsjIZDcLh8HPO3ms3xkYY83juEcIyVTMmkWxAi2UEbSHIv9bmVdwpxo63y+N+fGd/RyupJdOu
cZ3u2dF83iL29eWShrC1S5WVHtuMYVCzikrZG+ZjugpNx1VyCiEP9em4ClEzJFYbpVeryGxJtMD/
UKumq3DV+NCwuspc9awd0lY0ZKhc6RwOF73nEBHKz0boTXJRUE3g/rH4kqPhbrvEeUst1FgrGiDI
mtl6RKRYH1OKhRvfSgzetXgzm1V164vMup61+jKN2PoXkV/GyosQ4lZH3x2KjSO0OcBnoYWeTq5L
XdvplSJtY29TOPAHy2xel9zohNiuemCxKoNNc4BGlihEgS3/Iz1deyaFoLlt0V9c2KKx84BwVfTG
wh/fCI7pLjJLuGFbVPN+PZe85qtWmVUqCFP6kDDbH3JmtSqbu4pYKNTGVntheas6WlgJMmijW1yi
PpWm7BDVpG/tFMOCKpxRUj46KZGJ22bVWdsfkmv1Ib9mJIIUO/2QZfcfEm3ijCZq6Q9UzIeIe6CH
/CRXZTdFMT9X8qLZ6Xit6XZ2p3TnPiNua59+SMMtu0VFWnaJde4+xONr2X4dZeBDOWJVz2pVmfcD
enME2Pxe0YcMHdJt+WyJpuA1Uambq14dvx1iSHdVsXsNQ0QyqtiO51XlTnwegnfOXYjfc69HCE/X
PHthrkuPkbAloQwLwXLq1+AtIg0e1OQRQ2AhHk9IHQYxvdWqpribEr2/IsNU3dqOIVG8jroVOp2B
Bh1NB5GAXXdH55SHtfDEORGQqwkSNM1LibFWhCjo0M1NtmSOLwobeStdzzDCT/aGsLR59ciOQkyy
aP4J7dy0HjCF2W6LtPIxAy2MN+juL0cvhU5OatLgXPYFgYebWuaDuZm1xaXAT9PxsjEWQXAW+0ga
tKW9qmv8tP1qMsHVbkfLLuz9wEP/lruWCEKdNRABvs2d05gyiwigZpXNIWu4nuE8EbrKo9Xm/FXl
lnc/zwbAlcbVuo2NyfICaBYbbeJb9d6rnDw9M8xGGMDWXqBF9ubH1vSbO7TS7nMTeem+chAvE8SX
aW+2EWknj+TPct90LT5ZLS50EjiNhUdG4ybDXha1cWNKlNgnr5b+dTy49btf6hA4aUrqR7RKK72n
GrVNZw3Mk2aE3VZ/4RBGiB/0/8q6/6+yDkgF/av/XtZdVoPsfnHM/PlX/67rvD9ocMFcxCJuf5R2
/9sr8+0/dNv1mN16K1HsQyP4r16ZZf1BJWPqdGqZ7/ggSv63d2bygiAGYCjArEMn6P+j3pn1qfMN
RtCCjrFSwKgU3V9iIAj5m4ZKGu1RsHChgaSacacnxIh6o6x3VZN6PYocV3/tNDf64iY+ub9FGZ20
Vkanjud/4OYugbW6U+6zDy7FaECs8Divf/EY64VuUgukzXrvBwZi3Wuj1IYfKdOJyzmJ80fbxJb4
EZTLWo+wrtrJHJamO4ZrjFZgxHo77ftCI6W9wTY9lMP8N73/T81DrgBTHkZMXAauKazQn5viKYc1
CtW6PnLUnG/wdwO9UYMPYKNfvxef+y9L5D+VrD/X0h/vR7vSsoE6eeDPPrXBTXIM5zjL6uOktUSk
xjkJcRMgkIiw4N+/E4vkr8OG9Z1c2MdM4FH8GLRaf/5mC5Y/Eg6cHDQAtZ/J9s1JUmh7z4rk/Wjm
9l4laXT3+zf9NM76eFO0pfQLWEwwfdd//5cZAwBhbAicPo+Dw34IqRrVdwfSQITDvELu//m7IZil
20w2BsrYTxcz9r1JlkWaHw19Etm5bItlNztY/a+H3P9zXvATlOGvk7rPsS3rV0Ozu5KaQJgwHPz0
ZmRB5EmR6fLYJHOOPTqhlg/hjAA+Al2zSVQyXw+U85dTl42HJXf7eis7ovn+6XdeBbtMqWBOr0Li
Tz9rbnSuKgZOjA1sfx60nSKbMY6iL75T46r4/Zv9uoaEbqynYYBR8C3MT7yolkLZ6lsnPdbGstxW
XovIQeMOrlHBJUf1ka3rliS2/s37/rqMBFJnA4qr49AS09d96y/LKIvTScYOVOZyakjXHfk10f+B
nCrlkP6z97IZhOGEX/to/LwgeT+9ly21yRgTXx4l9TyOB+Vmm1pv1UWsJuvh99fz03778V7gRrmU
3jru/YxuTYueGoWz25Fo+8kIK04Lp1xa47+0+/91sTKC+eu9/+f7MFzxHTYZlqv58/UjP6VrnWqW
x0gXY8pphnpiY6sS5/JoiftEyoJgF9xUqEdRCERbKq3k/Pvv+mntrJ8B3gIbnQEs2tE/rx2Ks0w2
ouczjGtSojE29BsWLT5HlipOVexRzjqW+pv9/OMS/jRjpX+6BrWhlmca9Iu0fYwdTneRK48JsUlf
29QpTsyu1VXNmGHfolBmIq2RNv2BIXWDiIH/eJyccv4OjqRp32rIIacsKnEZrSOhSEb8D5Eot7+/
Ov/pcwp+GEYenA6g63+6tTJhRdPiatqBcAHnVanBboMR9Qw/Ue6AxC81SrCNSjXX5RQ+of0aCQ9H
qhFFxyGr7Au/9yNSUzzryteczt05Y1KlBNb67rj//Wf9ddWug2OS6ei1Uit+/qi6X9IIINT2yMie
0PKMAX5G7dL129+/z6e7nhXz54iYKmTF731+NkrN5KJonTxWiAZvfbkg7S2RuV0wghH3v3+vz9v5
x5uhSjV5Ogp65Z+xe8qDj2uD4D42yMbC2IvGEEM/wdbcKvAVsDvA/1QXBkrTJw2h7p6Spv+bC0tC
ynon/rxcPYvpJd4KDgV8nE9PlbytNZM7Izq4A2rXo5ubbKa9P1v1MR7q5ZYpnv4qkkgGUg6Emqs6
AdMnZdZ6qCx1gVZvjE7+MKibHo7IsOmIPm2DJu8HGZhZsZzzZM0wl415t+RW9D7ie3uE7Luc4fWQ
J+w3rXMPfSE7wYMTF2Ors+FCTDDvBMaGe4by+qHHq3eZlLYaQr2Wa8wFOegqjsCY5TScEJ6ALc0j
pb8uGsc4Zq54l9HVRu+Fp4n6VAJ8XTYlRB9Clwy7o1WK0m1juSspWCMCXd+UjWm/JH5kvAFKsh4m
gD4NoUNjoQUdGXPv+djbU1j0GPm2nZcmZ+ymxckWbC1GO8rXAaBYWJHn+U5nmUylsuDYSDmmezFE
YD8ednri2PvJ1jkMle7cfUcnZ27LtHGfvAZpKOqllPXG3R9nu6zyefu6brVbz+zYO/VucJ8WTIHh
DLzu7K5/21Ho4rQWlr1t5NSBamG69wXkmDrznMkfm0ZN1x+XN3KmfmuWiX5bo5HPToib8+QYGbFj
nUy9SM5Z7BeEbC1JSqf5Y7caDHXR9sua1mPM2nNZZazISp8NPchB/ZNcVHPtlPBkh3NHT77Ys7S/
Dq2eQ1qP9fLGykx35XLwOlMik7PT46PEmShfMfpMJcFUrYr3/uKTWcUgX9xj4LUePLTF5HmA2jwV
lilf87gwdwaclhfaTKi/uWnydhPJYrkVE42uoM/a+UYfm/laKoaSKFIN+ZyTvHKcMck9Qp5HtWut
67CYqujkDcjXcHuQ/RAus8EBBsHfsivHnLXkFv1yjicFEjGi9FKbvhuX20JoDI6WgnMOIstaBSlf
gC5wOi3kSrPAtthh6peErENmLR6rV2T2fNNGUKkOQ0LFgD9Q++LAzFm93rY6x1pO7q4H8G+hUces
f76utLzZ9Snd/nhaqm3TRSJQWtXexgznj7rXlhcMT+wAaJIMHbPTz4ZVLqeh0Z0DHqvoS9y728pe
7dpOmZ0V7xZEkXCvi8XdZ3Jhvl9GM6rY1HrycKBvaqLU9AopMoARK9S1eaHpaJqBwQB/58/4HgHo
5lnAVTUffTleS1Ssp9Twd+RaWzuQVNWJeR3TFg1jcVZM/qYp+Fp55rVBkmV5qEYiicnJZuwl7KeW
mdMZS/h1i9R7w0R8Dkfl2XRITExcjXxwIvLNVFebF6AQA33IRFD35bTP/EJHYmuslCfdYf4NRFb6
yV2XqFe/Nl/qQeu2qVZYoXLg/pj0nI6a7n1rVtMlE/4a9fcM0Bg1svlcWPZpIQAJt5e8ShwymDPb
+TKO0UVVuvG3HlXENsH6dUrygg3YXs9IhamuHGlZZ7y9za0h8+6kjSILl8W5JIRcefXGLlIXO/m6
icTdD9hO9UEZVTpsSrxniHpjKz0ZlV0ZhNPG7uUg8HLR1kFcTL/XXB4EmvvdPOVkUvSj6V8gemuu
OSjZSTg56+DM1fOHtlbxAy3L6V5VgvND1dVevKnHRZ2BTFvbNT1vZ+Of+Z4Wsj3OuTMfaRbjAIk4
RRODrt/hKJju3EmprbUMw3Z9/sAjIqMQtG/dFMgaaQq63Gn5kZElRwEzq6KgVZxFMo9hVVY6XYBV
RLIVYV2I7Ygnghv77qFOKX1QIWTE66hyh3WMXtc00tJt4Xxed3r/6OZLExoM2q5sgqXSIAYJkYa9
k9npjpkmJCTCQ3ZlmokbfZgJTHeH+GufxtOFNcxhL6PplE6Djkvem/xnK527aCNKs5PByD55LP02
OYHhwRdvThBil7FgYRIO3qehm2u3uWrdbaHab3hJBMJ+JO+DXXrvPRhyaGLYbb6YhXC/ztPiL3td
SA3L4ARVrBo4j5Vzc6iXxb+atca5bXMmVVZV1YHWN+6BCto/+LOBQr02hvZHDbp5W0+pOjW9hRjZ
1s9+1E55YPvGJX3kkiNM6eJNz/3bPGoi2qtWZFH8o22mTdEaXzSp0X3oc//Ej4rHXwCk4yEMFq3U
RvttXvTu1oUDcZybsgu9qjFDz2EJALzC5R/FYj+5Wr5zIOGA0Zf2QwbT4ibuOwvTvJEeo7Qxz1xB
GVqEuzdjZOxHIVjYfnl2aB8EUeGbN3GTiwPdfevSj8E0tPUi7iPRGGHhTdU+15d6lyN/fhl6vhIb
TROMHUO+gKSPVcscCW+fjKUJAWNiNBQDgH4s9dm6GnSvutaXiGO/j5NzU3eE0W1VRowT8I4RC1pW
uk8ic2jiVE18AU7Jq8IosvOjQhX8o6ccv8TWM6Bv0mYP2x9w4IB5Ns9025/atTMprqjYUQshlaEA
MKpTbijQsmOPkSUt8pvaEf21h5vxYDVd4gfS9w7FvLTHySvRpBuRd1E1c3ROByQ7djwWr1nJ9GRL
NmnzlazpZuc4afbui0JGQe0yksUcTy8pzdtHt6ufC1562zYV4wNfLCZDhGgZX3RGErAdtI44SqTM
GQ9XvQ+apBShncIGgeYtMW8xjReD3GaF+TZpfo2+p46A6/lWh0koVmfGd9WrS3bJaZlJ2MGVMN/Q
gF32SoBTY/DW3xj62L2mbcae3eQ8NdgE2izug9F2m0w89PpQusi7kYraG90u5+Q90eBC9LLLE27s
vqRM6rX3xklK5NO1eSUnMTxoWAxf7VZ6iM39tiRnxGckN+uLR+NbgGZ0i4COCDB0TBgn5q1+vC2c
8avqwV7pWdFA1gP2vEmbdXI5ZUbAKQrBg6lc4PcNXQ2cWtAL8xllv93PB7tM9bM9yRy+3MQzg1GW
KgIcNaRksDklRCmlzXwwopUg2IJMCXtildjO1BLfe1ZqqgCEAEBENPk6QjhOSRmEGnafbtG+yNzX
d35W8bvxUNijTSd5Z5HDW01ttE5H8rDUCq5C68nnyFyXMh0l/Zy4tVki6mvnAwE00aMSpvWimbX2
biL9uIw8IAaiXNLAqHjZ2Z79B6OU48YcRIu/yJYcJ3U/YAL/wMGYnIHIAYiSNXeO9RgzswWGy/YK
mplFVTzqotQ3uqfdueNMsIVbLgFyxB0SLQcXCpQJGHXFZl4dIK6bJBujxAvmUWNDx0K37s/yNcvN
pAzIDnBgofQVj8r4gFTN3A3O9KMHbkEUtG8HDUODXQZxFKejczK7QgQGkZGbQgw7L/bjAAKaFroR
y1lPZ+NCiWI/LAZwSl44qQZvT7JOhg9E5Zhb5XzfOGYSmDi4zzgp3rWaMUOzFOXGGUfzJGnsbju6
WSfZkvTh67QHzHkE1Fi3w75Oev0167HtUePz1OEgdIK2Ym87Xza7YupBIfZzepkZ8z5zYk7zHLgC
sj0cZHzz9YQsaZPYs3MQbZMEejF6lCZ1mA8esDmOgjez0embPk9RxfXdj77Vqm294vsNR674IP+5
VVqxa1XtXPQ1vYOFwQfkm1u4Ii/SsXdVlCjOKf4VgJVToTVPU7FcD1l0glL2ULfRmS2XhhFstQun
Xd7TJn40fP/ONct9zWk6KNP8xdclKsKMJqXb+6+G0LtgaVeVn2aIhyqX7VavzNfZNzhYaTGbfGIe
c6ftQxJNd+lQo0BwJzB7zlsx+vXGxPcSQ6agIoinYfi6WMvbPMqjkw6ITtxcToHyVfxVR6RHkk7r
ZSf0OzCplAKYiC/SWLZjI7/N+C8OQ59ciuZB98YBYVDjb5NO3rtksR/cyc+CthmHb5rZett5Qmg1
UsNcDrg3DqgK1ttc6SdhSfeb09klA6XG8cIumdqjbBzao5hUKCdcP5n31WRwhEajYEOocxY81kJr
d0kx3wkyQ74DulTaSavx5zAL9jtP35ujOVkXTL/XlLgGwcFNbrbr65lNlr5goXImGhdoxTAc9Kxo
d8oY/9LVtNN+o6e5sTM6VJabjPPQwbUGV7vqh96VYadVabPR8PAiBZkoOTNfBu1gRk9enEXvXeRw
A/KujBhALVOIEBSa45LwKsqimGU/hBXbC32mdaahqiF6+ogZjrSGGmONHEzlMl81POMevSZSZ/z/
VMnS1ba9ahz9KtWEHLekHlJ2DC7b0oRJEavjWp0Ych5/pIs5XaeOMi51XOI7I26zU5JN0VNcaDS5
Y9s17oxO9FtHtFQiTGD116qaHHHuk3Etef2+UkGC0/krId8cHXKNHPgaD+iRsz0vrTmlBtGIAp3x
LBI713Cpr8CLPTt5YYay5fi3sZP6RrRgxoCJHsuacefCI/9oZiTIys6KTlYiaAqgDj57g0uPYJ3U
fLzfWNvaVqEcOUa4JPfUCXBpXbv49vGf+F5h3ukOZX/lwoCHHbEcTCurX7qipwabW5MugWfh7104
9mgUm8x6ltK59zMuJoJhgR+sb3YfjeI6nxmjzHD+h4y+cY6nQN9ImcCW9/mIRTJlJ2fpy71TiO5r
JXu+AEyDAqnTvKDKG4gSkrnxrRh0fvUSI+MxIknp2IpyvslmzruLluiHJRsIpKyVIgVD53vZBb3w
WlD2NWNSV4FQabPnqEZtPwy5i20qiybcSAtdEZqXbAYD/otIRwtOILEg/TzSi4L1ry/apV/FNal9
mtzrWUpH0YMU0LYduNfc72nJoD1PNmW8VLs+myb7MsfmeiUQhFxU6cKEbBE0ryLyLj/WnSbLZUeO
osbxH94QrvjlNum71fk8a+vnS0AeawyPaYpQZt3mw3pN8oEpm8E/8lvNV5U7ctloUga2US9nXIzl
HiwNGY1DuZxdFUG4XZMFqkouO8dmBfT2apH3x/UF89S5j02A8X4yeiFSZvr5bk0SQ+nq3wqdP0GB
0B7dcv23Vc/VwnzDgjUsV51HXmiLwMsXYTNpgOgxeadh1mfkGnes+0TjeG249Fmh8VDwG5CV3xfD
pqmUspqshRdNZ616oZVYWsCTzPGhN9Fh+8YUncYkql6iRJ9vFFq3eqMl3MK2NTCbnProFNVG9ZK5
HaKwZtYsjJrjB4Iij4w7igO+YYlEdAAGFWecgNd4bL+U5iV1S/u199fLW+h5dsKOuZzHrjLvJtJ/
OGnxwbG0J9+LpahfGjAJwDOGbjzlvYqOPS3XYjN4WveC5zGIdTpyfcPf+a3MLth8XwfRjUFiSEqP
vn4r8b9AVo68fTe20Unv+XX6PuJmn7kDo0H5dCxKrN3t2G/jylFnixb4uQYi8dROaFmDxVmMixww
4XVpOdFJQO+Xm57KR4Ql2+FetwTND8aiXijWVTBhebgUtaClgFtjxEmOuG8z+QOrxF3011hP6xdG
kVqFRqTmnq5aEYUV1SkKQPZH3+ZKAXfSviwUBO9uVPOF/X5dg62uWHmijk6IzOBPeACVDpo7eKHr
uZR9npOMPzyHOhlHrzF/6yo5P8+jxxSq40De0kolWCnhWMGTsU5htnVjeZVM/fBFAkz4Xo929C6r
GfWwSHJFSDpPJlsSuqSEqwA1QD4+jj4Z86kj1hChFiRx6FY0uMO8lpX6s/38f46gv3EEmWQ/Mrz5
70KH8wvnv5fy+1/16//6o/8HPELM4OrMBshhI1WPqeS/gEeu/wfjDYEWnZEeKgea/v+WOfh/uEwW
PU62OHcsU0dt8W+LkPvHOmc1kEy4tkt73PonAvZ1JPpTj33NluV4QTa5j/Ps84Sv1Ie0LZJsObix
IRZGYHZ5Gc8YrwtUfEEcC/E3o/dfBibQTmnm0+3nk1Pnfmrq0zdIkNw66jDPaXura+MYOM70d97R
X4Z8fKVVs4DPCg/VL7L8XnT0XUUyH1QP0WQy5+Y2q1q0BKiWtro25RujIxsStqB2103gkv6yBm7+
vH5/HYgjIvjlumIuMNcZn2fyG/8yZRwU26Vye6iTDk7UeUqWXe7yTB5t4YFjTtoTaGxMnYo5p7Gp
6bKsXQxJxFDHPnZPI8iINxXlGmlzeKCQUto5B4op20Gp4L/NKwUEyMo1aDNznfKgFFHHJtl7Sr03
vcrurNSjEzgTIpPYgh3WdRpaNviSIojz+3V8IDd1bADsqxoLBjmzw+WgN7gJHcusr1pK4C/UPPNN
bw3RaXK6+gVTptQDlIPqPcFLvRuB/D3mAwrmLp3Ly8jAlNxGEqfZVJklSBud3FgJ+gW1Cn84zdK/
7Njvt8y2ozt/pKsdjl2tV0cu1eqcRRRi4KK1bWsP0JmvqbudicBcml9Updhd5yq5Fs1SkmcIAwcN
KXVv7cr2tspHNHejizsh7cFSd07CGAeiCgl+xRQi7GhP2WA2t5zXotMyuPMet2x+bPqFj2P142NK
IfbYpItzz68D2g9txrY0afgOUOHfFIjFIHaJCZJTqR6SPqqe0InzyzR1qR+cyecemniwWX3pXzpo
6g8gu9X7NNRQDFr+BMp899UBAX4ZzbF9bOLe+DLQpPqa9lN5OVeVf1kUpACF+LUgdNrFBHTQGRZ9
kxHLtO3qCKhpOZpbWmrZXe0k/mZgTBKAlG3f7Ih/jDNETUGcEtp5oPnUbUp7aNCgcjt7Wq/2jhzy
IyTL+kq59YQyLqVCACHUlkglEabUnceAbaGB7NK82mtGlN0BT8lo1iXNFaqLVTUYjz8yHTVe2fdr
6KSus2kY1bOcm/GRnODl7DcjL2Ulal9jO9gYM9/Yn7T6KsJtFjhaI661WB/pOPJdHDv1meklRYBN
n6U4JuX4g+m42mNYs69jm18iGn0PBH+twoLyEZw/7an3CQL8C11KEaBHTGnWgnsqGfFG0Z0DCuSN
1PblXE6JejCx7O7prGaI+ZtsRy+u/66nsL5QWU8hUitqFY1r28X8jrj3uNTrEs1LahqFV2K3ZPje
aQ7wS9hOpfa2wfpH4wjbKnajU95lTxM2bQaJLYkc3juFtz5upFZA7++iwsTGJp512g+ry2N4jE3W
5sbUMrk3dUoA286f7cgd6R3CMsFlzqJcj0Rzwg/luFq/ixq7vq4ZEFz7/SSuBxUZX0oJ+mgQTvWs
0VbaLi4lV2tG1bNVCHWRWpq4n711AKClnLtAOlQvMUeTklwlpXFGA3v68eW8hJsAnIJ2N6u67MOZ
WIMz8abdV1qfaHPhmDETIYuLnq8RneY8xbA+6fLQV3B+gjma5V7MEnEAQHZ+pgIo/DrEar4ZMvMv
U10BSSK9pbnqHTP2zK9e5huZ8zRWoE7eZDvYT9IAuRQfRmsp7YPsF63cWro+DWfVTJE4QWEZ7Dsr
oxHQAAN7MDzqGWjrhJ4YYLbQGS3OjnUoaJmgDGT6MPdsTUN5NVTMCXpW2MnWspte7wjw0PM7TQxX
dlEXO1TK4nahaNoIl95vK2J6yBGYgIaxE+GYh9hckmNhZg8dUqstst9hO9jqVXpMJO1x+A6OqTiC
An5DopAck4Ug5dIY6ssKnfE2F+NMazXuvxuya7ax7C7mvol2eC6M07xkfmjQ9w9yV8QQYmJ5ZS8M
4OipjipoqZCc1DtpGbkgMm/KZVP7UXNEhoT9Qpvph4Fm3hQyQ2Vf5Pl7XBMIsCF8k959Z6sAw+Od
IhZnaxaaf5EmcX0m23baOQk3bJMWxoVU0bwdfC9GcMMPaRqjftRp4R8Kl6qm7i0P7KoGh98ijWGE
GrxPdLcOTK3QLyYh/cMQG/dWQRCGg2nr0ih9K9+aXPu3rp4mJxDkuS3AofgNMY/048GsJUoMY2Jg
G9GP6ejUlaY+HOPJN+iw+rg4RbTS8qPuzaqmYR+LmGceD3BvN4Iu3pAF04M9cZo7tIrGxuizbhfT
OUBrnMGt8r352UPSswHlP1+UcwzxNc+yJx9zvRs4s6P2DAvpM7kOZR2CiyRwR9vihGg1t5zOaFsO
wnKPBHSaeqjYRBIg27XZbWruq7OddwCTlmjBk6abR3OuQfQmCXdVt6WwajYlSYUbusniBLxvflig
LAUtGJaA9ObDlIfWqFU0gp3lpc51cTRVsXyp07qK0dz7h3kR/rEYInUjM2sJx2hoThnWF+gQecFy
z8ZNTuoLgzHLvnU7slmrSBkDNqUJ4m7t7RptJJx4HVlPsAJD27fSb64Dmt3T1YR7So2bwR+1Haan
irZccZsbGs9yyo2jlBZNbXscw1iLIaR5sbHPJSvesark6I0zWvApss8VkZkMTwB0ITbwroxmUadV
JJozJV9RXo0D1csG75WsnC//A/llTyv+KxcQlgo7yVbIlHGsiSluApk47UW+0sMGZOg2/qcVKmau
fLHkAzUGjEj/URdFkeMLLJ051FN9PC64YIK60No9HAoBWGOQDMxX4JkNsfutsFKHEXRnj0tMvxn3
x5M/6vphSjKQzDhEaMxpM+TFlcHzWqVGFfT5tJ4L6uZ2nvs8dBrYNVsPD8wFRq8820SK6GiWX5Ec
W2tsL/2mA9UEHBGQ1VQJeZjxVHVkqFTiWpmRPEDNrF/NmtqYGaPK1t+Gwm89IqWpxXNoVSmkosN2
ZTJM98q6/+4xRATHNJE9B72t44FTswu/E0BHu0Fp0V3NJJV7APnFpRvpNUAssZabiST4BiXx9SKl
dqcBr+brSivZDQjqvTCGVBAUHPISDJkzfJt6IBY6WRlsxsLTWQ2cCv88fDXSNL6kBpgSwHapF5qC
4ImNUawxjLNS5pZjqHM/YwLoNuuBsdyaWG/CNDHzIzqt8jJvl+Vg6x1alGpiM25TGHhFzdgkTETH
w90vKu2ujP3hUcL7uo4LThqlcOqrePn4FH7zzcKpJDeg29dNGWHDOyQoj6G6y/EESpBxwzZYfod4
Snychp6NpzYaHydmI1oZejzUkEHsE3J0HhNJUwMGt+aV9NhbtQfxoi50SADbZBinMI55llcctp5o
ORdBp9bjr+9UT24/50fGMfqGRETji1fM6t1TtdyDeK6QxUifhueEBkOJCAJoBdfnmGFp+DsZ3H+q
IVaBIPWSi2DvcyoiA4+simOtP8Sa2Zwisk/X47BbBg2G/ltG1BzvrcYLR36Y5061HpT8kos99OLv
ChpjLct+rhP//CQINmhouf4nae1QgZOlT9EfbMnJP3CWQVy7DilLMdC/k7I5ECY+V7aP6VK5cVXg
OBTWgd7rcxyVLMwSe1pnjeqinOrm2zDY9vUIkuBh4sS9+3319QvCd43CJfBiRWgIIi8+f1hiDzN3
1KzuoMlVxtDRhVU1N5pupFjQBlYdjyIWmDGy4rO+80Kd59Q6Sa9e0ppzs8vE828knx+azp+vIN4r
hN/rh3IR1n8qfOOhYY3IuDsUhcU00afRG3be0BBno437th2SkK152SoLHRSSEE5Qab3iOJP1NrXH
7C6d7OZk5Q4Kp0hU3/H4uLeeE9dbv2+WQ6S1FaiDXmjh7y8nIaS//Pio5T2aFxTVZPd9Fh+SUIRU
RU3tYW54pmEkq9NtU0DrqJCvcC3LKfSBXL2jwhwPqC7jnWaYL15af52geJLSznFJE1McDnVRncfW
tJ/Gui7PcrGyC10vrGfTzpL5XMd1OV60SeLRgjeyEFPPspM0sPcFW8kh9qW41g2QiDiDOK/mhX/J
AZLxxWypCzvhNN82A9HH6w5j2oN2N8YI+DQ6ZojtYl1szNK2sSp37LGOjfy/myrk+AMbGB1WzuwU
y9QlccZ/BPCCFdKi8UK0sZ7V53JpboF3rXuKvx7bMw70mMIxPeG1vreZBWzNOYKEAtTqMh0Yq0CD
p2Yck/FxFfcmmATN/Lm10A6e+nxxcWVFU8xFkghDtLnr562Is4Q4kRrUsHawyJ3C6SHMXgObzhcq
zccqsqECNsCij66z5PERd50MSavi/4g40Eeh3mG7CSLpYJ7dCE7cF3C2uu9uvuL+7Ikz/f+wd17L
cSNZGn4iTMAlzG35KnqJIineICiHhLcJJPD0+6F6ekIiFdT2XM/Nrja0ahRMZp7zn9+0pkxLOAuL
IW5chuha2YRxutSU8j4supUxUeTTTpsHum+22MDtHs2UVhNIXaw7AfkLJzkgdt3SuAXSrb9Mqcp2
bdInezVQXZnZyBfJBKPfyNJTD32SP/st/SPEtvpzMOYOVtfTwrdZnl2YQQQ5zfMS3iqk8aFNbedo
cXDcZSRt7aNMsumhmc2PPWyLFwyBqxeXFDrq/dwmaEnzPh0Mi2/pRIPLqTERgY40/V5edo8l7LhH
JGrk0Wh2o37p7UrkvWTX9agB3TnXTBnzUe2sOS6ObZfStZS+s6J28u8Kp1UPpgWlEUy+ehFdy7zD
pcOqLbrnTVvOnAB9ZXVI6QCUmiavrxnXEfwXuewmfVSSZBz0dEaR6/b+uhIza6SD4mCttMVfkiHT
fK0WW+egmCER0h2uBJF+BwLom1NTN6ByyNOJWgyXI1SSJ7ETE7FVjLyap3HCXNYagVkQgoaXsVW3
p2Tyy0sPt5h9ywG6x+tUrKugHB4CjDFW/Tgl+2BBgBBT19dFBj7kJ7TJwVjOP5g6xvM2Ceb6MwFw
t4P26y/MH2m3TUH0V+lCLhzl4sDPf7Q0lsJ5+dXaXbhc5AXyYVQEZl9OuMQerWWp6mV/N7Ns3MBe
qJ9Fo9VOt7gYrlJztLcEs4GMLM1rok0aeKnd5s4sW95MlVKKnM/iuoxxHQPrmRC4Aq0vRS+4jsMs
FGCVu8v96WKOGRnoAXTt/BkyPKGQiAnuO2hlTFduDOLhdFNzd0Z8SBzMuRWfOBcL5KRBOH/Msb3E
loaCKg8w1FYRKskzPGDEBo/BbehsARx59AuQNyfBtMvg7q9HKX9gAjJdzSy3cq2nmGIE++l8HcSg
V2atsw9N7WoE04wp6FMoyVTF7LJRGArLsucVxyMafj1zR6YH7RB9KkuwwlzgHv81CfyXmZAOFUQA
ZJvAGQB347YsWDGxLsSNjYEk0gXTbAG+hg5uGmbz7GFZ8zSjp8UFsR+brzGORVv4btOnEq3VKrLb
/Ggs4Ap0PrY1OnomowtSs4zIVwGlBnylOeG/VNiAPc3MFudYXP6M35wPSY1pIeAKRuy4cX83zXkp
l32D15cXFEtNZ5LceP40odTssEPIj2VlRR9MKy8v68rONg05AZfQHJqnygJDY/wNpqaWWnkkA5MM
IDotpkt4SreG3X2r8rB61jHFTms24eXos89Wo+QRSoFEwSwdXkiWYR2CcxpQjkd5jgFDeLl8z027
bMNdVHXw5nMQyTDxqXmzln/OIUpcE4LAe7mg3tQlyylAg/ZsBXwS7qy6b6phEIejbXzjQ0CH/Lt8
P5lLA8BORCIdtxMt6Ne5vA1IkdrFWZl9KPCP2C20xI3nw+U7nw1WDwS85AfcYOq84E6LDQSpITd+
bKCZD8cwuGxCypBmyux7+O/DOiwYYmEBDgOSdngtvdS6rz2CZxPFiwwBiI9TbpaXM+k4l8KmiMV5
nQwgysPPXTcSrN7OFcX5aLGbwRt7mEbK5DoDnzOr3L6Hys9myz72VGEc+hl9HGNakrnXZ0hw6AEt
A5uRV4wpFdNKys+O3aRe0+Zku0X4sGsqTXHS0+ycreV7xwEFxdC6JGJzqJ4RRANQj2DGDk7QBxer
/KPjNePGBlzectjz8Zy3We3zNECO4HnjLPVIVz/BHbSXTC/Ia6BQrQOLGdDmE1J8Bm+YQ0wQ/AYe
psn2JgfWUQYl7dH0hpoez+FbM8gs0iN4GUGJRXIs0c+fxjoHRFy2SsfkobSZk93MgY2zupcIUC/o
u05D+O5KApmwJlvQ6bJn3othkXXvNL76jlGy3vf8dBi2GQs3CWlCmB7XX7qipeRoCCI6piWLLKkT
eQPx/HkYBE8NgYtzxIKCpTJkPIM+N+mGhrF5oipJ3RUxLbAvcUQMqVuUSK6ZK7PJjpBKHqoqooKc
hmkzKF74FGTzVWYDqZ//z/PCnIqUI8aA8/lVjJypaE3dYzn3+lbbxrQrZEqWwlixoBOqythfoguw
UY1v3NqfBQ4GyXxVezMd2ehPO91lP5Q7Vx5MGxrYM1C8UAldm850XKqAiewdHDTsWe0BErjjEcFG
Oh5U4H6GNyRxk6OY7QFUtkowbiXyVAWnPsJ6/Fyu/m9U+cdRJTHYP1X2b7JZrl667uWrVBDG+u7X
eeX5X/57XumF/wpxhbIw2wHtImmFCd7f88pzqrcjBJpHRoXCoVH428PQPk8lsTbE/PAc7PKfgaVr
/ctevDUZcToeuxAD0H/guPVaCBVwBdSIDn5fXOzNYC10Jg9Q1KgP+MX9kJT6eyOoosUcY/yH4sfl
SraJBy1yS8TCziuhYE5Ur7uUq4fAxhKhMOvnmujuFe4H6g8z0d/dE9eAvOzSIbrB8vc/STqxfInm
FuuiA/ENCiqEedMN+Dl5zfzw0wu//c1c8lUjxy0BJNguynqP27KX4exPFxr8nNalnZEAsJ6zPPuB
HeCPlP/931xGID32eeNv3lHP6K2TQtf0pGO4DQOGi4vaep3p5L94dHyryP5J32SEfpYS/nRHcY0d
biW5owG+/6VGmwEr3qYGLNM/3JT3m2fnMT9ADO9gzPk6F8gfkNPge1Qf5AhHylPThynWD5YxPdQD
7J33n+BruGV5UZ6DnhDZGwDGa+k9FMuKtVnVB6BGQD6OkkMKK29VGckLsi2YzC4SeWuK+n/+KQae
68BJQECNwPjVR++1Fd0w6OUB6KH6qLAagNttZA9Gyp/ev8flY/sZEDnfI5AIu4JvmqzqXz/GWaVq
SkCVDoYiagRFxLTFPi76+P5VfrO2ApgS/7nKgm389IEsDIvBYKh3MEItoCXph6HABBKrt//q0f10
pVePbkRyjoM+V5K5mjaeTl9mpFPr/8fyOlsF/ProQlxkA74MP3Rt+7XQnXR0ERQkIR3qwa42tTkY
6N1qzvbZJayDBLlqY4WthZmbEAez1RVZ66QEOo1bnuBFQFAf6T+2gSaprmUQ9/UMI/spoa2LgcFO
+dkPFFDOMZ6t4ar2kbOgsCArxg7BmKqa/xc8hIotbb7NeNwRB183xd3UhvYjaQjVUURp9DwUFChj
ocUh8mfmFRPsLsIVAjRD2osBXPHwIcYBCGloqC37XpZbleXltqdK+tgbqXvCtH/82kTs8lbv8ds9
i6ukbnWBjGZI19IPZEX8eI7FYiZJDOr4PYYdui9FxE1nSCp2FU7b+NbP1aYXsEXANaIIEzFcEDQw
dg+9PKIybkymYZiwB1A3a2NdmNzdXLBxIZ8iPqovbQgUbC6S+LOt53EEIJS0duRzVAgXME0/uQVl
ZEqFfYFuAuODJUonCBFaYn1nP8ZyEBc6ttLnOKjyB28EUWo6fMEbr7AfI+69Xvkj2EhduGT3eIiz
8hVc/rDH8mdiretzwpFBL/fQjYhRKbqLO6h7/XPEo7mQaVPfeCr9YVq8U5V69mMRJD90N0Yfe2+u
juOyNcpuSQDKlxlDS7kJHzvEcOg2TTz9IUUkeWRH79dQQ5L9EOfOijKAgIbcViU8N2TQK9IlkusY
UQtE37j8gV2XdY2ajIeoclEymRxB68+ffU5QxomcUIKNPB5ZhtPSY6QkdFwXbnrR1PF9MNtLi+4n
2XM4Q9IrmhEpDYGijPjJ5ZjX1dx6+T5hSlhfWeBK4caT0fAko5owLwaWBC8h/iQjygMxuDSgdT4G
Rinume4UP/Apq07cI+E1TF0XinVzcCESP1Q4L9076HDStaBCh0UNPSbD5k4O1U5pQMVW184KuhSv
oI80wRkazXO1MuLMQFzghQ9d07LsXGiwiFY44mYCLPe9Uw9qJUgNkw99acTDXgVl+hKO2EDB1xuu
8GiC05OEqIg6ct+om8PhiUyybC9q1ec7bE/sZJfWjpi3M+SdZoX32qhWMLutL3NYd9/smbXlGgz+
Nvkouk8DRhqfyRsSF/6EUXkBECZWLXDtCTJawhBwRCpmZbwJIePsuYnt8oTBZQmA2tlruP0/aEBC
eDuIbfkhkM/jYtoYU0c/IqEvXMe4UJJCnof71OANKYejD5EB4FlABy4QJX8k2hlpnay1/F7WoTiU
mQee5kno8q6lnupuwuWUbF5SHhQfwoyI6YThFYz1xZnX6JlBWvk+bOPvvWr9jez0R7SK0AsGhMtT
cipKD5iIQLQLjkL/TioWJcNm4oGsfLga+jbcxhnrHF9iQmZqP3sMYP9emKHeofvCTG7Wdb8uxqzL
8JjCfdnpcz5qdkV9K3NIJaVKwxuHopIxHas+U9iQDuixwYnTaTu37G5IOoa9tZy7tct920X6knRG
cBNg3U5MZxfcOQN5bxVkmfsU99ETedZcjQ31WYVQJ8x8qjZDye2LbmYZFWgWbvpSjV87o4WrH3fs
OdLNgjvLa4k/NUnnFmyUbcv+4UnDv5sTWKc2uuQNEUuAYcJRwV1UZS3on2InO1da6J4atG+FIs05
ZROzVbXxRi7dAswdki7oGfNb41cpyiNxdCXZ3Z3JFwzRqU3yG6fuq50cnYCXUNQ3XbPU1ZVNNAq2
9OzkjcR8s7DcdebzdJIoBEvwAFrOuy4ktc99FljfzZHdali+EWHO1nUW9cl1KnS8G/DUYY+jklgZ
Ri+u01jsOgYt66FqMbx0SCHDVVGvh9mrPkEnCm9mPypRcPktaW3duFa8YWwDCZ45xJwG90MdRzBt
yxITClUQQcLeY8TsHmPIos8G7GcGPNF2DqpRkMAhuXYi2/wSWqq/AGqhHq3UTZB1+aHzCKpJSfXb
F2FsXPVtcuNgPfJkpGl3Q4pXfxWl82NiOiP0FWhowVQl+FBb4jBjxQCcjO1cbbTRbZ599pu22DCA
/VHFEbmQffKJ9fzQDiaypqBCwBAXaNmIe7xxJzgQHIv4J3juF0NUaJJ9Dj1U9MBpiUQmj83/qS3Z
ccwigLBkWrD2Z15p/dcm67ldvZt5Bzt6L+RjnoZ7E7jlGnNbrQ4FGZztHrB7ZQPFjqu+C1MEXHnO
ZpbS5DV8ImlYLF5S2WInYyJogkyHoKAtWkTSzYyLbe0kBYNQ2PvQM8amWNWF/akr7OI0Ng5mJX5v
1uDL0BUwIFQbZRWTnQOD6cr3LqbRRo3A4ZO37H+FP0YfGtDskQFBKo29mwyFPOGy52AYB496CE7Q
aioU+J5yMCOkFm8VgQ9h6//oplQGqwDb9O+1gGhjJbF/1GDYkA2nkFw9bA5NAEfNvj4FfoZasW/7
/pYAWrz4UleFGNcGcbrta9mS0+Moa2Dqa3XPQWZmMIp0/nFMHQ2f0PIAmiiuITvU/jScypxsayQa
X9xAIScmIseYcCl2ydnd2R7ri41juMM31Vik7wZkNFJ+VoZrT3vWqe2sqpRpscJn8GA3qgcTj17I
IMq2Psm22zMJDMs75By9rQmUJ6x4BcJpbkrXVlhZkv1+zXKNv8YYiqlVZnUGEDQKkjQ3jGOihRns
/Lhgf3M9tm83pjqhW8JsenTDXGxqbviQMRFhVjOJPzmgnMfQvxSjmK3BSDbNUDByxVX71wq7m+eY
BD4zP4BMsd/YI+6fsUKKE7TUCT2l5fXkEJ2F/p26IgtbYkxb9Ea9U8BOscI/NWqvzXWC5feAEFg+
CAXN7qsm1ydZjzXA72kL60GZYIgZe+roY1eXqw/RxDH3fovxpjMMTcukNcTOZ3GseT0ehWkiihgo
EaEZRVgZkQN2zg0pS1ldGKR2HN+/nvWmp1ku6GPNAm3bcYi+/fWJly0FjutlORsKapMVu0S1STo8
RDaQuV+w8CF3Dt+HG08E4+352ME0hrwYSVbpDr6fsY4yQlaquRn2uuNcf//3Ob/7fVg5wcJaeO9v
mvJaJ/iMILg/yKJwT4R+Fz8qBzvt1diPHXpQxPl6m6O4SUmptvrrxVV4ZWX84tqi0IZG+UIpU54C
G3bDZNN5dkkNPTiflLhwbUjEZZu2IPoERWJxy7ygZyJO9Dm7sqNpXLckI0YfHdd0X0h6gDYT8j/2
2Pz7d3AnOYCjSecPZpKkz+dTsSzNMFiPc2bLPzwLa3kXr1YHJmEeFlqeJyCVvRn7w07l9MoOvUfA
pjC6aoU0FOMVx31qUNcdmK1DVINFsxPIh9ZYYZ7efx1v+mzM7r3AhvC6ON2hKvj1a+knLJPqhNFW
SL+9F9iLX+Ae8adt4A1iwVUAKmxik0ln918DMSpRAyFoVXLwXIrnc8RqWXsIyGGxxCtvidScUpoH
JmDD0/s3aL99xpQosCsCTNFwbXzdDuOm5Q5tPsoDFqlxxAgPjpQRReFzoSiNkbqK6SY0yP7Epuch
C6cGua8Y0TUOgmDIqpQ4qsfkEK4aJLgOlJaachJX4QP1N8NgKGPfCOlEs2lEHY3r+df/D6/+E15N
QIPz04t+g1ffZPmLrIqXX6Dqv/7Rv6FqfEJJCANx5thhIxQ/QdWWiVEoSw5XQtiY1hmu+1tb4y9/
s3wm4hwn8beuhvRxSwiBr6hLDg5f0z+CqcVy7P208IGmncWfNMRAFPDYer3w2yELSu1hN+32ht44
bg5YMPQ7p+iDOyE5GhD+x3h99wgpxDZrPWWgKhDpt9z37Aojf4CIGe+KAs3c3qCna+8VaZ8XiN2T
9Jb6t30e2gQvihlgRFpxTvxqaiPPzqBEs7UVJ9go8FxYb5t+SKEe1o1RfS5BLK6GifHlvpisPZY+
jJBnadc7OMtt+Jl5vBMcAhOxdstE1HsaRq2CW5zjffRlJFciN+jdreMNZbkGWgmSl6E35BMjyK44
VC2pjbu6g+Jy2QsEr1CB8sJ01+qvQKACd2tnvM4l/Ch/F5yTg5BocrtSY/9O7CjoTnRA+OkQNlRU
5+ihEtwmyFc4gYWwSOGXF9E1mHxEkkWU8zybVTIVikSjiD1w3KhhgM9snVNcxr8iXTKZCOh8WdkJ
StoyraJsXaiWIJmVp0q8l0vMA4q17kN3gV0CnP6tjUgRmq7pZuMSq5i4tiVmV0GqsEr/NkfEPots
3ReYXG2GuEqgr5IuEO9tnKzba4QtxtEcy/bWxD6aAtZwViOBFKu0k+VRGjC+YpwrPmaGR0/ldCY2
5lY53hGRIXZeWE8vfp1mW7itWARlk9wkFbl/Q1Bkl7hxExLcucWxqnq1z8qhYeMq8SrJh1wtbN21
ryTSjIIARseT8Y2AFL8eZE58BdymjdsLZwV8Q9zYHEZ3bTEWj1D0ekZyUQ56Ywz1DWLYT1lVxHcU
/t3tKAf/Lq+z4bMsAr2JQ4QAbS31Hd9DtZuGKnnIGcsida+mR45xWONI/BfJEbbgo5X414SPRA9g
BM5BS8/ABj4iOYmY+3BHUqNzGRFgvzfQEs8by28zIPUmECsft79PjWeVH7sJCAR7GBnrtQCJ1phN
tb5eV9M8H8vW9jzG912xVficHEc9t/sxz+IHB1/9i5DQi3plseHf43FDHR5ggJAuwuv8hzXCAsNr
bRaabLkSmMqu5tWEUu+WCBD/2I7iPm18slSVC/jlaNzkpzqOV2iWaZ+jVg03Ko7tC0vr6kBUjVot
Ad4OtX7X3sncKx/aTpf7IYJHQwbAo9XACOvzIDjxpvGUqjEZh7EaXM00bHck7clTSbbuPVEZ85Ny
ZtTW4ajtr2nVmhckVfiYCjSOfxoRkO/ctP6+aEAPliB7Q+qMvMHIT6FTBerJ9NL8cSJB/dEZ+0RA
xw+yx8Yow82YscI8o29RtzP0DpFM7WD2XjB19taAhjkopjPdlGGJ9kJ3IUYRpDsjJMFQ5cZKk4zh
8JzKFd6hyW0ZpZrQE3JS1xXqYr5iyjwpAtqoBNrahlC/CR2BqtdjNOKtn3c9Tuu5XMeQz2vRjacK
D8WNg03Jg8tE/KY32k/J3H5Ma8P/RqYyUR4m/G20ASPc1LVdz+m9TzuHWf8UYbPh1itCWdC+JvEx
dDv/Cp5iw9JQ3cc5D3AKaM3qq6cgYNW4l906UTh/AWekI0CspqEkj/VFnMbupxiV3NprchsL/qKZ
8NDCzM61LfW5h1JZVnlM1YxRy4zIal6j3TvhMxe/dI5MvuejTXM5NJe2isat8Ea9wdLAebIxJzw4
eJsEKz2O0yVUloU46I0Ybfa2wYpzpQmPXpNAURFcuaK5qO6I0iZpsO6tcEv6tHU9dMlCf4oS+Hqy
wBf+YMtef6hGFwCUKDXn49BHwZdsLHChoxCDhRDkoJIw/KYPoIVE6Q6leFGCzisE7fYWlQL7nDJh
UcRWGcG3CYiOsUfcoM7MBnLAu2vMsxTKYzA/ooIFKFWXyGNVYH+9qic4XnA8q2uS1zI+UQGJ3tRf
G868D9boTceYUglmYIcwPI26o8hqlN3Idy6N3k7WYVAHX13k1j8qw/2WYGGCOH7oCLBtimkJztk2
LQBWUhjZ1Uhe7lXoZNmlNCsvXaXzV2naQIcmOgYyMz9VZvtRN7O5DqxWYmsI+SrBYnmX4N6Lq9wc
3jW49G0N/F6IQejGDj61vM6zIUbwkURw+FrrETtWdw8ihXVJ439N5zIAqABzkk1e3SP7YweRbQ1U
kRXbto1EfiUAc9dw+IerqgTbMUY9JdhOej36MKu648stNrQV420yVe03AhYME3jSyil7iBeOiSY4
8QunjT3WJbTAGpeiPBPFbREZYpfbdI1W2ZNh35kaUruZXBpt7GMGVlb7Xmm1cQkm/wwiKDd5AGIy
+Nlz31lfmANkazgs8+UwFjHgMfLRWzcAtymhvW50Ie315Ojuh+UM2VZZk/qYmp7YgmO3W5xnM4BU
2K1Oa0QfE2JTrjHV6Pdj6CDM6ZL2ZohTx9qmQDLE5GKLuTZaaRxHddEmrlyLcsRDEUEbqfNqF49B
9q0ICLabZkKY2PaeZZB/b7OkOzoGx73pZwsBjD/hBxjCpxfeYUh6hEhp7m5IkbN3dp8QA1gb6dcw
hTfX58BGvSiNldtF+V3a59hEdmmyq/u0OSoKkq3CKfaAu1C38zWVl4FCY09jN1wkRYWUIddIqnrL
MDbmNGOMURMA7iCM+9qLEYMrN79PUDat1SS9wzg4yFTE1ewy9y3RtqG0Ce1dZYmvjVnfKQB+bJfL
dA2MuWeLNlYgHQjf3GklGXvskmymwshJS8rM6tqv2zvf7PZh1+znsVArs4AWacqSALoeH4xqjomg
qoNVE0IqZWpCNq2UOGXk8Q6DsSunMIwPIf36PvdUeHDpp4CxmAJl5e1EWtGO7AdMiyujXHv5dBcO
agnYyZg29DXTr7kuwYaqYCWksvYlcjs2Yd+5MXoNhzY0/HuEhGhX0ghjJmF9byLP2GIRUqySggQT
OyHrZYCLy3ngqLvRtsKvSTE1W9/g80NAePD0UN55Bm5GYT9L2EQkL5phrY6aHJFDWsYG5jNzcCr6
6S5PxDOix0//66X+P3kMoPaLyOEdm4Lkq0zil/KXXuqvf/TvXiqw/4VQHvyK4uavpL3/0H5C818u
uutQuBARTOF6qO3/pv0E/7LA22xUFpjtQsrhV/y7n4L244ViMe5laAgA4Yt/0k9Zr1A95veW47jo
iLDOd13ztWU/RyTiybwjux4SaY+dH4ad+tAKhq4Q2UsPFbuciuoyzSxjZHxAWgzCAYm5UhfW4sVP
cPuzUPWlC9QsUm+eaARcQigvYntxb0VWBE6BZSGa/J+e9G9IN6/gQVzq+MEBj9YEhKFVXf7+ZwZC
p3DPbGdidtDGfLBkaawFkPflNPgmpL6Jk/j9CwJy/tp7LibqJn2xS9YbJAGe2a+XNJLcqQ1VxRcw
PC7xqjHSdT6A0+1TF3kejVBjNAerNdGKjWQ26bVyB989hB4gzk7E0qqO2IQznJ05VtC0ehEzabv3
9C2p7Oh5K8ImbuXClc1tq5/3blRWF2lnEZjNfBy8zcqWMqNp8TZeC61Q25HxxbM2vEF/wGyTGRqB
NC99WdP6pU3ApUJGu/G29aNlgCMijIdGz6DA8XgjDCr6TqldRMQQBrK4AbSWw0cwOsCYrQOsPLnE
12/nvrau24CZ8NqPkykmOy8c4y0DcoyipJvTGcvYvreghuPU6nfcW9ciADPkRCXkjfwMbSeB3jrC
rj/bw5jNEG7tRt4QrMovIiTCOQIgS/2pxV5iThhgIiGyU2l1F3YFu+t6zrC33Hn+5NVPNkRceerb
ju8vxnEKaoIvhg9zW0K2dXJbP9aBhYOxY/c8uaQjR4HSrNLVkVMAtH5oM/4R2zCXzuuBv60VZqdb
IrxAQ/XcUBAaZprKRfgAO6Nqy0Xnh/41WacZJR+GwtGDmpgfDQqLRVjFGBFumsS7kwzs8errGh4S
Prq8Bc+FNvgkcRioD+6Mz9OW5+iotUgWm50EE2AcAwRKo4/TXPFaBwLbrYsYk2R5mpdX4i8PJ2wS
6h5yhig1G1K1ES/3JPzOwzBeScCGOwNoQa8gG+BuibouQDJBqNa2w9EOBjXScHAHzx/9TTXY+ZYj
IiZWsrEWXaie7lGc9dcgecy5ijRCjTALhbA97cXVNMXeg0Hrfz0OdX5LHlj8QkWbHCDhuME6sUv/
pYyz4bF2MAhE7MEnK0fUagMeccFapst8pMgjbClt7Qm0OHjAPRh43PZ3Nn7rZEINPp/N0Po83jEp
vPYGlz/h7DoBjpMDKDQOYReTG8jZYQLrGlhkFpp3lzgArj+mFNTlM38s0h/4p+sPSUE4fOrl5KpX
Md9IB/dZrZlCWvd4fPB68gxH15VBoJ6H6nbOoaQs0ec8GRYXZlIsyqyuxmjXmRjUPnWR0B+YjLAQ
DJJ79SGxa9vbZ3CILwRK9noVAbIc4iGF/5FGtr6FCNYclJwnfemUikfvV4qrQDggu95itYVbbFp4
Ln64CCzPHQRWS3Z7n82zYTwYiqTLy54M3fZ20miEiRh02H7ngpHcp8SlwPkQkSB1QK/Vgs8MjnOc
cdsaVvNU8CyZz/EstTkC4YfhEjAPn689AEPgmeKyq8hT3WDzsj5/yJk2eHEVGud24w3LouhbSOO0
Vsil2Mwrm9LNwAEDcp30nnQeKPsmjSD2I8Swzkloo4W1cgAQHyyeayuDNA198KO4TZ9bq0WMtRIK
wb4TBX32CLrWWRKLAxL8bqqiLD3aOBqbcOvnsUH6ZGbxX0I1l566BptjKNytdZ3iWakfAxU12Xfh
lzatijsRC7ktzMG2bwrOn5ksa4We6hiVdlCgIK080zxK2wGcEtbClTKS2MRSY4bbn8TBdUmOxZMY
VAQlxvroD7EmYbOo1CdMUYwtCkYJNld3a0fF8ujkYYTfSUSjXiTDuAKcBKOSfiEOTNG9EeuUtDES
KEmM7XYuw9SSrMV6wpI6xyu2rgPzoQOcWjuF+WwwNl/1uG2vsqnsV4kcdXCwMjv+kneR/13HToTl
QVve9Ll3qWi9p22Wt/rOq/z4WThDuS04pDZA6M4HCIzls+XKYmfTMUVrfy4wxcNJ7TaM8Zv164xJ
j00c6hWNdf7JTjufhrjrdzMl6soYNBliLfIkCHz1zZDPxaVgWrxVqHju2Nbr5zRU8uPg5rejb+p0
3zadu2umRmOsWAHCYCP5Me68/NNYuF28a/sSATYHGP6tzYyJZZjt8PPB574ZScLIfSbhyeBU9xw6
9VMpilpu0rkrSao2q0fp4eRocfQwM/eEouT28dWrPe1Q5A7FJo787kfSYhOXo3U92HMa70bUatci
7nx3I3FOnZBVUw5sFn9ByC1FtQ/yZloYg0519KW2d7Gw7ijH672ppdq03OMTYhUm+fiDeMeSWdaw
nQpfXTe9G30Ma+ntjW7OdgKfyDV42hzspsnzrg2cBy/YsKeDWZbTcTSs8Dhjy4epeduue6SF60ZN
KVqkzrsfkmH+Zpp5ekE2xHxBexzmm/crlDfFHIZYzO/987zUYY75a33SVIVDTBtSEt3XjKbLhSIz
OhxCrgG9BpF/dYExeHt4/6qvBmFURT6cdnxgPSpdH4/wX6/qRrP05SjCEz19/Rn3FzaGurepMd6/
zqvx5/k6yLY9ymUb667XCT1kjXiqC+Po5MI5Yk81W/bsReEndMSG8c8vttBneZwWLPvX0UsWa9iI
KQJPZ8inWpRYZ661kahw+/6l3hayzJsRCVKLmxjtviYlN5ip14Y2vZODyed1iXRvL0aElPCKqovO
BzX4x9ezGNFYfCamB8T/asxtBRXLNi/EadYyevjrCCIoghNDlAtDrUsmHu/713w1xuTdcXNLwgre
Yby818X6VMRuH7a9e0I/R3Xlo2pLKEuY+yEzXZz+XLQCztooBv5swg/S//gjhVQpeM4mUS+2MF/d
dFW6jalzFMJKJe1hHBEJaWusLt6/zbdLgav4Fup4Zl44sb1agHlkj2VEAtcJ6+L2MCUIv/xg+hMR
4HdXoaEMgG0YDb+ZfXu9YzfC4F7OLHYvgY13RkDfv5fffJZM/oiICeh2Fmu5X5d11sC0xfJQnOwI
aSJOq3wUw4Sp2xZ6vHXd13qY/9DSvd2/2NPZTbgt1+FPrx4fftnRNOaeezKqyHuykPFBdR0oRVQO
96JEPQl+0818Iu/f6tudJWCkyMiTu2XW9fpWQ6hTONsLGyczVndEdPFF7yE+mFP0qu9f6je3yMeB
TIQaHCXA683Sx6WISxU2WrtF3VVY1cUMjvQ5dxcy0dLB6eWref+iv7s/EusCREICusRryc2AAtiR
oWedcg9JQFm4zjE3A7mn0fnjSj8zEn4a0LLUQ9AJnD9dP/SDtyttobCa7CcwXzvkealVCIxCfTP/
QHBFS6grOgiIIpTJeqSug0c5dddDgxvODkKHS3NRQf5Er/3NQhRH1TmXcKmDzKvzPzyWt184En3H
X7QnqEGs17KdkuFlggUMX3gBHYhARASdi1tst8Ixl08tDSnr338T1tu1i2CLVbXQOtAMveZUxDl4
ScQZdzICg1pXBw79Q48/zregtTgy8eNdvvc0sa4blTefETXO1sZJQv2h6ewm3zexmpckAvTBPVp9
+Y8PB2YhqNDQ/Di8uzMn5CdUxSQZAdNcVn0xBxTdpkifrRjic5c7ZYJKEpz1/Sfy5tv0oNGwGoBy
+EQx2vp1m2lIH6Don+YT1qzuS4cfQrqampLPVC/cpH9+MXAjBwZDyFbz+hSAGR+acRNOJx1DU05L
nNTwdaDLEWZNl/T+xd68au4sIMMQzsRy4p1zuH56lEVmWHUXmdPJiwSNZZz0fFksRLrE9y9kv+JE
ICtku1yKB7RhHOmvK6OcWZn2an+kgmhld2vSw6m1EXR99inC3767qNMBJMSNkYTLUUKizOv/Y+/M
diNH0iz9Kv0CLHBfgMFcOH13uYfLtYQUN4SkUJA0Gjfjzqefj5GVU7l0Z3UCfTPAAFVABiIkl3yx
5fznfMezFL6cZRss6/GWpBk6gTZwWcK7CaZg9rAD65qLlIXqZW11uagfQw36ejfgBLy2Bdiq/O8u
xC6lsIjg+DsoJ/vTUSgtIOt50NaP5owdeMCAd4KLkO5iffrbpy4eiveAja0KSe9PZj+AOmbbj4TF
FaYWAtiC378uYd5r5lieqMf4t/rhsnv9ZmHEGMN6aPLRx1BFmPOPr1Ix5xZzasc+uvVof7qu2R+V
HQXPPwUR12tQdepZUgIwjua/+ZCZf3yL2EvgjeCbxSMvBkIHi9Bv1VJb4hcntkApEfzAfAb55bsZ
mFSIQxa2gpFBJ2iYjOlQ2TCdCmKc7YWl4nRvthNjUoo9ppve5aiIc7boNbXylotFx0B/9TNzrXK3
EbDDjPTqtZNW8J2G1NkHxDtw/Wa+xfBONFi2l7eX1NgMdlOrjOrYq6liSuo249UZRqSxJsKLe2Lu
ykaf1n3srf0YR+/Z0RcTDhT8/H5Abbgot9Wo2kjda8lklUmRV+DV7VuofroHbO4OWVovwsZzuoBi
CFXdtRnwbZJD1QzOZqpnLtBzeoSSYoQgFJyO4a2R1LAOuzp1WrRvvQfwaM1iSahKQyAedcwaje8D
RQqI4hpEFdo2qkUMBa2WXPtp5L894P/lwS2RKElgBFGyd/uMW1FRz/ztXHv/PHzChUd5CeRyrqkr
PmtJIR0wswUF7ZD2Y8XFfVJjkB1iXxtv1TjnyZXQhyzvsrju2/uGLEW+Jp3Bp7s08iq7lTPpgLXq
WqPe4q4db5lObDN23TK7eZXRfB+xFM8ovMKZPy236Oyzqo1FihokLzOwEL6QX915c4BezQ8VIVFs
r6aw7/oFE4eiAc2PCVybjVu3Yoy1RgdBuWI0hRDu5xOlRGTB+I4MiyMCNoNVHOpRdNrDWKY8dJ3N
7FqBjgu7XiXSaswvxdA77c1INfpMMt4uyZX7KswTY/KAt5HGsg99ryjFWwNB0MK5KoCOuCZLuDPH
vIMKeg0I0XlD6t3ZNBsNhwRMCC1ko0E6oVQSTcuvumbejZI7LDO3AJURMzWWEKNwlITc4vAGKxJc
bBctVewNP88BaPa8+0CgIDUkLo7GIzgvoEgRQohfo7aV4w+GctEVwBEpwZ8SnCM7fhgrGY1HW5jO
WxolSQQrv2HW+cvHyl0SUPrCKRg8aMJvBaUDCnF+Mh6N0UhwlLIr1qHJ3JAcoevwLqr9heeQSIfn
1WwWzdwSTfdO0HPotyM5s+svoxlKi98ix1oOErHN2Y7Od0J7hliUWIU8v6oE1x9gRCjwP7c/D3+c
uiZoV96d4zGPWGV6Ogr6FDK9ORHb4GOaVxqTBjnZPLE2KGtrKwIzTu+bouYHMXS0k20lzeZWzHgu
vnWjZ2lgFT0ny25+GYzd2Rml8egKUeBYA2Q8ffoak4wN2VvTvp+MChU4mTgb4/AxBi9nP2YMQF1H
glzBe8VmmkPKzm4t7ysH86zF8UuTLIZYmfbMsFdRhAc+ZAl3aE1RDWr9JC1M2Shos48kgfntmOv6
iNSGQt76CGRz14vhlx3//3tO/53n1OBT85szy588p+e0KD6bsv296fSXr/p1UAq03be4ODAOXYLg
v+G5B95P0oHu+j9noWgX/xqUBv+Ado5H2UYT4uqGu/T/DkotKPAB7lVudfDq+M5/a1AK3fz3+7ce
GFyCTQ8Ngx8Q8+sfTqoWFuu8tQv9VOhamdQdtCZXW0ObiqDrGmO1yWwL7MZk9ZXaUhhhAOitWutz
HCVcqXxOC+ZMU3MGQGIH5Qrm2/x1nKVtUxLE6Wo9YDOJfTN+ykeISJRRO1974FZnkLTtlb45Ldqm
pXDAl5Nco7SSvwx7dwwqLH5JtletKE6egBRDNPheqtZ61wb4pCemUSMEYdds73oBwPbJyqLOu2vm
xdzT0fyLC8HOre67+Dm8NZuR2RiNCnAHt/MEdnLOmmltKd0iGGx1r4TzBmZNHaTzc2alMH5qlXvV
NuO1fYBonLuhZRIg3VR4q56MZCIlxvxrDlUqkFch88OfAqr34NqdeWi8NtmZI/5czuWb1EsXUnud
CgojTXMnzPRxAh9zdQUTzD3/xDpDDY1ywNRAcNrCatVKEVjZYD15G2nhXPm6yAd4Yx4bBfDcTc3V
n/QbRJg1QmXtbGaumTdDl865D5hHGW3nGVhcgppbP87N5xlrzUO1NGyqdjL9A5F2S1uLpnLkUgvM
yuzhdMTAq5KNZpk0Z5HX4Dmo+lXdjcXRDUpMw5XHILzDmLucbCJmw9M0nNqujbH2xFWy8VJ3vtVF
bKf6LoqZzmQGpN5WoRaZ7bCf6Bot1ohHFDXaUS22/hRFe5tqypdqtiCWzY02PwbSk/aqjQcv3dtU
YMrnVPld8RTT5k7TVsceO2qbAQpw0+yYjUx6cwDDVOQrKuyd1HijE03FvHIUtDmODDZ5Y4dmXdmX
mVDaZtQjUtmEbA9o1zc/iVxaXKi3y7JyEBh4Fq9SWecgk4KWfGzb+Cs5a1a6ahwTUPMc9dBc/YoG
Q+8xGyHVOuYh7tTZmXyxmoeZ+tpyqYasQ+CRO0he0dHLim3ByfRJ05L7kTDSSvEw23jG2Eru/dXQ
BxqKvDTaRv30gJreHGrIhhtIp+KuzjX9UDl2tm2j2jwGGut9xnF202hkJHP6ao82UtJ28EsYtHKa
D3rNR9N0pfkUTOa3oqWetDbwg4mk1QgZin5LS2jbHimTEAdOZe+K08QRT1Z8qplM4GbM9Q0s2h3j
s7Cxq25rU7yaMWBc47IrwrjWAo3km8CZmSSfDuAf8u1AlZk+ACLBnxzYKvPxR/nAHrspviscij6R
YKsdhLeHNtWalVGmS32pE4W2EsaVn16chDNptOIi9B8weHSfEJcmusIsnhw+bPu66sEBsEHSFERZ
Ql2TQ3QeakveMj+9m42Ic2mnw7ifH1OsdaXeBEcvHm40rUEzovUJuvEmFjz7sZuEfm8/NXW986fx
LMBkQ1zsxq2qZLvpo5mex8h+dgmargaK0dZGLj+lDTLNLAYXQkLSPaRacfZrwwiDFoQUME0WwdQ/
2xXxZZGPTJL8wFiZpM7udQDkm3xUBcNRrHYIIo1R8Hq4O849VD4mQbf3lfyYPXyBHPKDo8tyeewU
E7MxssQlCVoBHsmiSNVLjfs4qe970WxoaF77c1lcRjrB3uSymmUd/mGs5412qirTvqVm7R7Lqk1C
XjCONGMVEDtNXnSt4Thjjj+SNqet12u4oqS1XIGCnEKHweWRBJC1aVjW71trWDq43OCQCe8Wueqe
Mbi+ZZmgXVJogxc2mdt+ZV3p1mbvRf2qslpxESa+7rrN2p3OC7XVy7pjouUkN2scg7MaddwNWktj
ZP4KytAMGckRoM23BWUIq1FU3op6rBu9TqwuRAJh3YgtSGSLH48i5cROwWcm7A51FGL5pj1JtI+S
SPnWzOfoYciGc6XVKhyNVjxha3lySEOspNa/4WV/cWO43J1DaycQdroJ8PcSeds2gzrgHN0FpqCp
h3KFi2nE9W7w1UdBr9CGurBmr7fmYxV52Mz7jElGnsj+5NSDfkkM69YF1Z1skmc3M6ExAmnVSyx+
rLQbCAjf6PVk9Ip7OFvW0krzr35j7ZpUjLeRl47EbB9jI3Rn/1sWxcaLJIOyVpa3mKCpIDa9nnKq
ftPX2ZHbcbt1+to8KfDvq7qvUsbmAa2R2ST9HaHe+ZCU7b6txLFPo2wHNSwN4wArcQrbm81MhnMU
kL0k+sm10O7sDyzY7QL30/wLNkz7PskXsJ2n6jPkbJpkh552QeEk79Xo2iFO5rsxrdkTBvlk2P2+
gH0e9DMbqwigLqj2oUcHJbqWf/RjsQ/86UV4mdz0/D4YB8ostB0vPfUTCE8SmFsbfq0ZxvSlXUYw
gzBJI7oOO25hJyd14i12+WnVdLH1Sp1tdUM9yoqVxnC22vgZK1OfW8U11nriraVKgNGxr1V0cOyn
0hFrwzCqbdFV3Z0JIxKXh8nlpcMGGVnEabRh2Z4Bz5ZusNJ85zIARXrGrFF80eOqH9f2JG1CqNMs
ulshNP8QNNl8HHvryR716l1TvRbvoxxvxNbxBqtZWdIY1Mq2Syie7LPmpm+Dj1zrr0biETi2h/bW
OMV1KDSNC6R2n09J9wXu0deloWnbjW55pK7gq9/gMx1TKuM0zC8Ilz2dX7L+xvJq7weix29iNtQG
H5Q6WJRhbkTZJzsXLN3K9zH45nj4w7TpX5f2202h+9o5xq30DC+E2vq+8X+4HbUCHWN87J6WfCt9
b3rwBmo5s85/tTKnwuqfe8/g89K1Frl6CC9DPALa1PFTLCZVj7Iry4KiMtrLh4gXTKzAxAP5Y/7N
55ofL+YGs8nF90pl75OuebcgKPqvVtNTntthsdYzhxQ5W7YnKoPwcaqwCM+VsleVruSJ5HAJ+LCj
XLEp4rNhyn2bkcwB2IuLtwvKG+aIGvyun3T3dDL4+9lz66/aHOzLdhofexAjWyNIKUIM4L/f0Ujy
HQf6B6uz3NZYFtfc4bqnVBgnt7CCXRWAT6CaPd1Ak2CD4HK9bk14kYljIr9QsGjitLBw45hOfSeM
Zl7JtpnucpsO5aE0Rmjr9Qe177iDR5nCIq9644EFssEw1llkZ9x2SKgXLWJ8FbmdsXk1WvFaM7o8
xe6ErZuz4PMCSJhIzEt/yYhP1kOeWMY7gor7bqcFnQNzGwc0/YFJQDbfoHtlWxM6CV4nAAd23h+9
btbwuBMQt8wvERcVUiRkjWjpgWu7zjl5wOdI+zgJaVRGlzwpPBLbLO/jB4JIaFlnDlphDhJWBfOB
xPZ3xljurob8t86Zl4HbiBdzSkmz6OgEKzbJHa/a0RF2u6JDgarSshRQX7tvfWsDlZgr+sTpMFo7
EmaEiuql8rikd+hn5XNFAZxvyL2F0WCVKEGgXh82kbIuIhEWNiFX7WTl+qc0ybERtsybMpqlpznZ
yr5WN5X09k433jtJrKnFD7ERefSE6pSvJO3SkWZbgGGqat04CkCAIJzkTsXGq+V+Lnjf5dBOVgzW
jBBrdAU6q6dbcqxZToA8YqDsASoTwZ2z5NsQtHcuB/yt7vMUwzh+IodcbiDS4QxK89PgAsIQho+J
buRoiLcNKHvsVeyJsiR1Yt8CzCU7ePQfsuiecNVQduNSjJdzTzFbB5IiPkhKAdp1ZU90XlaOOmtq
7EFzauYzQzeSITLPn0biTCFaJlvdpNkMpxTc6hJvSMJAdWWKEmUtn5/g6OCIwqcVpmWUfs+UsTZG
bwYXwrt8lCQ9dJsSodGPnjxD3kHwsC/KBirU1cUPDr9gMpNmY4i5DBONqM1o91gdm2Q7yy5/UrZI
1xLmzxZwVLCxbQ475pLMmjQhzxTwmKsJ7NWWjrP64vrRu96oeB1kI1HzIRvv6wkrZNC4RjhJj1OP
AQ9Ar8SlGKfuYuplSMBvCOdGLZqJPl2AURw1wydj45ZW6PU9A3jiSXdMfb+X3DdorHg1/fktrtyd
ZzTdHdfciScjw1kzHyI/6ze40nYy+aH5Na2kbqNTrCeqfZ2pa51alILgXg+S2g8xL+jbquJ6i5nO
2tH/tDNLx0CtEicfswXnBB16kP8Eq9JaWen8NnrdR9TFVJZmvH9K675rz14ZPZX93ALrLOJvmgYs
u4PCCg4Ub73l3c2B/+LjvVdBUO4yNscVFTgUIQFZJU6l07huV/di4HSmNUIP226moiIDVQ42hYJe
qOFX+hkw1Gf0f7MliIhfl52gxnpQJdvJ95uD4h38bVLJp5XBArCigeyBZTYUHdpQlMhi5a+yFHm5
SVMjv7Bl2TjmSktywCvh7ZiJKu4HbJX7XhvrELxRthOpFquwMgGFhyVsnVeTEF84In5yyanqp6Hz
JUJn0h84VWcgw5JiZweFva2otj5BmnK3qugeJzXjqC6DL4HfiWuRasYPJ22605yk7pFaGbU35bTU
TkbT1hls9WgXsDR8Zb5xhxdn6ja54Mf6FwATPXTXMr4jgGeFHQ72M5IxfSPzOO6sEoAYrbXltqe1
atsy1VgrgOqRVeD5omZ6HeMbBC7FvC5t2niNtqEx3tIpl+qwF1fC2piJjL642IT3npzeafcJVrnp
YdqVPGMcas9FJ4u9EtOB6lpsi0N/wX7HsaJJMKJmwTeQFOm69j18n3mCKbdyCo5BaiZsx7cnQ4ec
yCXLHTnucevf2iYEdnIXITMUsU1oJTpwbjx4OVkSKfN+y3LlbFjNJ156p9hIcGECPgKXKf/WCc3e
cRVGcbFG8dpnQbDgxvXszFbNLjRwW7hMTXAqmoLYWyaAx0ees+qyPNSQvFelYdYQoxqdnL5M901m
G6FSlVjhJNRPbVa3x6a0ftQzFUzYsFbL3cKc04vB6r4ZoaRfheJlLDMg3kFGfZqUQ6jhKlu5dNWu
M/zcp8EW19TE3EiM9By73nPpB82O83VN5Ia3Px3028LQCSCjd8jW4S7jJNPSWsK3wriJ8bH9nMsK
J2F7ntDvV4r++Jk6AVQG7lmmRTYaYvFqaBN+PZjIkJBDvMWsyo4e7ZNS4gfPKodDy3Qc+KSG3dJk
oncta6RjKDqX+vfeE+9UQRx8u76OOK8PaTOZa66QJ5bo5yrqCzJi44arFu9kVP6w7alp59OgX2aj
M3f+OCCjzGy6aL64to0b4KUDIeHN3LtZWNeQqrjozMXX2taQTYZh8LcmGjNr582cYmKGMXWnJAK5
efkD9Aeugy1JsXkmlIcisDaidDgmlIPQYVq8F20Z3ItY44X0nV091Mkax+H8hKPi6s0B9V2VYYI5
17dt41CGrBSZTg7KGix8b6Jm0BOPxGg/faO+NLN5ynz3zSJlVcm31qAwvfV/qH6quOamIJQMauKb
PFjXoggNUYk1wJAfVauyUGrZt6TWkk29SP8LvYrkbImo4qOVzCKI10WBFpAY5IBYtb6JUlxVwgId
Np1yR2y+tvcFRrR5JD7mUisb00w99FzK+3pS/CN2cgzvVMboVb0pyNCqddJ6zPXdU0V5Fdy20BUj
s5sxk90WFQcHjuycVTYbXs0OPdUdQDiCwDaMpWBFRIJ6b1kzAGFVa4krGcqhKTupYQoRHnTbR812
82ab+7g9t0rLBhVajNjKk8sdYWL5MDvYbCSIa8JSPEcOqUnq0LVJv+uIwLw32ehlLSi1oEGx+GXc
/D+t1+8+y8tb/tn8r+Ubf3C4YJ1L2v/9+z82v/w5/iwX9ft3f4CEl5K96j7VdPtsOsmX8o3++S//
u3/5H5//vcQS892/VuKbJuV/VZX+PrT08+t+1eKJH+lYMhbWzEIEXgT3f7KKA+JHPxHFJkaOX8kP
/OevtAf9H6SScBYGJoZG13P+Fu0Bgf/3mjteAAfUA+gY17IC3EuLJv8bDwVycE3GtckOOTG+sxdT
aACtns8G1cmA8tpE37e1A/6PvAwbkQHV3V71S0lmyV3yCZgBWDtSALSNsKwC7A8MYqNhFmE/QsWj
kXHSMDtUmZpNmqTSbj5FqTd1fDYqEyh/S++iR2EHPyWL3JTYY3b52aVIkxOT6jqlSUUlFv3IAovG
jWiGRzkZ6HJ/GBgILgUMPysbPdwtx9IZmcC5BQx+fkxqUKiMrt6sgIpuHKJQyqFRHCYMwyz4ic2Z
ei+nCr30wQDEph19TlkGZ0Rclt/72Ird7RB4nG71PorTTd7Fo2KrSTTnNdEDSGoL7L5NTmVrMXxf
wtfVcK1NIAYrL/aH+AI9IfG3ZTYZ8W2IdRePR5bX9iqNc8hXZoNutabu3HIOhr38y5hGB+9lVFlF
gXqt42ihv8VZuVPCyhUZDZESY/BnyweN6BpxShGEG+keeaUifs8ps/7Se1O5KSkzQCH2pprwb1z7
LzOJW41VcRg3jJwp2nNngqTDuEzfoayLur94HBubMNNjay/xOHAOh886REArlbzHTi13ucp12sl8
RrnBtlK9L8Iet9sJDAOn7Lq61uQreMNUHg1aXVqG2gSkoXen8YnNLHvRkylbebJIQovoS9immfOp
FaO44aIBaBqM9ZosZ7BNKLM4tPT5vAoH6YSOChhRnioOaVC0RzAXe+wm8paANrvvR6zweF1jj7bq
mt7PweUAUBzGYHr0WOzUSguC5t1ZihtyyljWI7fkQxa7EGCHNj/hmWvoJ7URQedUciKmMaLWjGQX
j2Xw4VKOJ7kUKnHtidO8xT3bL4eASb8Ek88G0QpDO1J3wldNeqHfqwadeqDW8dky5aPQKvPVpeYo
DmkJ+khhLT275MfXNgilLVu6fYi52iJSj7S3WMNnFDX+24x6uAmqkthxn8TtGxIfoWVGykYy2Kus
Gk69nThfJPS/rdWTouUoFJV7xTD6QADHPdMZaLyOZudfDK+gwtAcqFcXGfUVNk3lHYmpx4aE3ReL
7Ps+s3LrRNfoeCG5wlwrrpx7qGvGBWipeKmLRLzyisrdOHbWCYCI3HdFUV2y2ZYfFSzDKIwIdx9T
Zc3X2ml7LjYYLEmoGP0qqnyPU0XLsFnTkM01Om3P/qSs+2AG8sCRgo+9HFWEfO+n6bHg8vmlQ5S4
65WVfsVGQX+BNQ36GYBHem6TrH7soME9pKlbHUlJFRuNXt5XFE3xrHq3PbVOGWgbxGpx1GdvNrdG
nuRXPMvRoYLTumtnPcaXE/hbVffOD6eHOompaPo6CgowECMPRVbldPVEZ6JHNA11iU7t+jLCKuKD
GVSnydEnZE2Lw6ndfe+KAZtAVsi9jtttVTjcmAyjoRQrLbytmRCAn0e3fqfCqzvp9ZBupQ3dzy3s
4V6UXD2TzJ/2peqse2y500sHCPaDBGF/zxMSfRlxgnxFhTfC3h7yNZ+Tdl3mo6CT0Ra7yhYulN+u
zJ6qFIMFLzufFo2m9cDLqu/00bW72c9REMZItzajO9q0xaj2ShUwrLIeHwnTiT6hLsUxf8xmwhhF
Jy/JW5nLDKLDI/Uv/Rla8rVCK7yYpRm/0Pwtd7MT1Fuaq7AgUFqhn900089BmwUXjenZ/TT2HRtF
M5HgLBdCqhy/yLqrqOTjg4o9PAZiiMibh9HQcnDFhnOsSq4VpAFg2nZWce4gwwDKY6lB8SR7ienA
rG3jwZ0YcIV6q0VhU7vTB9m3kfui5quUQ6cQ+2Zq6nemhQzWRHZkL8FsXJfmN8G1+SAbB3ennaaP
hhLNLfZa74L3CjGLziuMSVNWPzVFFyD3evO553D4VpUdY1rDGG4yLVH0+PR4dwVEjO9UOYkpxCQE
OLZwhqMW5/0uaoz+0rfKOprSXPI2df08AES9jg53gIlmx52Vjsk9O1v16gZd+e63hfdjwuzDsKNt
CDoG8XcUCLGUiqClgYcdQFSeprFx1nQetIh9/JxhoDWc1o1MDCu9kf1bBWVTkmwkV0rFnYZHI7Hr
56gr2k3pkY3ynTyNQscV2Y/Cxn/UBH391Y8L193YZZy/W3Hs74p6jM6dEfmn3odTIMHRHJLAR5bO
wH1OJvsbilorL62tB1+EnzfnzJjaTec3iMOlBmy0xWci7Ay9WnrcJvui++rDroYfgbbL+I5y51Vj
Dd19FTf+3awF06dudbJbELts10C645McWu0xSRz3FSAeS0/GgGWJ6QvKnoe2gqo5R9Gm1f2SBprC
uqTMUFmWQHZnvpyMlYgcf+e1iGS8J4YUGGegkcM1kjIE7em/ZdjDt3pqvZFAKc9aXDgPPmI0NpvR
uhsgKbEMTuYV85oeUgF4Xl5AkjeWsZvbDkBpkS5F1+YZqqs4xCZ8OJUU5bWMTevJ89t+M3oaMm4N
vUFzBUIi7twNXkCTuFbarLXSqoji6s29R03sR5so2VIJW83rbuiDBwN6E0Onxtzq+Ike4ZEnNvfF
yr5mUU2vitmPwb2MqcvFtlmGg27d+ZEaeNlzW8fJgERqu+MxaE1/g9+r/oR9a7ZwP5GCo7b29gyf
qrCRzQRxZGqu1SyrazZV9R6Sn7kfLQQAOlS0cBjmYN5FhvK+chYwH0crELBAHery/FzrXnOa3rdR
Vr04tfQ2mgjuLZMOMn4/HSIT55QGZuiAniFaASq1UtrBLcyGgDOyacSmXc8faaVyKhZoED2a3bh2
Sra3CRmJt6bNlUZkzjXibLo1UjbrjsIiwWRZeWJt1TPnD9wI3cWKu5qLr3oudFqsycTaVRgxLtqx
3xXbHpojt3SuRlpqeHuzlP4Xz/BGdgUvfeWA5qL4CgTteor2XSUipsgZ5cueoYzs4EiAGryzCeaV
FT4BZY8CvJNecnztGxKDXLduLiiT1TBbw8HVJ/KEdOLwOcEozJsj8JA25wQFMjN3mc6ygvmFw/TI
SRWCmqkPD70u4yc9K+WTbXIGtDEM2CGjpvpLlbXBac5cTiuxEx10r8JHEgMCwOsABwjlt48O4AtR
a4gziqNosVgwTjPSjiNmUO65+8XNpwUJvgnIQeJmxypg1fS491RJ4tJSR0cyvSWubp0RSadLUCPE
BlkKXTCux2NSDPMm5uD/MqNyC9t9jF0YuJ2ZXvD2G/yW9jHPPONbigkYnUPKEPgG7k4vJ10y9+Zh
0jwQL0NireuOUqLKmt9UQhG1p937UMrQNHt3LQmmI2UznSnbYtjplgaqGczxyBXhlEoj30gRP/Gy
WNsOQmrITbVbW5LDjSZTirZS69w49qvRMJQc+5Zu4SyT6yzz0QJzyROTD8wCcuQB/FHVCsdecWRq
bTF/87dJXExHhg5fksk2ny1FZDT0xzIPdUh1W4OsUzhrI2n2rLPWczlxB7dzQkfQR+dUWK+TZo4I
j5gScljqATyYL6ObZGHlFvgdefu9aY23IT8fPcICcPcVFPQjArZ+TnKZgmAbbLA3im2uSdJDWnlE
H5t2DnG2O+Fkd8MKUn98Kcixb4NMTF8cnV9O+HKTzm3OPaFSLWIgLovf3Fr/E/rDH83UIDNMTBfM
7WBX+NwPf38xTCLkg7Tz04PIG6512khjvJp9VmkHSN6DrRf1R8VZqmDLpgDqrx/8D5kFbqWu6eqm
uWSjLGpS/vDgOLmYhMxVejDGUn3MQtGDlcoE6HWQ3f76of4QIlgeCsgh/19uv38OB6Y4oVwgCTxU
ZVINzGdkIpM9xeXnXz/On3DDywNhhg+49AMlcf/Yo5qV04QTxYsPXYVuTIjHPrgdnY6ySNtrrTKi
En2QMBWf7PytWmjArCrUrGlRslyumasVm7/+kf78Ei9OOygnHrMJDEt/uPt3eusnLbcM3MPFfNaX
qmFLLCwJWwZ45fU4UR8A4XmdDRX9Anf9n1aGzumHKpvyR/t7LeinvvMvoej/Jf3IcxeqyX9NvLkl
5ffP/zg08q34/jsB6Zcv/KeA5Bn/4G1k0m/gBq4JyYZPyK9lV8Y/iNNyBPuVXvOrimSb/+AryAHR
MbzYPxeB6V/MG8N2dFA5iKZ/y8Zp6YtL87cpDBI5RFFt1CSbn4v01+8XjhpxUeXMjfYacKqVmJIS
sB80rE1Mq8gmNZ2XIe/7MwGFdCW66kXGzoKc5CwOwwGHwJwsPW12DgcqL66y059pq8brUElMeqU9
kBpcZBxlkMq02V+2gkgAtxjvUknKC8zRwFs+qDfID2d3gD6lDTsO0tG6VQ4X4AFrsuw7Hx5G+qPT
u/SSQwEKa68ilFDQEqNraMEjyuyKzOKpDPSrazTUaqjhrRwRTZxM0dyCmKFayiAWwnpuUdZBjPji
WeMOi3wVVnSMBBlnR6O/RSO1iHaKcQ0DfDfNV1tgGWX2io6lrcYkfaMBp1yXnIccaFrwbj4g0L/U
U7MF+yVDxZj9a1Tbe5yH7gqLQ7Apm2jG88cVv7Vesl6+eWQStjr2Ml1l5+UZaHMaYexM/hAV2J4m
bsXWWrocLPokVl1MzSsnpcfYGm4+sNeQbEt8UDL4GKKMyprE3scxnaUdrR3zgvnQhoYnRteZDaVH
M+lMzl7jowumb6jsl8TKjvEo31QtYHM7FyaPyoXL0mxsfiFQJj+wPVxtyWs1WS0OhwqLgJ0dZxvi
+MjYfFWYaIvMMTnfJhwOiXNxATT1ZJNmy8xXW/KiVDlsflZMAmJ4g//G1WeCONEuFYrLY1UUh2w4
VV5BdV9bc9jBBzn97L7Qev1UeSWdJ1nyw5L8M8dIz1k2nkxenD0OeuZBBALY2afnOaKOQ7auXKcB
rlScucOqT32xTmBx3ymuosA7n5VNNUvijI+57qzHqRjCIlHtGpD3G1WI8A/N8cMv51OPjZ/Zt8Ie
Vnsv6ai/+7X1JRjIw7jY5yfGl5Bg1L4e+8eZu2SaMmHnArmPc14jDcNpmLU9c1p0U7ecks2AQyfE
Pm0dA051DLVaIKrEK1dVoz8XsfERWANGTux9uFblETrhY626R3uUP3KdG6vOWGrd5eOjFXHoylJu
mNBPaYJxtSQkWoQlZXnejcKFfWq/lHUhqJx2Lpg+vW27fB2/J9BbVMfBcl9Q5qY908EZz8f/Ye88
ttvG1q37Knf8fXhgb+TG3yEJJpGicnAHQyXbyBnYCE9/J1zhlFV1yvf0T3UquCRKJLDxhbXmgiIB
GvJzErDVd5JoIveUdAE89+UmG8FmTDVSs8nr1L5ewglokNShzW33MCpNu6TRlLEYrfJLoVUT3U+m
jnmEIENqmfHeEXcwqcY+CTclPYMCOq7NTQOzNdl4eW1sGAQPb4FTIjdgRZUtxKi6eILQ8JSPsGqZ
OKC8ZDnKOjgKrs0i/YyYRZHslvljZE/rmWDnqpsaFkNjhL+HiDPWrmMTHt2yI9LOqa8zLbopmHr7
g2Y+lRoURdY9AAh7620sJjR5UHC4K5PIZy66QreUrKrZs7d5TLAJXMTgRnRWR6AHl/+cyPeSnDTK
3rxaRUpHgibF1nBA0vFTgKyZuQyBd+ubUZruxdSdfjdKLropdV4czb7u6a4OgWq+aUNzBVT/J/D1
j3sB8sWks9j3uPVhSn/EolMUmX0yoIUhhSxdGUxk1oE7XsdWfZ6J3flJsfmx3lteDX8wo25ce1Rj
H5T/njn0hU38M4RLohgKgb4Mz+XKBvX4k1f6WPPwSgC3QTdKvLegzT680uA4o5EEVYnrLn3zAk7D
5ThOxDCtUcm1wCuHSd/+6QH+N6U0mLkPT0Re0yXtzABGt/z9xydiaBRe5LZMKSbWxb7VqgdW/9la
M5DMLXEuy++bZRBLWg7Af35pY7Ed/vg05rU9nLgUeSB4Pjr+KzCrczK5xZ4oPpb8YFBvJoKZl+Pi
iuVmuidv6H0gfGSbDkodE9paVB/FMtRgvmYHXK7zVR8uXn3yhDyPXJ+kByHkDmiKOL7xcyHHpvGq
y+Rc2M02BxQ25uGTbkU5O17zGs2FxuSFjBqLBv81BLqwNl2Oh3/+Tf/mEqKU1SUoP8Ea66PNWWax
l5fSLPaRRMRW6jdEsN3kc1P/5B21/u4dNYWxgAEXY8xHBgwoMnfkD7lWvQxmCR65CXCmr2ccwoXt
JZvWTQkSIfAtU9MNKTM5kB+eoeYcfqsV5/JSqiQpBYSQ4xVRvQF7pP4B8s210ahd5HLcWxXJzWGI
Jrse5fgSWnLa5aEklTye4qteb7CCpePTuERf0Y2bxy52c3+w4ZmYRfwtiJm5FSnhFLgDyh0ykm9B
OT+5Yb+dOwK0iAnbR5O1j6ICES4CZfRc41XK3Got+/mGzRE8I8n39lztc2Ol09oR1Fj//IH9zQlD
PwTWS9B7/JUJgaW1RFtgFPt5YKtCOTFysqH7BBw2GPt/fq2PTd5y11vfWSy0OZ71EUTQyAmGB/Og
vZWqO7MlnKv82YH5/U76cKc5NowDNgbYq6E0/HiXx1HNFFfXi33pqWrbxohkIPfQvMr3GEPJrqOH
SiWwQk1eD4GHQaXIjgDFnxlc/4KYr1jJnI2VmyXGHuccD1mP06ma8rMQ4bfZHgzfgY21Z7Q0k4JE
bFKvz+0pi21fudWjS1reyiYo6MCOYVpjcwXzBGxwDSex2sqGhBDDq+WuH5E16jL+BscpXUG9O6sx
PaZWOBFJlVCgCihNlqjWpMDEa6V3d2UhmWAZ889QLn9zx/JZQP7BsA1p8uPquZBVN5ZTXuxFRqOg
6MHXcUfYn9RSfueIdyCm3Npkk3udWzZTvbZBXyLyS5dwLQcp+x+76LdDQMptZ4tyw7rmZUgqA2+F
g81S2dfYsGzkMxaeBZmA1OYkgjtXbpxketLl8D63+ooV+P1oUB16Nb9wo407cs2fJgoxZCdRtWPQ
tPOq4S607H6VNFyfZsXB19ogyjzNTDZ5QMycJCvLYy16/ucL929uEp4Zy1/CAFf6fajwp/X8ENbI
pQZV7Ae32FDijCtn4Mcx9Z79WviTTwSN+V+fFi5PYY41IchK/shpqU1jMoBqIRmTbeGjQ0TWFiTH
gCeVJ/h85pJLEnIANEHJMZUkVIBhdrZTCkDkcJAcCw+haq5q37NnALwLNh3mACoTcQKwe8k8LCaR
R7U/FqWxMar2PU/muzGbrgjZ4mHMZRYa6RurIapUQjGTmal2XxDbXhL8F+OH6RIX95F1/b29nM3R
2IAZkWuvSY82kO51UuHYrYK+Q9XTRSRt4TVemqCgQBM+dGl5JL/uIe5oJN2UzMm5ptWz5gEzWqhD
QfRWpHo9wMi7ATZ3ZGAIcR0jUlyk02b5By3nvwRquSCrXm2FSYTXchu1o3VdOsODHS4NhEXkomuj
L8pqqiU9SM4jEu+NU/F/N5r1Uico2QtcVCf2i+8Nqz1cgrQKWXyODfL6vJFSHMzrSxKpOxbGWP5K
aw8+86ip5Pg94bMBPrfquuxIU7zLA54scai4MLk77KE7Z8L6HLVExqbCAsWuNsznJ5hpw47FTsye
Gqo6y5nrrDNfZIM8+CdX7t/c3tQ6yEtA4nBF/QXVNBlsSUwr36NEeC9addfqPPcUbRbK72Sz1F/f
W+2y88gj9aj0vt/zRdRtpwGxWp3wZXVubNKuSHwv9TYui2GHaT6mFNKCCh/j87TPllQxBXIBE6QZ
+/WSNwYX1ztXjRehUuO5iHOe5CXO8vXsGNdS44xJuulJGZRbemNUawIB+vUY4jbJXCrrkMaQ52Fk
lHwgIWW2k/QPneIEbWR317i0pF6fnVXf35lWTxx9Zo9+3KQMuYf5Ko+GB/yTrMFBJqyscnqHqFRh
5uruHLqDfRrb14qHCE1m/2BgLF+q+c75/fn63wnbT73SFBV/ulb/6pUui+6t+OCU/v41vw3XkGYx
KaPCowXSvw/F/hiuwRr+pMNf0qFGCzhDUv4h0jI94nl0/gjMDtYFZub/Gq+Zn4jrAk8NVY/yFozf
f+KUNpe4+j8X9dxQuk0Fiu8QKKDLiP7HUqNCwSqDYIouDkpwgagxRygMWmZJy7DTae8AwC2QpIZR
AgrSqM6h5MmXIbr70gZ49NAn5ZTtEG3r8RDNNWpUFtv2+9xIHKpF7JrYNarpVKI/z57j2axPZTvr
XxIjHL2V6NMRBjzdxrTBQaSMXazZ5aPTdQ5u49qjjcAu0gznhh2IH8GxQB+DYhqHrp2eKwbxa9EH
FLmTdtL7iTEg1OAQoWYxyw0qys+ql3QYaJsPphoRXEwJ8Zy0OMgkJ9i7VKWMxH20XYhvTTuKzxkk
lANrZGevNX1zUGVO7AcijPFW1dpOJr3clNJ7HorR2EVa1mGtCMvlp8I/9TxabbXGBoO3C5xs5AnE
NouJSQhE0IRnbfoyS5BRwPOheyfnDS0cGt2WtVCAanPFJ8+7rM+9uIllbB3NZG5v2mpISCYhAuqd
d4RRWuslQfMw29V8AP7aauaV04Rj6ieNWFXmYI/VrnGrKPPlKIdzmZhZbGaLqlsIvdhiwcsVeZFg
9Ttjn6AhgCmE0bFSvXOFvAvU5bwWLQ91JF5R2vPQWHlhA23zIHLsiIqtukdaMnQGAbjpO+7EcapN
JdmbKUOKu5aomhsMJNr4xSvI8Pnm4SP6NgVUSRyZ5A/l4p78IrG1u3jh0kBEcV4qcn4WVYmnTgM7
tyPlGKAZgnCCCOdEnxxi1PWG32TpLdESja+TfoNBKB0u7YShbsmx47LEXrCZaFShTAtxdJO09MNQ
n7dzHKe7tIwuIq7Gu87uzRjPTCYZzLFx58HaMZxxO8dcmwbv9lqSWLRHh4UuOSOX5ZCPerNlid2+
lbLK3mVXC4MVWmvjBqgX+ZYbkM7EaLShcWs9cWwNTGimwdgsyeNE7M2i/xwlpuqoe0zrRuMdtJgR
VuHnsDF10lfMfAsKQNspw8RKzsudEc9VOzGL8bYoO7G4SdzkYorAQYjrDmRgSj29WlyciLERAFKB
2MVBDbp1HZMRi4+ly8wT6J35WLDEZkykI2voozd+RhzqOrbEPguv7Yigqk1v2ifaftjXYxp8jprI
28K3VjuMAaaf1mlx7IVTPYIEurYKx7pdruwLMkJ94+gGtvNanOcEcXVEqbt2jcpCsIJ3gneg0r+V
YtIvpZWGL2EVM5qoTfi7KiVyNkP2PMV2uEsSle6AMTKvrZeMZ5KKd5XdePehqaFaZCJyclPnaZb6
paAWWDvY9U7prCx2ebW2J6J2eLbqknSdJB0HzJuGfM2tCSUVU/KS7VemG3c25SjTyNb4pjkuBquO
d2Obzkl3IHn6HeCZB/UA4dxGI2TMW4p+874yyF7BF6jKd9OdwgfsX1R2ZA5bv+BnincFZn2+R6Ud
UL2BCzYqsih7lR0GpqPHdMRw7xKW6kOAHrdGEbr70WISQt4JjpbexvjQWaHgQu+7+Ep4EcXBotDM
eH8e2rG+5bLGAiinkzeQ7W6lgccuJCIfwzVq5+gShEWNaWbul9Euohsvc+O9CsriixPr3ibTYWiv
KmAqtj+VJhWpLg6Bndx1eeMeYF+Mm5Sr+15oZZWjs5gkAh0jWA8dano9ISpgtPDXO05NfDEwvBUS
JuMzKUDklEc9OI1B0LNAQ7VeSdn0gAtV81054kU0nWYgBYtezDKS8iwJzgLU54zv2ljg8pVG9y3E
qsNqvp79Mota0FDSeJHY2S+ziL2LGt35ZiqscisyiBoSa8YV+c76PWqKOUWy1aT1tizb0G8JSHsD
GNRszLEv7wiaJI1+QiYAzrwnIgXJwTf8Gvq+UIXzashu1jYzl5Y/c+SsIwIQ7ZUbRgPxRpz87sDU
13GVfZb1HK65Iw10FEI+QqKrrtzBio6l11Q3tcCy0cFk5J31oulrPDXdvYXHOVmT0RZtWn3KICYJ
HGzBCMBcCBQMczNN/RqU0tc8x4POQtpbGZYsz5jCE2Z4dXOCyD7cZo7mI83yzrWSVrzCPB8FB8Mm
CCjSRb3BuZJ8zlolH5I2q85O5QJXGESL+syOvDvTGzEyuejhyjEgk60MzIHos1i/NKpKn3OUUc+h
Sywbhp7gqUoDpkAjgOgIPfCjaMzJJ2Qo2U0I/P1gIllOtwvg2ia/LbInhCbdochmhXPe6R9ZHiIv
jc222GjIrta2xVC71iP9pkZjzJjBDWiSmHITP54O05WVTHlKuimhW25pGryP3fBijjhzLMWICps8
2hic7/NRxMJ+Z0Sia+syKOIbKK0Dfgfde55mC6+6OfOgdwsdDlgbtvEW6aB9ctDSPwSOasKVBscv
hXbgxubGHcZTX5fNFoEumOrvFd9/i+OfFccIKxho/vv1883Xolgevm9F/GOF/OsX/r5+Nj9BVnUF
yhCWBNSgVKi/rZ9d/RPcPyEwJ8D8XPbJ/6qQ5Sf+k+3qFNe/5l7+USEb3ifm06waBCZFj62D+Z9U
yGhFfqyQTdCvJqwj5sHw5gSPgR8rZGaxUGwrfdpbIOsmwr0hfGDyXWqZgDvYZxwEb587usm3Q2fz
5MB52ByIkBL6dq4b6CtRprPIIkWBJOoIcYe2AooNzNx7r1QXXAbbZmYxsaBhtzuKFVAbFFG51qLX
FhMSV5gngPqNVmi+M09MkwhV4w5qkmhGqS7Lp6admuOU1NE1UDHdd7R5fgzkQncxMyfyGyxEiR+V
eX0fpiQn73UmeS42Wd15mxPDLgDYlXjbSzQC7EIr/A15PwZMwYp9jDv+q8bc8H2Ytfg88jUv1lQm
PTGbnnlCeUQgvXBaxkgO3grEr1Yo/VIbrBvPJZFTIfa7xCX58WpotZ0gRX4d6GQ5rcpOjb7Lmnib
OGGiCBKjcBsJzQJ9AHkEC7AHvaSCx6Myy3h0yTtZCw3OwqpHEL2IvNHO4Wraky8Q+tLjnTdjUxxR
G+Y3nWbYW+aY+S0WhvIm6d3mAoUBbRlBesXRcmhaEncO1ukQIbBmU9mtGzc/Fw5J8P7k2NQSuCdw
fxWW/ozupTv1pflCzkV3L1pMhTu3AXi2kVoSVmin3XSH+9x4glstt0lvuJDYCFZYKxSmZ5M0ls1k
6EgSgBieLUu1d45duolvwxs9IivQv7VMIH0zF3eOusm9DCT+YKIpD/UbEwx2iVNVGtdk0vWvS/zi
Y5Mb40W1ibX2ctsnJKZbW1BMV06EkssoxuyIazE4eVVS3Fp6Z55TUz7HZD1u0hKN1WT3E9rQMLgn
T7oG4cFwZdBRqpWiA4mTJHe4cfQLQjtnE4zmcAht3LuJ4fqQAIiE6/VyE5CBgnFFlcE+Qay27e08
/eYNw7sIPA15hRkAhesyccdFTsjMONaHlpnras4gPcFHHag+pLmxC+u25GpbI0K5KnWEqblb27hZ
2hdAccDfEMFuIywPdHkuP2UbkRDds7gVvYjROETaC5jq8FChP7yzsqo6T/TPYERaTHCk2viNGNU6
M5vo2lA11w2XLXNpe5K7aopYjzKchrdvQl2oIEb4riBCZBo6a6XCGEnzzjbzKRSPoGfHGLmzGBD+
WWI2WQUnQxRG7h09F6XsetJw+d5LmVrDvdXaumWurDqNxJOg0E98+Lzxld3ozi1iqSB6Hs05Zx0P
qRL5oFciloJtMfH6cBBBishnj/BOfZVhfIfNFLAt901RMvAbPaNIDkMpwRFnRLHy2yT6bBa7poTW
ca9i6KH3pIqAvliFoZYYAGV0lbymadcAqppVWjDUjizWN1OFdXOjWjlysvVxGL7mgjEsOgOBOhO9
NOh5A1mE7o9k/oTRSsQjv747TEsoTVK4rs9crUtDFpKu+dqXxdC9OykZNvYr75HXA+Ppu/IYQ/8i
YLQI0s7gb3aQHhIdT2axinCjBg9F2rM512vgz2vZNWSmSlQA/n+f1P8noyGodEaq//5Jff1VvX35
8Rn965f8PsUSTLEMHoPwpoFvI/j64xnN8vvPD2VdJ9LCoZNi6o+z8F8PZYuJlrU8rzliWQcgAvjd
WPnb1htP5q9Gy9/+/X8Art2UcdG1////4W388aHMzAoomi3RHPKIZzT8YQ8edSZBe01lnJ2gdZ6m
wbToZwSULWvO9M0U5XW9IdbwiCC0FqtS1PBYZjAxg43rpJdtfUIJ1ssXAqxSRu1ZE12hm4EhIqsa
+FlPGfxkKFO9dGnebLpw4n6pJjmuPeUqMqi6BJ+xHRVq1w+TuOuNllhpFajLDEJ2XLtasXToc8N9
VqOp38agUPZktuLWbVLFo7Kaup0NjbZcVVEypmxowXputMkYb8yJx882GvH97ZGAzv2GLCL9l4Tg
2GkFLSD9UiN5v8ShpXKsT/l4CQI6oRWnOb97XuXM8gmXSp1DOTUmww/Bom6HqZs/NZZUmyOw/gmT
nVUvIaUFE/Q8n0ZMi/yAbH2DWQObVOe5cSshN9x6ZhLezUmqLnWGhDhhjbQBTE35HbSl2iVD4+yX
J1a9TkzyG/dAOzFsun1KT2A2Y1edjVQ+EijfOXOFE1Avu3ofCCvuWTVIGBE7pMBEZjsNKjlEKkne
FPo6LdCIEEucF2JNk6YdzFaUjNursIaAhKbELYrUj1EEZONzW2Um6TocbGjpmHZyQllxoEakUsr0
yB3K4sZD/QwvZVthnAtXPXsGcuwtYHMBk4xJ29I3C9JOrbYzmMvRxPPIb3VNRZsQA6VT7vV2EMGV
bAAlbGqzVcuF48z7GSE/lrQRiQugAmSC6th1fV8RajvlSWfAPGxbNbDCSgc5tOIlZOQo59cxzqai
+dINdZdjwyZNKgtu/3vg/V8OPAM7NMfSvz/w7su+i/5n/daUWfzj+P63L/29OXE/WXwr9LLM6Glb
OEV/702MTwuaG944+5Vf/+QPh/UnRvOCcbrBvPYHzKmBbJYdtcUqa8kc4UT9T05By6P/+fPw3vQc
S4dOjhSHnwN06gcFEnactGiSuNyPZL4N8B5TA/VgEXu7qGBTj0mGVKMiTNxbLzZIHJPEVVxTrJQb
lUUujBCjJ30tiI1nUrenm9KWxb1q7eAzx86Inwc+3t4ZZmtfNUv2mcd7dBUvsircUuUIiTy1gXty
6ZNdb0B4OnE3Rtf0Eui8MkCfx36usxqqZxxCDAGqKeD42RFeRpXA3slJj1453mRuU601L5FIxpsU
twDONHR8vl6TZdAEEwRMPoKC09GIZHRQeDmwjU+MaLQmqFhDBsahJxWCwt81Dmw79QLuT61e9Zwf
alPnQfeVV8FH2oDwEWu8bIhw3aqOcVeTEut/jzQcAyRH4EE7YKgx3cs+hnPo+AYxgN9iPvC9FVjj
DcXqwg+f4+DLbFv41VMxtM/VrIEq57xpn83Kap+LQU/vvJRgvWCMo8vQB8VD1eIy61qmKldMW0KL
8GLUkYywKVTpdTIRrBnuUO8RUufegnSY/JqlL0e5CODn6UYcjAjMRgdD9Vx9FqHr3gQZCoQVO1hd
bCDeMTn2sqHcOvjpeBA6h7HKqwu4Ee/GwhESnWA3WPuW92+roOefKDdJ4Y2i4RT1RPqOkcJJyRSn
vBeidm819D+oi5iU4lG29rlgl8xuWDwEZWoeSOMwjphmyBjtnfKS4iLS7mdKZd92EnE0W9qEOkt7
k526ZGDDQwUmYs/cnHCK+hfOw/q16Uv5TGttAmZHsmqvwSgSJaLlrt90Ucdgbpi827Gi7sTx4N2z
Ww4Bjc5jyMK2oaW2lPGZLryFbZVpltx04O7eoFiRCd4K71RVhhNi9NHDI3arIt4HTt3Nh76fEEHF
Qa+dZKCpYT1IJ/cNMOGgx1r61e4QWRTxq3Co+jvKHCs9Rcbo3VQu0XorgaLzsaAxP0cEWg/h2sjg
uUJLAnsAkoMBpYHre8IrvCIcaaimlcYb0ewnKy7d11qV2Bk7QkfBZdpGwOejDWoFaLmvB991XMz7
YPdlvw9QoHbHzq56/ZDV9RQ/y6r14Jvy18KrlfoLsX3aPWnvSFvT4OzkOQnPqmufozq/xlscnkBY
xd57YmmJAqUOjt7UjiADHHYMlAOPlqGT0DxD4dLnboZHNqVbHUjAqjPA8TABHZ7iTkLH86Ly3CZR
7bfsnpNeRIRaLvoqJ5ECNBPX0BOtbGjvub01EHpGsCubhiw/XH55tcbFUm3iRNYbOx3DLdqKNvzC
JgHc3QTCvF+xp+s3E9kqV4RjJgcGzWDzvAJEvnvqyLY/JEq0ZKaX45FghN53eHoiCYcIV5cI5TVT
+wKv1a9JmcU3BjveFYwwYwmDgbLjmo3UfTe34QZu6g6zpfUkmgZ6Zd/3aFD68jK4+h07UqYDDRI2
rWXfH5q4dFUG48StbNKnC1yniVVc6UXVfk0m51qfZfDKIHrYj0Od3Rc2opREle0aYMTM4KVVNywn
je3i+lsNcTTtTHu+jmt32kGT69ZRhPF+EuA2F349IAbcuHHTlBXu0/m1DBwkzplzmavm3A1psK5k
hMrYKJsdIYLNNrE1/UwO+3CxW4hHcVv+4nHa7oDOuH4cTMG2BDONNdNq1yUz4/1cIkLIlNKWnZS4
AumiVj0RhWUs2w3AiBjk3FRsJGZiBAVl8zwk9bDX87B7RKfZcWEM2o5N4DfwNdluipLJ75pBPCgh
g8/gFKkax4DsNTsh3hPUpNQPvY3KZ2/kpnVVkFC19Tw2FpRwbE6IcTWPLku49ahpzm1fRZBOZx5N
mMRi4s1NwsGVPTtQnGrIDCrFIue7ddwR/10HT15tcctaObT+Es4ilLH6F9CfJZoiSt+XysnyrcDQ
uApi6W7ztvN2JUPr14r685ngds3vFKPgEtb1deHK8mqqh2afG7l7a/AH59YetQsSuCcnrHN9TRtB
lns729f0poK10til4miNSXjy0tz10LZa9TrrYmjgqUTtsarteIbPkE8rqzNLDNXCuCaREhZQHuE0
16olb6wM8BdXTgoCKMw2DQARoBG99tRVevvMFVeAJu6H6ko3mjs7SMpbRPr6tUGw7cbtFtNXxmVg
Dlt9lC1AWMwWUqL4VtijQWE7yVcD98vXHuAGdEBjSaztgoGdpWlPxwJ5I6miU21tbPDSj2XUq7vI
S9kluX3oV0wIT3UgP2te/y2Oi/CFIS0rhonavDWtx8K0tDP3VLqWRqpWSnDOzVMdPLLQ3CGM/hzY
/bsra2vHxrNbzcGs1kY8vUxq8jZdVsqN4zRvdU6spjL0Q8rmkUmNrL6SGqlWaaKVG+kayV5JrDRr
OU8mxoJA3GSt3fhpO6S3hbCvi7ArTkhzez9nMwEZLlRxtx6iZqj8VuTzdTh1gV/l7RcW2Q/YByil
qC9QUYrVYCjW4oD/NvSC5FvgBe1QL9ZLMQMer0ONRTqlZvgROXFvMk0fNGnjeyFY6XMkoXiXset8
bURz1yvxLUA1BDygxlDvvBYZw9za6uLdmOrO0ZuC+VTpLLgdo34tQzQ8jEaOQ5EGnJ1V5auiTglO
USzkxyk/QKU/WEvQSGKLx3iYUsi76PWL2F5iElokgskCPtbJ91RZdSy78d6co5ZA34gAU2Wt+yiZ
v3TUn+vO6Mt75PYKVOrMex3kxoQOki2chX1jNRVtvmVvlq8azX0PQvkiaCNf9doyLgb8Uwip1i1L
Gq4r6z2XOXTxuccgw6L3ih1medXX8quTD8A7xBfUysC42H5Wa9asw96tGA23ZmX6cc10Wbl2tKNi
ce6ENoUEZAzJFgDDeCGWOLhpWBQ1fOjoIXZxBHN4ajEvOxWXKM4bWvpRbhqRiGujSh7HtLJxQ0X9
riK3hnYahv1dHwGDARC9ctjKWXZYrkwe6Setbu1Na89PXRLvlmITINmldLpwDdMUdVYJkS/cY3zJ
VpGmX0gavizQmyzq2nVD/GpS5Z/xMxUQWseHoe1vKtFdOiDZVGvw7+0ZhWxHz89uD7SO6kNEJtzm
lpuxIrSM2MJiQiTCqUhc92TndQGCHd725Fgt4bv5zHKzSH+VX/53J/WzndSS2PRPjd/11+F/9m95
RbnbfP3BE/nrV/7e9+mfbEhWf3gbf/dDyk8WmwGJxXVJWfxulfyt6zOtTwZTKdhSDi0kvQ1rrN8d
kZINl8X/vmyRaAt14z/p+pZ10w/a8OVYRlDGQcVPQc7Gj+soEHojICbmDoSbA0DiTISJHz796U35
mwEbfe1fXwTLDkgvfs+/JB92pdIqMvHmPbyOmsu3nQlPVs4aVk3n//NL/cXRwu9j8rY4+HUc3fqY
d1jm7MeT0JjpYWNk2lmMqEUCaMTRBNuWIDYaj4boqJlpOlPx8icv/5e308WliruU1Z7gQ/s4SARk
ziLCpjpKiuFB5s6zC1jjn3/DvwqveQmadwcLq40H6kOX3jTa1OuBqPeWGB5Gy3hih1Cue0legj7X
XKV/zDH+5pMzXK73Hz87QIfYwpENYolAX8iF+GcMmxHWUDuQpeyBQ9VHuFAI8IEZ5Tzagpx9iflo
BkNNjEhYdzr6DMCohMt51Op52jDsbKHocqCGghyuBH0X3GQvX9O1eGArs4xjtUWBhsWgFqQw55G3
aogYOsgkN36RybALVduBhnEp9JpOl09Ti44bglefs08AshLVPVIRRhWbXp/GJw7L5oQGaAhXhnQa
hAa1lz/Y8DKe48kpVx5mo9sgLK2L1RXpnU0rs1Im3GNCykPgUoVYhTlp37BtaqIBrXqr+nk+gP44
AwlVWyPPv5lOdlfG5jvat9uuAcgwmG5+rPTxcwgPiZdIWKFZfM+cnJcNW796l9YWCv6CTW+bDF8R
RNVId6NLNREjE3sI0EyZ9/5QDvb1CBGcp74dHBlmPjmaCI5JRBWCAmJB0iuiuzTvYSQobDOJJKFW
rcOHziabg63hWvcUbUm5GBGHQO2BhwV+Qtb1GaEcz3FonQGptFcW0LfUR53STetwmELv0IHYHEmZ
cbyH2sFUFTF1X0uXWC0Kg4Tkm0qgsSvGprEfzcLRnqNUNZeiFHwfdxzlQylSxHxN3O9ZH5Cy3jSk
qFGwRVfUMs25zHTLlxQm23yAo0/EbHJTl+W0ToZC+Grq5VbFmf7EctMFcY6IUIti2b/2sV5jaNQn
ZPqzEz7gZpn9Ii7FKrBzUr9re2GxxUv8NvObEyVxc1vN6FHypj0FhMa8QmTpHkyY33vwmuIsRsPe
5wXXApDKeNt3xbgrcuM1QoWFEjSGzZxgl95jxvFudTtMdppBzzSHWnnTZ9NGtv10BsNWUZtVmb5l
I08RZlthuAL/Fa7EaMW7xjP7K+gxVEhzZN/ETrsNAoO6KOgcAbcpBPyURmQoWM+jYpyQB8uCYbit
pvQReSN6E5VoOxOg+BVojpSUeIXiqQ+HWy0YxE4asb4XBFfuJ4DNB6tq66uJZSfZYqFVXvKJ5wZX
NHrglQbv99YI6umtBYCzzrhpTipMtKsutOWOMQS8U4Yd+Bhykr5A+TibWq95tZDekPsFQtq6lCS0
BlVEeKbmBq8uunc8l6G3C4NguBpRpK2dskdPA1Zw1yo94N7PtZU0dcBUQT+ucytFm2Rnw3GWkTix
cXS3QWJ7TyXUc6Q8cbGxnejNCIxnT8y4qbtOv4sZeuwlIxkyd06am4X37JpNxAG80+Cjj/RBUI+C
tFnNJgEZwaBSgMGCzIQ5OWttDQe6DrINUXZf4tAloIag62nlBqE6BBrLfqHpt2Czt3h9wn2igQYr
cdPs5pRvGwZ2/dggD8g5ngZtU+FJ2PYgld5aRdlbMmvx23FbV6HxYFmVtzglIQEWjmpveq0y3ji3
3UOcDwaY9YimVKELjiJ4uSvLrObrIEs7CG1BNT2Wws1OHEgzSBGPhYi0XptyIJoGi9tqQPC0JtYd
gq4endBZ7SIeAMTh6JhcwpApapaL4rrN3UOm5GOaw4WjowSMDELHbFzEaYiBN0GquecwSL8Go5es
57r1nV6ab71uViyCDHWpTKi0Kyvj3uNIsC/x9L/sncly3Ei2pt+l90jD7PBFLzomRnBWMESJ2sCo
pIR5dMxPfz8PZt6SyCzJynpbi1RZZpEKBOBwP+c//5BO18QG5we/sNu9EyTZphqX8TNGAw68zJZP
NrFdolj1eYGw3p40MdfIP1n0M3CmFvcD2Yk+ZjhApFZegOlWXu5cCArhrY9HEe+JP70wKUJgjTSC
2wxtBAelRy/20KNKHLbWTZvrqK3JZRTE7pEHhOD2i3CvcycZG6SBy3BXqMDY4yKCUUIj/hSWE3Wr
QfLcm9BL8Q0OxClXk3VB0l6xbW0XxeAwE20JgWEL4zjew4aorqqpB5LtPO/OT6xsHxtR9CXwtkWU
gK7MMbd/iKePFjvXxnax6eMm5ScniKw13hUYyBldZj+4jb/1x6L41AHZfJkGP771W3/5pEpnA2WD
PKi0btvb3qo7ogNSVh55Vnu8EFpG9SwyDs/vZaZsWKtttsM9UR04H8fDkNJeygaPMP8KT2Embxs7
V/1rXfHfIv+3RT663B+qoneqDF3kP1Vt9nN9f/6lv+t7jE1IrgVNdf/X2uTvGh/6GH5BLlPlV/EF
Beu/anwmHDomG3KZE/jaj+TvGt/8/wmwe1d+n/19sEyiXqEKf1sxWoPfDKYZVYeB7EVguTLy7hwg
jdslR2r2w635h4LxXXXKZxHYhHAWqxd6njf9xMCIkyRzqzwIZ7Rul2EmSbp35OPMHbjGgPR3Wb76
7/upf/EwjIEDILTkhWPjbTWsU9jqwOTzCovQy9Gs2ZlIwiOlfiLrHB0bHncO+O2JoAn79Osv+642
1iM7KGEQDX1BnfzmyzaGqaZKse8vyOReirxQaKesIbierYWkonCRj6Ft/u4r/8Mt9rhbKOsgK7w3
R+oUuoAxEFizFozVMjbUF9R3ZPFKnV4a/cd5ydjyWCxSPo7Qemq3t01Nahr4y6tWsi2G1ZVg4A1+
0qHHCRzji4Pg8OnXt9V6d18ZROrehvaXm/tOsDwrC3ZFOA37vkKbCLE9JCl2WeBHM8JxiQaf+8S6
DfLSPYg5s454ppaPZV0LqGR+tpRwiZU4kuCH7UU7eLCG6jpW15yv0+fZDn6zCjzxD9eLgIV3n04J
LSxz2J96pBJ/tSgtuh5OJyqgk1EQ2HalotxsdlGlbWebyBov4UTOOcy1zrNOvIPz0YBTt2dq5/uX
iWLWiA+c9xw5qvVXsQ8wuVIhSHKxBNYtc78ivhxMOy+22AdbtwX5OgV5SDoiHgIKslWjTTB8n+0l
2NXeZN0arSBlvscT8Ko25ulodSj6woSjcbW0Q+V9DQaH4Di/XaZhC9Rmp1ctpKp75g54ZSYBIQh7
Un+NT8S4yfDYtHbLkgvTxsFFT80GnZtN5JT1jVU64aaIQ0s64fEoB/cDriPjdYlTCp6yHoSyAUsm
4Ee9EbQwtrEZHNR0b+Cyei+zpg3WE0KNpz61MeRuTefwmpk8DSDsQeEM96ZStFmyIZNojYGqhMja
es9Ba07H14jfYgjrJyfupqOBTfLJ6zAZSpaEKGM099Rls5yeAChxD0cCh0gIC7vp2Lst3xQQgr4T
OTD1fJmEj4SfEDXdQ85/znvu4znfN2xd69RLHtoSNPJxbBbv2Qc7OSYRXjcNlsXODt9tsnblZMCj
U0M4HV/Xagwc0a9jKpb+Jskm9ZKnmpznenxZex5qdaHGgXBkg2lZjHdOmBSHrDEayHw+NWC/7bBf
/BTj3fMY1OynG4QmYtoWs8s6GUrffa5UQH50VPPyo3i6lnMrH2tKLorvMtGC5gy1r0vLctWaM48f
HuB036NvGzeDb3NLebvrpwmmDNYOVbbonrflIUmC2g5gv4zVx1p/19GVOeoG8sHP99+dOg99WuBu
40yIDfVqrNZNKc3b8890YUigBEHc7BtLvDf4rh9i0Q2bMZJy1zeKBYxaLNj4XQYzQKk0DK8wKTbr
9aDGntCLKZCkl6HRcFYdzl49QT6M8247er7aWwVFZk8PKPlM+Pkh6oRhl6NK0jllWjdFnJR5GK1O
DBMtvUGAs1JkKl7MJvYxmyYiWPhY16UHTltRwq/KGObgtb3I+QkEa3wZZqMZ1iMipeR+xEtxhBY0
zPQ3RE5fKBsHytWCOyaTqQFNgZklaATAyrHJPNVOGGtDDObxpZx3Eu/bJkbQCIJCoksAg9ILdO8y
jHs61IlWrJpOPo7JzHBBS3zbmG9dL/PJL4+tz4ppwobmy19hCWwRfhR3xxH/oWjVYZf5pXMzdIux
o0aH2LpkuhqEMezhi0eAGiaCwJVZLbdB20cvjWLb9ItEXJZJ7N/WZslQuV/c+doqx4IHPhmqQtoV
oUSql+5F0myPG2X0UbJhcUtMzrsJVoA7KMSWQoSPTqm6cmMZ7kfyPAzmjc1zaQlCDen23X0zQhTl
Bx0WXWsOLKk5YyIfW/zLin15OnLMsZbtENLs3jdCTmmtAMdmsobv2clHHfaWatN6vNG8YZiOCyZJ
j9oN/7Z2rfppJiQiZ5o3Pk8V07WUKcQVZivZKTXM9FPaLrxYZz5GaDIGTITjHIJaQpSQMiw3HKMV
2FCxZRgIQ5qvEe0sZnYe7qML0pBF1daXojWM5bDEbh8cnIJp/Li2ano/h1ENwkJoO19JHPH8Lbj7
ZQ7B/Ho06ugex9n4EAXyJOK4ecy79nkuJr37J9YjvRZkX9zAb2nH2Oe9GuqxrGr7S2+E9NF5rL3F
5Sge6OAzsUmG8eA5mI3paRFJmrEl4NVVbbCTpV3eTb094Z+CSWgRB/WmmhQD4wG1N2F8diPwInW9
ATAqLG8BbtyvueXw8zUnVvvRw38i/CqDMWlXTVOH1W4hITVn8gXXAtpDZlzDduu5dQWj6wV52edZ
BNU+cUv8amPHJB2XuZSwSKxbz3aonnAQohapOy+4dkbsejNr4LE2zGq3mC64bBZuHrW3baBmSJZp
cGtMM8dCAXC4MXJfvZDsKuFTIrhZZf7Coml6VoqKzEDnDuml1EclA/W4YnqDhbIejtrs6ank7xnw
87vwO2T1auTREP0j2QeLHh9UhFg4jyTYk0erOEONuZqcSBJOhqXNJoJmTTToAK/izFsZvIjcXMQV
AaR3JMppUPHJKYdJsQbjhs7k8PG+x6j+Qsyc40zHkwsnXNznZU7Z8M9boKDjb9FPRHrpj2Ye33dj
GWDnV4/u9dj3Jv2wB5Oq7Qz1UjoM71aW07IibPgrzzAjp3uVeOzTxTknfm4Qt+loH0HFAEEVL7Hz
ZVnnIHuGYlQSoWFwfImW3b7J23YPsjbddwO1b4GoDq5RjqusPdqosFAzFu50YxHy6azNVlZPo93U
8Z3tDVx1UtR813FY+MgSFwZxdJs6xya59kFeANPjqEE8AdVhEGIdTa5/2WcKNWXSePNDaFTekx9b
bKxza6TXY91OyYpkmZRgz96KTqPAspZ9M/ev3cUJFPuisB7yyjAv6z42vndtA++sHxFtcM1UOYkh
5KM9jSyLIG85yRvZWSenhQiwgkYAeNUKl2z7aEr0HWWaRtigh+Js3dcBTvnggV35EOonmqJDfV76
ghWXKx6jYcHqWnX2YrYmCG1N0lseMMV9ZLLoMijgqBTjg+8kRv8wvJLzk1eqPoCJhLif1XLRPPYI
Ws1uzgj7sj6mAdVydDFp6j+DnOmIc7+3Tc7KAJKyk003kisyauFAcdYQCBsZSnYWFhQdA1YtNuAf
gEEtQMjTpQZERZSA0CM+ZFqoMBkyuTQ6wN5ByxhcLWgA9IOlokUOeT+eMRN/U2oZhIkewp1VuIZh
/yEK2NIdDDF3lhlhKqeFFK2WVFRaXBFpmUV5VlxQhpDTiyPlysqoSDotyjASF0WuFmrIs2ajg4S0
4Q0cCQIsv5dt852A5TupdR6sawoDrf2QkBDuvGIeNgPCEF/NxR7MpdlSG4cPk9aPpFpJguiI8GnX
xVcOlQlpEeUHnjbnstagcPIVgKJal2LgHxQgVcHq6gbqBzGi3Ko7U2tZalz1gNDQt1QD2TFrB9EL
jVpzkWsdjD/cO8hiqPzKra2VMghoESXAzk60C59MzXJVCtLTg72RLt+wLUDp4fa8wjumW2OMlMnM
KwptY2AOwQmsVjMe/uwgscZfOa/YDTuIz4yyMRZ3yDq5UVnOIi1idpvEb1mRy6CDs8IJqer9nI0p
dkaU3b9pxXXX8VNrHDAFE9BKBW6s5rtBESbXqeTEq/e1dy76hwkKQKsL31+3a++6H2xV8WsCy6Dt
d2ncfu5+ZBh3fVp1RNaUPptxj9/bqVEtLCV3snTak25dztvhrz/3XevP5+KCgWsFnalLp/jz59KS
56iBp3o/pbn/3BkEqRdqyqfdKGL2r6oo56MPT4WdYtBV7q8//d2gkU9HxuXixeFzEW9tCGfMbPLR
8qs9ibJEiWGUbZ8Cveviac5u30X4BqB9a2lLdOWNVSKb+/kS/ovY/RaxY5r+w9N6j9hx2P4zH9t2
zr/6N27n/UGb5UN49vUcHuL1vwjZGKPw2qA3tph8YqfH6vubke3/gbceCIwXmI7Nr/Fbf+F2jvMH
P2qxMBz5alr8n8zmmVe/eYURx1CkwMvGSdnCsVjrVn4w2RLZ1BRtrtI9lvi6NpA6KgjiIVW5PbRy
gnVWm9UqMEVMuizpd+6BglCSwbgo6Gj2SKLbDoJrkW0rr4qavZFXFmnLNYCRuTJpGl7QxIFXaaId
bu7WLSC9e+gg1hJEajPYIkXWOQyJxdY2pogjOMLxAyogyF3LOESlonvP2lx44Yha151iaQXXVsx0
4RWnwJcRXlwZ+T4+XAhALmwkpO2WwlL/ihPSc2ZpMt/bDeV+74Cz0Gya7COdCqZjRFjuI/TC6diS
T3gIs4KD2qkn0d5FdoljVuW1VUBgoFDwhUyLZHMNL1gxtlpE44A/1C72ITMxwT1kcb0P1lI3zrYd
tXvTcqwTtp+UWjZuiVVl9HtniJ2Py0iFV8KN3CvHpLT0C2XdRjbuTdiLROFj6mvv4YbSA68FSnjs
JXDzeElbXHJXpUsoRYKW/omx27nKbPmx815Y0Gk+z5EuWfqIC2CEz9WO5Bbfm06EAj9EVbvuHT/G
MU9OfGs34zODzKmf6G357vJcL/aj6dz6LvG5ZSwQImZUWMEQWqt2TKYbKPjDwalkdih12c5hqe8n
Xri6Ep4KMA/WNf/l9YHmJiLeTZSEVFe9fsLnipFHqtRnHHJxnhmxhbdQDTGT3xDqkiUfQLj4CtWc
8rcQP8GfgcIndO3lPfdlTA0qsHgydH0zY7mBwYagp0SZ4pHxrYdUn5Dkus4uLxaDvNhx+R6HmAKt
zKEEKs7HI0xAbzeTYOWu8xBQZrFV+kEgvnFJf2nwyrMK+1TSAz2de8HKK1jo2YRt844SgL9pCW3+
5CDg2mK9iDoTLVTMmAU2QjewGuxW8WSl0wnnlbIPuN+7NznaXOLQI8XiM2xq3xB7LXQFY9294KEP
Xd/saus2HhteQiEnHnAFAG0ThxxRuGdpTX1dEuIJ0C4JHt0CtbHeLF7L66rmFNuLFIWBZlA7GEs4
XDccOGrVIgMyckwy1wmKL1gxodWrl4kqKtqWJOdo9jDrBCQLpEwX9YHTgRl6BPYEluIvw1EBRpqH
URLUfZroYZDbc5NMDmn4eF7C5xp6zhQDL/2ya8OHp9CnrR6dnlsy2gi5pohXoVhAHt04paq2gWgf
X/usrqppqeo80ACZBhZfT/zzK9HTRl0gOOXmnWugxmTjSKykeVoEbUjj1QWT5t63Tu5YhY+GhhZX
NU1ytUobpAB5K3g5cZLGSgPaAZHDHjz2MSn4OiaygERNPNDmDGDBZWKB4dCJgXhGGD1Mc+C5c+s3
4zdur8BpnYOIK3k9Vrm8XhrCrFddMvM3VDUUzVVOMhORxULFzn3aDJHYGIje2U+jRW7MvBZ732tN
YvF0K9pMBo13jBxwqjLWj4P58rhb1NzHW+T6vGFAo1wQbcx0LGx8Y46zmvC2Snu5TeaGvhDvmGMm
2Z6DMjNAzq2cv4d4TPeQZRR+aceWYcLqOXVe3XMH6cuONQs9QZufNU+ZGTb4HKoIv/jYPp1nK35G
zsguiAE5HpSUwC3gAM7BQQ99PWUZK8qQNg8qR/p6Ck3iTy+jStAIOWWRx5dFCH8RnW9y0WP/DpV3
5CnlSeg+q8Rma7bCmTWFxJ0FPvsLj7VVufdsjpI3fCotajwcOU8pbp4YAbUFqHBBNBmROJCjt1XJ
Kh2JVvJJAmys24QEuFPBiKaFZ4BN9naQulYkQbua8aXSNbHNvPMlyuByJ7HH6sbJ4YQiCmiAQJf0
CmvLdo9tEJj6ec27NhYia7PjO5Ogrdc/jprEwyWDfPQ8C1QJgRMfMYxW0+G25WUT2UqK/Y0+MNjk
8JdZj3JWwbpuAvlIEBwP8nVLS5VFQU/Px1LyQqCzQ4r8Gyse6D3ttrYM6971ebvyPGOc3o/cXoe6
8/zGFUPgPo5lN2Ed23htvDvvrFUV062PcdA8WolTlo8jNvbZJ2902CdyV+9S1jAmF27cec+obkC4
+6b4YMUY2pOG9VLGkzy0da0Pg8bUhzPBjwQ40RjfoqhiI4MizBscVEGNAAD7XIs+fo7nPdsP1vob
K+opIVYR2esYvFeLvCqA7nC1FyGoVAvXJf+wpPm31ExyEUBBNaJHjtJ2X3Y0bZduafLWZBoPr3gn
iY5liwH7HG0vXeM0479UZfFYRVZ7iWC1N8fVjEsKdYjTnih9CQDUB5Hyy/yUzFF9xRkT3FulMEPe
3cEh9g5zicayulsmQ9UVSarResBH52MiGhDauQy/NJ29NeyqQUUpvXXbibUpSA/EbLawCmPcd918
UHFfX4lUQk+4N2N48lJ2n0q49jUMmZ3hC0Q37rBKC3EMER2bn2bQH4NzoiKv8oATWMGuimcakzAf
W2kkvZuaieIGR5GlXAtGN9HKb9wUr1a72CNrQkqUuHWwJjTA2WWlPciVIBfU7Ekx9tI4y9aGGBFG
2CUA7m72UWDsJcuyXUeqR8Fui1hewaxe7oKpE5cqlRxzydSgejUw5ihG66NrDYSB4Zpzl6BEuhR2
yOq16Hj9OMCPLEhrevt6YrySif6K4HvzhimU6ayU4U3PuVulH2dRfHRT0eTXeaPcD5gI4FDbqTFY
uwiMaeWd4TuWH/JrHBD3pkZiphYW2bbxRLIJ2rndEU8v9+bQDJt56gomfzU+Vq6bMpxzVHoTtMg3
brhf/kvaBeVu6ceQczwxt1EyfpSS5LAsEe2FCMcvTEbWXpKKr+Q4zcfYQyNi5Y29czJB0kLntR8U
+S6UPyW066mY/kx7+2SkAg7nqNRNkMTLByJFvXUl+mJXzSR3h3KApibxuo4adWpkD6mv9amMtqpo
KmQFIVsU3Oi1N8b1NqJuuETEYF0y1DT2nqzUIZO9e12hzltz08rtAF8PUAL+09Q0wdaQxDmk7FjQ
SIvs3m1SKHbBpbFk1h2HwEzJR6x1xNzskGPe/yGqnLVTYiBtG6q9CPQJ4cz1QBiWZEaY8cAUercn
BVd1AyVE4nbmfeiTAsVZWZrHrE2D62rOu4/2ZBvXc0HACGMGwe+N1K5fuyGHtRWi+r0Ejm/IeOqq
z6kOYwLoLAZoJgUIOMqNALmlY9yafmOuOXkFSiB31wtPYy1ZgamYEM9wxsGRNJJHbAnEzLZVO0Ow
bFazGPH4Wrr+wgyzeO0xI1yz+UebBTblRUhO8mEovZc6jtytTWorsLiZ693KOsy4wj2HLUnTG7Tk
02cq4i3VdUslmJjlZs7MbNtBLD2FDTsKO39L/kplMUJJbIEyGjfEIoZrp2wYRt6YW1pTiChyVTt9
Kns2ElrtZtN55nEYs9wihixvZ2px8uvTY4Kkpl9ZaaF9Chc1oA3TMrFYC8YYptZ49Q1lTZ5aCEu1
0uKyTsvMMN1K/H1AkOejAQsn4NgLbX+VaHlaW2OvqgVrwm+rm0TxXiR48j3WGAAcFi1xk1rstmjZ
G2bP/GsqMJHSorgxQgi4YaygxXLJq3QuO+vopJbUMbK7jbXIzohlf4WTGp7FaMM4vMKHQovy5IhE
hZgNGSInOev21FnDV2Q+AhOjOYv72LXkznkV/aVnBWBE44YU/awMrLVIEFoiesHwrB0M/xISkijA
BMg7awzFq+DQPqsPo1cpYoS1pfOEux2nrt2nBHMGSeCgrR9Dr7hqgEubHaQ80FnTKxh+Dq0NzO/1
1KC4/lFtlaOiEPEHl7MpAT6eL01NjZhthF7guQhCGsKSSfj8Gxz5t6YOb9EhWmePxt6mgbYFbfQb
bgZUVzC3LknRPcq83RRV5UyfFhe5yWd3hkuwcwtJNVIxAMxIDMk4fH+AHP6BCXN2wP4Rf+MKAsj7
/I8IHK7iDT41xjh/L3YX7b0JfgCjQAXm2ksrtLXxThxRbIb1ReIkcUSGTLiU29pX4W1UdtYpMHvr
FiosVeWvr+ofbgssGZhAlO0wujXn6EdEoXT6EGsmN9qXBqUfuZqIX6ekoibVpLl1h1Fogb81qrKN
MUT175gdb7kr3Aw+3tf/UIJj/fHm42eREYiJq4M357RCqdXMsOdUExQpDwTnf4MqegycUyZC42Dp
8rvEazq9Ghg+2HcIzVDurcysi+J9pzvouonK9Pt5nD+WWlX+69v1Dw8RuocFjArWx6T57f0aZJQY
DuTTfRkOWIQyre2xCfeJelkR2oRIr6wLHCsn1TzjyTEfmw6soonp5ZNqao8FNha/uaI3XiWsJ0hH
2k4CqwDH4hj++RYaXmMsPXXDnpAmysYzC6EDknpUQDwol8/DptG21QuEFedQD/QX5QhN4sIiBxGJ
kap1D8ad/fWFvQv00BemvYQJkANvfoeICgb3EP6beI++lQoV5mKl81NHDD0wh08cVT5gIxu4h7nS
8xyc7VV2Obj2ABFjIEb9THHA/49uGa0BdbHV0cYaCU1U5C6U74nmWuSh1r+2GuuBacCbbRQhaEnG
xKu/mQEGX16bUri3MDwWjQKUcz0d41BTIYZ0me51HfeMazpra0Fklq3QhdEB/fp22G9hcW6HsIXr
Y5EGhEiYwM/PKbaMJpmZxV84scceaFcLFIQA5StrZuLqz1wN2EiD8VDaek49FTGXNRNE/zBJn7sV
OaSar70FUWuKIQnbq2vz54T3brQ9w0OOrVHmsSVo7LofGdPvqwgEbE3S1xBto6Fp98usqWGenQHe
4MDMuCKgIXg5f9n/ItG/R6L1tv6/ipp/g0RvnrOqe/6ZP4qpEf/hWXX/9/8QoPIHTMLzO+NwaNna
6egv/ujZ8VsPGUyCSOBUaq+kv/mjZ1tvKHku0x0TIiIr7G/+qPeHZG/Aj8JE1ap32v8Eh3bFz8MO
rWfSWZscpDaEVSJm3uw5ECBrFMzCvl6gdUTLRaK0EHZT2eaqmNWNAesLVSzzalSZXopylbSEJ9Az
HwlJYu3VUBvXuPv027kxil3EHBvBwKJuqohUHGxDLoNmFBvCHf2rqi+Nh6bE+RrQGJVCEmgb6sJ/
IEpkYqgqO8bnFeIIq26qVaEHzj4W0bRwpMLYQLKENQ+hc5E2MkThX+NE6kVY28c3PuyNS1u6pFo1
4Ydxae4mUiT0HrvCU9zaN6rGxwPCxVrk/qXlQpvv8fZnzP3SA9Ru+rRWa4JQ0nXrlPMN+fLRduxw
GBrMP2PDp3/NlbGltCI9DbjlwiMzelVG9gWeSOUnOQ8pdgc49y25uyVd/q7NECGzW3fPrd2BhYoC
KMKrYdsXzPGtAh9f7pRLTxDI/az65CjgPGDeby2AqLZcY6SmvX/rYY9V9F07SxORULYwUk0sTA3J
jnPNGr0xMjnwXZyPx6Kf8DrJ1SXd2E1sUftRlx6lWYzbLhQXsuj3tatFK4SEr2Z0SWtMp82NHZrs
wylk93h+9LphRvitvwQ5wJsOi18UwOhUW8/wmZv3XwuFImuakESVVnJVwx1YO9h/V4vYGfg87Lyl
KTdEtRqrhMN31Xj+XobyskPBsg4yvCmTJTQeZweAgZbSQ5KPQ7HTT9POdiOJNKaYDzZVzEmkmJYr
KxgQfxMvD83f29nKoG+YTHdTwt5AN8sIvvfxAgdL2kor/VJPtXvVGDgWl2Gxtj2n2fSqHVcOTQ3D
QgHTnrYlz41tljanSvmPwbRcp/YoVhEezjujpK2FoBpfiLp4Xrz0S9p07kVa4RUxImbaooswLhtb
fnNBbTfdIL0Na0KrEFb+yJII2uiDrFL0JBH5RTQ/JOlFHXCHtaxdlZsrwtgO0DGtL7O7YHHTqqvJ
yL4iWZ9IhAvqbZqk2IeWgKbLUqLwyVkLSZk22FHU7j5e8KV243lag142m8xqPxuqQy0nsOCE9THg
/Tg3F6hO3G1FVubOxyFrFzrpxxbl5w2szWLnBF8jqczLKRLN2qt945S7Fvko2HG4G5EnybEYcEUp
cSUEdsCKosb5/GSWEy6ggiDcBab8RqnlRnVtvsM4fYTjFfu7hcZn49mm2JYTYdOdbZj3TMQX3NSy
YstpF697jzxyvORR44jUP1i0sWvkOwOS8ejQeYN9RWtC1gmg/EfcQLiLQehsbOCNtR/JceONKOdN
T2upvdT8OIcYVXeG5fPmNsuui2tBRAbm+Pg+lw+Z4cwEeffmpQUc4hGIjmn/ejSyeOvXwUgSdUFK
T44zmAPTbMel9tcC1SE/aJDbkeQXVebfAv58TVB7rDEwzA9DI/AD41jfiIX7WTPJ2Is4J7PPMb/j
aBFgdF15l/WwaEF+92CSZExN7F8GiwATbj1tzdBsmfBU21hOJPKNub9xIVuippN/Yi5+TBhpMR0g
grQkMSlNLLxJjG+Fu8y7vMUSvRPXycjPK1FeQDDR+ERZ7kRktGtYMPVm1qyFWDjBynKT56bCgTsK
QJHRee2FpunlJG7B7Om7NSP/eWsnFWr5smFJRX57M9ti1xf2s2w054Wo6fVQKO8htONoXQi57WcD
cRCOKZPbfBsUEB02s+Gt16aooXKc9HG3x6U1t4ct+e7wJ7oMIzdZBHv4ZHdVbn/xfXWdRm56UN70
GIzI5gURAet8dvxDbyblScrhE+Ys4wbS9zc/xhxoCLVTQ5SfbKu/Em7X3taBfZlUyDC9qsqZ6xA8
Zrb3eQzxD/fLYE2S+fe27U0EmKTEeUtfXbhuj5O/N6fbZuzyayZR7YU7tQG6VqzSMajEzyf+gn+R
PBG0uq/y0rpafJQ8gz03uy7IwXgCPrFclhNgcXKvcJFOLQ6hycBvKRsRQ2VWlO9a8hlXZuE96GkY
BNgmwTFEHaK2wYxqcIiKBNjWpgHmBvNB/ynPps9j2Pd7MYuXqrcZr0V5vOvtjtCccjJ2jI0AV4pB
3nU5fOlIYGXjuvrCx5u6gfXTwTfGb+lYpQs5kQgfpyaBmI1u9GDFxqcea1fMQqYXJ6kRpuV9fwiG
pWWvSQiVDUOseKYpuYxBwC8ig11uDJjr9XjcwsayCdpYHG8XATftcGd31pNbWxeRSD+NQ+KhzAxO
c6euFFzvFXjrd8eoxWVe5qGGmjC3qXGi8CoRbC23MC+DmnFa5XKSL+yquxbIZTMG8+KUX+EHlt1H
N+lCVJ8Abo0sscuBkFTjJd4E1fgII6cQ2vTbV2m+alh9RXAHmVCODPFiJh28ZFANPeVg0lCRSb8W
tW+HH52e/hGl5Ty3Koi2nqrYvYkhw9c9yYiBDb2j4xbAP0/VQCh1edk6gxJynVaahrMqyUcyYvK5
a2yK2tesrf+W178pryl+AQj+fXX9//Jnlf1UV7/+xl9ltWXLP6SwgRsC4WimDgXya1lNH/+H65KT
I23moVRCFLx/VdXkVzvgNqa2wfNIG9OckL+qao//yzPp5BysF1zTdv4jvz1q8B/5WfpyLMppFyFZ
wPcM3vKmAnSIBWQy91tsLsSaMAsPodOOo200lFVdas+PqXYs2KnZAZmlyPW8P6cwr8tri1YfyLw2
EA6vsiYwMCqCy61pfmytKBVbk+Cded3yZi1AmKA8kNSB+RsX25ycFAuyydIeVQ0s7lq0q8isjfEj
RC4mf3mKFj7YuGgwcWtY8M4KLhywq8ZbTUnqyXadj1oHvCthfNSkwiu2VOM37bM2WPyBvUbDbEpN
wAn4x3OBzzSS9AP1hbrLqjq1eN9qNQ7IDgq2NJS3Lebq2Y2MPMlHTlZSFt8bnwrz5AobivGaCOiW
71NawK4ff1hb/wDo2e8uSQgJFOSi2fO1yO3NJWFONhXIvaIXC3Z7dlO7SXSOioZWT3iPn1A4FyLB
d1C78AQYtqZTneH4YtZVRkK3mpuGZA4Q4MvcRCgXb5cwwo51yScexbYjDGx5jFs/NKYtvOfGv10Y
MPBjhXSVR1HDyEjI3wBcGoT8F0jpkqei1yDmGwA2WN+ePSF/uM1E3kyJkeXlN3M0Zv/BKxOjOmLC
Xi33v757b1pIPgj9oabpeVbAzXsr1JvzopELHJQXoC3Mq7Z1HmaUZrbJGz45InXvRgAsonVnzBqM
DoZHJIZjhn9g+v3XV/IzqUp/ZR1OpfmKiAv8d7xBFMKg3lPqvwwqaP1br55ToqrbwoB/dQmHY6Ft
+PUnvrvJHmo2thJHYP6pk4R/XssEMhuiyoXzZ96jI583gJ4GqXIDhvEw0n/9WXoR/vxA2bhcQgxY
8AHUsTetOp6ceVbjkfhCga0S95vNyDGODxS5rDvUaPoW57PPPGH76w9+/yVZQ2AYgBGBx6b7Bu9y
4Km1Ms3Un5Mpe3IYMfYNBsasRsLd/fVHWe8foQSEwD3aQ23NVvHmhqYVZhPjYBcvCmlDIfao2sqP
ud2xR607CFpRfTfJJTSL6yppS9/cEgeSLY+pEjU9PoKGcEK/Thae/JCmvsCoOR5KO7/OhqgN5n0/
ui5s0l9f9LsH4wX4+TAL4OmYlv92Q4O7FzDOM8s/y7lruYrWkFn6fcAr2PtcMX8mdDIshoqIxl9/
rvX+weigQ5QiYMVgS2+3rdCwzKmmOf+6eKQ7oIcReCWrNTrOuMWKzsltle95TTLxPMc5ZNVN07Yt
LiuFMdnDKSmWkQTHmC64+8pwTw+aSt8mfAUJGvFGv75a3os3C5gLFIBZvCYkUsN6fPNsPVwy26Jv
K4bRic2rmAZzt9wDP7UsqgXzzXm4kAo86tZwwoS3ScFU5zAoaXTYLGXmRvOfLMAi/e4rTR/m+EMX
QK1rMQv//roBu2HN7uJNfeR/VsjRQvrvQmSs1CHvNA5UtmRvdJvSsfC4W8WwZdiimdrEfKA9T3nw
gQTWbnpiEE0JsWqmJeRe2CgL2ORh1fhNClqBEmJcwWhP0IsQxlZ880dSBqyVQ/263PP6S+9zCRK9
PLYLhTm5uHUqS2aX5f+wdx5LdutYl36Vjp7zBkmABBnR3YPj03u5CSPl6L0D+fT9IVNV/1WqSoqa
1+QqZG4eHhBmY+1lRucDNC3iFvYjgoP13ToINT1OXetP933Gn8ybpMrYQTZJ4te8MzfBNrJF5ZOk
oAqZaLC33UQBP0NsahxckviwJBWGs/T3aYS2G99JuQbhWaKIuj96k06Gu2FWxi5xaXXGFtx3SGWW
fRaHfLSVziH/nO6M+TQrxur/WsByaz+2QQqtL5JTm14VyIKW4+z0urpIWpyKzkc9auaSDiKz86VQ
SZeLALkCh6UdDebMbIPIZbU1QTsQIVDLqsnz048v4OFMx1eFKBL62Y6eqMWAenbF9Ot1bDaxolS2
Ve654vj8AvCNS/YWnC1DpPg6CMA5CGExvPXSZMuUq8mqFcnqMQYjFoJ8tG4SNsdF1Hwn2klmVGWO
JlEAHzUwBU7zPCT5eVV0I1i8k8DgwC3SMmF0S4PAnNDyRbV8PTZ6M11qQMrsu8jrikmTEZFV3kOj
wd77kAljGrVpvAybNtSbYcisiV1y6MDINLEq33FoIpTtMJD5GeCIK5ERfmlLPTGG2BjjsLEFPwmc
6CEobJ8xWRUx5jM5XNVEyyResTCET+ZgcpPtaGBzGdt4WYh886pFql3FZKmY8IeNcid2gT16tokv
U5PayJN0CBT5XRyIVkznYT9JfkpN2BdLYcxo6uGaHKOopA5zSUclo4Jvzx/OI9KjbCfDBObM1ic/
Y/myBG3OTBGrT6Nv8gPT0cEpNDB1W0RqSnrdAzx7H9JR8pttKBbFY2US9gZyyalkBGHRoMmEW6/M
nCsoAWkZoutnfPAvMlPUlNbTYxNAwHhsgbRYwCob2BsoHVeqDDmnrPOlW1azeSQYej5nrejMkpah
+aEd9F/eBIbGI7/A7CRhV6W5yygktWp6CFTa7rPyagIB4we2nVE2bDH/58a8JU0y7QYkxOHqeCcd
FJ6G4GY/hrR8wmlHa0iZnSkpMFA8+LZ1wAcnbsRhyKFq2/gLG3FVTONsvfWWRTP9gz6gc7sPyxlX
RQqFufZRmXkTLjeJPRQQOUCHRHpTY7AawfrCxt/sVum02MDfrGWs7dPeLtJlo7t2wAhWF31vzRc5
yQY8Y2QB3X9pZZDW3nPVOxVfpoqyJa4fwrKNZHVd93VomFuQLudiz0bMdrMfRIy15zZuxjoMNyN1
u542sCOG5ARySEYPsGbONktS5+xZMjGb7cJ3DgkjWFOybxI4afElmYlQ+LBmwByTyZNmZktRw7xg
L56DMvA7qFM9cygSaZvHF/Var/xd66JIxk7CE2yVGLgySjvSIx1Ih9q2nLG97o3rWnbIIHvxlioI
AZwFZHjP/KyQqDEGCWTRZPnaaRMN0wEW78y/5ArT8ndEoJt9KbenUt+FQ2YqwkTit0RCgNQ+4zck
FrvDxCiyFhx36JlQ9NfEUkMeWtvFuyDQj5keFD2axQvYzyMfLR3oys2B7ZLjaEJGxilfRnA8+30g
C3PIYu7fMh01pqkkfSvYVuwPS5BY8kbTC6XPzBYFubNpB6DZfVB3NYZHpWtKLNua8+VLGUBuvAL1
NfcQdn0zOHPdQgA/5uSXtrRPkwwe0NmYrWsHYgeDA3ecuYr20h6j9sGQcJYLQpUKdvtpmRVPrLLZ
YpTqMlEs7GxcKadPAb1YRvDHtC7T2fzdImvBxF1TbQpnv7bMdt/TMl+NfA6K/V6oLgRgpxKNbdan
RS9i2Mog8hSuqWhZm2s3Zdvd9RAyBrRdq7P4n4i8KLoHu9TFY+giy2IOIfVrSfJsJsxx6mlsvkAp
bq2LDnW3vIp4UpyqKhIcP6XsueshVyQrf5VZsdKHr/2ye55Xp5hv1tACZJ9JW8UZQXiEJ2K2TbOg
2bZSyJ7c9tkLpms62ZGuof6TbXkpCo7VfRQM4EWtYcSxyeugXTNO4amTGtVhPpmSfu3mBeETklCX
hAi8+oaPIYikfPCLYZExuJTMtQVx013IM0LjmzgR8zSKh7Mh4SQrtgpd0bruwhQJMri8u871hWZx
jBt08lczghX81kMVi51HgbY+xpmb1Bx8vuEP4hpKq0QOrrNdoGLUy4bQb9oxVu2qDMKkcmEeQt86
KUITd/jDEwsdhZVtH50Z0QYmX9oBUx5A5dJtEgnPum3yupRPY9+S5nG0G7U0RKjXttaPetBiwGlr
qKx7ackeT9SKWb2B7+53T6ua4spYP/uqa44B2Y+rhuAP2rYLNd6xBHQOkN+x8w1KfMbyWrjJVnUr
ZJDPTpkF1dcEN1UTKukPS/stzDwxjttRNbXCerz3Bvs4RFXrBbSSbK/wj1FpAcaHjrLy/Dj5DWVt
8i0JKjGAutbwutx653jDsuLSBHXeijFf5stk6D5eqm97KSLfuZ9juEL9ZgYb5Fhq8HBuvKd58ZpG
7ppo7iII/7jpUKPQ3feoxiJ7ZsF0uJUx/yurQwZz7ISezLGC+btZ3C3mepy1HOAsh0T6ZocrPXh5
A7LWJXKiQwbWHCO7FuTzBhcr9gSUpF7SThw9XlJmnDJDRRTaelwQKAzRYfRqU6fgfmduDipzjDfG
IqeyCI9Qh1P/g4fhM4/iNIScYdVmDWANkMs9tkmv76nsg9xilI7S9aiCUSebKjpc5oa9LMO3kk2P
jMxo5gwH3rf3k1P5qziFEhMSeMF0ndlTIBzafFHqkgC8yfPKzmyIZeFyRsPjkZQmmO4PDFBTKXNy
0unVPGkXJ4rPHtVK4/ZhkrBaCpIZ8eGvuJjVEWup92p4yUfcIc0+meO6yD+hLRbyRFXU9E73HHah
qVfDCAONd+4wQo6c57aqYd5lqsJVLZs4FoemMbVU1ShTsiThYMZoqCt/cL6PVr/Q5IViOJnoR6cC
N9ioJiIwlICKzmP42cMXUyK9wD1+X5pT6scJhpcI4wgDziAWfjibp3dEZDGQDe2LsKYxg7D9ezFa
DKzx9DdPMPYWzODTP0ZibVlCSMLFSkWqqoSfWJcIbSW9u2ohCJiCyEzF1KYOuPdKHXkfis4Be3p9
jRyYjvOO6984PAZtBLfkILLK4R2N/aScDldrRBLJ7TpndhR+nHLlZVicwdIp5zNJOTo9rso1Vayz
NgZ8oikypckZ9hCmqLAxOqYEn93FXOQDv2WylOB1jt6ms90pYhhylyoldiNTzU81HmfeyUZBMwW3
K3KFOr30I2XzPMsqzToQAt5gi2sDRSZtUWmWCH6QBvCii8k/iCaob88ZIgnKw9YxE0xEY9q6x9ZV
KAaMD4A5XZNpijk0x3qmUN0K0VAFwjg39eZAVPGyjYoso7K2GYHse7SaxEUCdBfzr6lKuvUW6ZXi
uHQSnsvFQl+Z0jD3x9gU81hD8zCvyyOnf8LDjnPNS+0gqA7lpdBiij9NBCsRzI3kIFes6pa5UGzT
hZoASlsnzdwtKjesriBzx9Owi4s+cMZzfkApKGpp4vNu8XYo+axq7fgKdjOlBqxwTGlNIB5Xvlhh
7vQ8dWMqcCTMxwYWBHdLKS4lFid5tYk8l3lW2q65BGaNx43NdrR5Ib0MKS+5ePKeh8VblwsBO2y5
gAy/6OmoXdHmz1PiIODfRq+VTx/bE7VGXweYAhxTHeYUBj9uxMFahRQGmiBsbl9V3Ap+F3NnoU1k
WZb+IqaxXW9ta7LtrUiahOvIlHQQSk+BD3330V8LrCy21gzr9BbSq7l0451mqrBOO+aSr8LOFPJx
UzM/oj4ybfKhBNCt6a5ZK81uTJ0qapTQq9d3jLrZcVen5bp31qoGzqm5PzCdfI+PB9rDLJ4f27An
+6cGCcyQkPSomfoYBzoJV5U8oI56XXrVVJjSiuT6kKQY47hA8N8w4ULLxKhgWwgsNcVipqSyg7m6
saWGhM2ArObG7YWQYfzt7CizxLktx82V7+eS4nWZM2jTSaXHO7g0a38WIKcoTkHvcqfgYLMk9YHQ
w8TW6Rd5zY8J6WOyV2VtZSpRl4R39pn59daIHApWy1mbTTCdryj4R/xiQK7cYh/Gk7kFvl4simg1
D12vGp9XNIv+gnBkCOhuncspyJjoXJJsZv+cVBWvNHVG8+hjpTkJIRyM0TDsCVqWOdnAgCP8w3Vh
RhEGbTasgddoJVud97j6w0bEF57OQCKq/FngqsgPXF53jhCOJGOIBsjMyt+jRv8CM0KLC1+aho7y
fqGVBpi/zMRnzp91NJh75pRY6Md2llywIt70kO54pb//yLeoGjAVAnBPGjgP57+3OOvSVFVgD/7w
2fNn0715nRpFYBlk9z/9KOUE1LjCNIxoTb1BVmmrNxjpifpzKiOzP9W+FHjlazZr9q7ff9YLGvh3
/Jh8XGBq4UFdFHiUvoUpe9uhZVrk4rMWJZLMizEpXWaiN8iEZZjgOcdZuPo1m8ZIaEMPiDIVbVBs
m8Hl3g0KYTobIVdes/e87sw/eh9VF5srAonvPWeC8tuZ3/3+8X95KwJYmMIW7hvXcdc2f/+3dobu
onKIZ+U9Y7OjeQ4OKHMt5HDlCvX7j/plzgmA4ZBWEJ0gJExv8W7KqNStKKCewyQQ43KKliCb3zmr
MkuE8Bryr//w5d62UBxejCKlEAc+EHZ843/+cl3biyAGv39uZGL2qEGz2G7HlJ39PnZDc2ZFIfU+
xcTC778VuCZ2N+x2pXf2++/+dpjpmnq4PZiuKssNDsjPT2LkbfiRxeITmARXxyVJQKmCCqv55A/f
+e0ow7+y+ba4fPFpgGNvem45hSEke7hQxHao/GpoCnM1TzNuaic8dU3V+Puv9jNtl6YJBGZgZ5q8
Hh0+4KOfv9qQBSubydJ96rDoYwZ1ePqwzbEpLrzXqGsLIpWTNF6ScKtyL+Fk/P0DvLgF/n0FUmoh
p7VhgioYn79Y2HNLTAqnUdWnNrGXuNrTy1rzPahHEmbH17Jl6hJTGvsosHjpP0BxyxsM5FViyMu5
ML8OTknGEGME9L+wimvY+dwW1iKoOBL6fK6DfheIwQowRnLygd1azZ45LBHo1bi6JJHNwt9gg2Dw
10GNgEfO3Gm8bKcciA7r7zx1h7OU1nKw4nJrmdqqJ0mYzcLqUBcCI6etOc79JqW2Ub0wR3yDMQaP
pV4B+p7Snl0zz7E9AsMJhpeKz8UArNlGWWmiEO0+nhl/fBbhXZy7k4amdJFUObDs74f/lwmnJL7U
+EEYE4dfp/bIzYLcjnX5WCcthNFT3JBxU+/CdTAVwA/I+vcfaVbLTy+crTZ86dEEcAHUL/6aqkA1
3QfzxzDGvULsxzT08yvowG6OeKu3eQLyn3DRaQ7aiUxRaGE1yh/+/jHefnOTLwgtyyaSlf8EL+3v
v+2dld9WM+8y+ZjXwJ/nqDyH8sklZbK7dPvh+vcf9nYHgZqMqAKkyBcB/UrP/XmZ+dgOpUnT95+m
tsnWd16mzLTIssZUVr//qDdMfPPTA4WHBza7dN4EyqmfPyuetV0U1eQ+oXjFRCwCvhziQwyMyk03
zWZOB/wD15JfFIAN81J7OFVyWfOgfjXAukAwXHlM/76ZUfqCI6zSFOppzA0FnSGrIqmzxMBa2jIw
QDD4NYuQjBoDE+cl3ZHHibQ3vpyVe5xFBCmbTpEzkYfFrcoZsfo4s7C8X4pDVduxfKUQ/Vs51Jvx
ZgyIvRc26xTVyK8dU4+g8bD0R/2E65U5mbGmMkvOQqOxvvv9eBtrlL/PZ/NO2bxQP4Q+xyIGRD+P
91wjtm0cGT0Gsn75rBEK6XU+tabUH9nq2YJee+8FJB1GoYLCxuT+8btuGg1CgDcTg+tJZfBM7oIN
O51b9hGIgpVno7Ve9ixVnw5WU+bzcREjF6Z9XkVcj1OiG7mW/Gj80S0yTSSryFzWzhrYK3831aV5
4fB3+RTrpTuuXqGJyQEBHXaWB3Ga9qND1QKDcWLjr3cDJqvmZvTaQmNFMnczeh6ce1EEyiE2i1PO
QCC/H9Lg59dHODHhnK7tQljCZAqu/5sp3PINpsBuoi/FJNSHrKs89+DSHj35edBIMP5kOMRShxdL
QOLDrpFRdUIEWrwjdBwBfxWMFU3TGOKqtRAQiZFW+xRxf+1vC421+TYJJveUIj4mGMH+MjWSUEy/
w1JrSy/Hv5k8jH8T5PNXnEgJIcRlgtm+1WfiPVTfZjqHipl5m6YI4V2DGubvrNUauBwU2HNs+7C7
lZxK+UEWlrhSSzfthmZp9/TEi3fE1snzonDpEmTGNZBDZKaFNzjFJ1gT3sWiY2RO49qSSkkQg3p0
OZ+fG9z/vE2EyhcII8aAxc2qClM5Mb5LhSDIL7AJnCQB2Ws+4vuC66rVdA++7HvKomgkGGvMDrQJ
lmZb0S/SWz2HqbUZZTlBTKz3A+YFADZJlr0fsdQGNUcMgGVbVz+u2QgkJh0rAe2z5Nb27Ts5LPZn
F47jJwfr+6dk9LB81X55kas+3UtUPa+RTP92Pf+8WTMhaCuzmXmUCtKlUHgzIWrgH9V6xhlA2foW
D0c4yn5RDxmvzfaf/jD9flrQrx+mIMqZY97EBb3ZrDE1pLTrwuqrb6sSjpC2H50KfHVTlvnVJMXI
/S+uyztahCr/Qz32y8x/+ZpwdWjZsIm/vY+MXh/WmOKVX4nt4+IqEB3oQymcP0r9Xn7S/xzDL9/S
GIlT96FShPj+Zki1i5/sBFfmqzPXrBnhclxs4A876U4nhbqvXOizaR9ZzcYuvLDZiamBAQ7B1d/p
YoD2BVnPv+n8LjyvrFY9cd721EljMbwrS4oXd6jKZuMOjryzTWJtOeKJXgHP3kEfdt+HJhYRhTm5
HlssbG5EGTKPiaDwQW9yenHOTN6q3YXL16xGMJC1Y3dwYs9+tvUgtivv7w+10BsSHkNiygDKIMZF
cEa/LQnIv+i1hHn7VY5m8JNUJEcSfoqTXjVGr2HxUVih3o34xsC1xVPvJKuFLJHfTz/PjPxPb0YZ
sqbhgzgQx3z15kBx8qikfZCor/FI4wA4rcs3OvBI4+3pkgy7SZYQ18sB1XdqNSXdnrokTk+HV1Pj
E5RRQH2/WZ1YnsS6AJx1UfipTMHTt11uXaVLpS4XsRzRj4pHMNDiBiMotEw+jbFluw6atktWw6FW
TajuKRun+jDL9PviZymZ4vje5CDFpzSum5vSG8gzr6N+/LwUyfhko7y7s6qAA8LXznwQMLbHjSB5
9nFGxZ9tk9bmCySafCSsF2kBqKzNaIRwJj6QiRhckvQpTaoGvkA0HfCM+P3gmrF7O7bIpI1Skdus
eqtSJkqK9pqtoq8tro7XViuyd00qFgwT2sq+dmbuEn/4ROdn4iuzSnHNgnULH8n4+75VRjq4mHcl
R+e3rMnkObAZUZ8RooELgMrsQCNiYKf34u5rI+ziXRrr4TJNQ/vOmkJx+MO3/3VqUWqyfboBKnHf
eWsi2M0wwbEsqL7FmgYD9/Y6+lR3K1l7LSk6+A25OQhHacxf8W1Pll2W+N4pMVJucJIwxEvFgsHf
1b76kEK9N9AvEHpl9clV7qf9qRVCX/tjEp/FnoolqhbMpTf94ri4sTQ2saSdE9R4Wa5ec7QYlkOW
D9YV2SsT/2BW1qXfE6a9aIzvd5lH6mk8c3pvcUvIL0vavFSUopzQbLSFCTadyVGdaHq+8yauptQi
/cPg6uosKQtBdryCLsNMpF209UH9bkWYVrRcYdRpOpr0lQaszWIkQqq5mhtyvzZ12pBkzfjVzhnk
FBQRhCK57wm+Sj+M1Tx8l2jGgXqmLPoT8PXr/sNMCSHNQV0jQOMXXE+4dEJzPeffMHu0UWbNYfYZ
lsdC15BXxp1KfV37MTrzK+sz+roZ0Zo/EfT2+0nyryasUfAjW4e5ipr3DdwBU6ov+1UV36LSX8bd
ywvx1zEpLlPibw72OoWPbVeNGLwkxIPigPMxCbqpYZ6szuMfHuZfLFjkk2DLbB1wLd8ydtdynKda
59m3WNn+Q+s7/b1bWKiNAHYvOBfH67Foh/OGnIQzbO+cq6FC8Lx5MRNOVRJASK7m6RIvW/Ed5nyL
kXqb5g9/eMqf7wBmjfvwXfFAdOFMc6l8M2RTGS1l2MrxG6h3Gz9RWXiIJ4nf2Yy9PV27OPzTU+pX
P8Bgxqu/J6utCNuNXBKYhKr7d15YxJe2mvMnt0OVsx05BQ5dhpyMbAjEXrKl3fv6ov+rs/iDzoIS
UrAx/nuhxU2S1j/Jl1//hx86i8D+C8wdFi7nBCxyzygdfsiXA/lX4CiyELHAAFcAWPmn0EI6iDOY
wgiVATXJhhT/FFqI4C+YyzbogHCxpTEpMv/v//xUGvdvfv+/qrG8rVNK9f/7v9+whbkhUtARJgKd
xCDo4AE/30ej2YqnpPK8M6hcTQRJc83vE0K1zuGrI4dYvP59SFLfAaXqenBmHZ1DJGs+IoDUT16F
vyUsuP69jdf9+xgP3f3fRvL29aj9++P9vFJens4FczGIKluM/9bPAa403KM5lGSSy/rZS6S+be2k
uqw8zb2nTYvlGDY2qk1UBPIPOxub2E/HP+0LQ4bHnwDaNsmcLzanfwfMowS5lk9r9SyKow8QwLBR
m8GfrvKQI23n00i8hG5Y0V1dfHWhZZg+OdhcftJrtX5VsEKmXbMu8OaLuN/TOC2OAyxJspfb2r9j
t2mWrR6VdxbN5XDpNKI5oEmWm7UbTUxPCTNDTn15k7gLVa9yoNfYASY3GxpoajeOK4HXAXbgLZRZ
4qKnzHc/koJGAhvOgRvcG8ijwe0eakUx3icQHjCEkhXegIMI8kOM63yyxaAYj7JU2u8tstOIOlGP
o167AvMrKGb0HpvqGgpPjNm2NeMcTtfxRMM/2ubWKjbZOoxEUat5ajekwpGTnFQJO5lePhDBSyyB
Rf7mpTdniGu7ZXhPI0qRfmgXmCfZTgJNjheArZDIl8OcQFPRoQu4IV0i3mw4a/fGreqOdILU2WVx
a38satvHlgbofhfg+rafR6rFw0SG0QJGq3xyhYJYkxHW+iS5YBj36Iw1Dc1BzeNZGLBt7vCAHe51
OiKndcTcR5B8HftA5y0KNlU05Mg2PR8buz1afnFBpqONADROqUtyTIg2OApKXmtmyRN6W9faFBIH
otnzPqhsCfaJ51e3edXpA0a0LtZEHoiAJBye3B1bQxjIsu7QDbN3CwnKOq5uQPIErIZDbqcHesfE
GCviGjnwy/uVBBTYd/WYna9ZkO0Cb1DPhIQ0p7W0131YNMNpSbsa5S5OOrSGUUWR9Dahht1OuAQc
gyFzoKkE+jyEFPtOZO54CuYEsV+hvOSbnO3phiuV9jZppcpvlMFEdgAziw2JnDR4iWJs080yQS3c
QFQCH2LtPSSxRUjHSBik12yQCfjzg9OVqW42LaSyCXZi1MLl0hFxoUEz5F+rDH+RABphdnTtev6K
q2PpAJEnJVVcA2XNvurbsEufybgsmlNYYeVx0/dddL6OqzgrbJFNH0yMTni50Ml/pigexm0Ujrpj
VbTW8KWKxoxMd6g0ydYfIKPsobtU1p7M9+VqWmCKbHtbDc5+nHD2eaBduCwwlFqM8q2o4rZcV10Z
7zoq0eYTPqYdVr7GmABLG6+CFDbn9gnaUcJRQAZ6B2e92bVokJ8pBcWZsY5hqmu7PsM+NL936OGx
GWIzuIHfWd1k66iu3bFuw63lhnwaLe3ofEki74HuuzPvW6+Hrop8tH8/pH4mN1068fQIzNdTW+v1
lNZzgyOaRwjB5OIGE3oTjmnJzELe95BCwWZsPX62MxS7V1naefZ1GM3YSjWwxJ67vkBmT0sByqnZ
ynFbYJxgm7h7OjrsozlsRlKU3PVd0Qsrrbf5TFelP+rIjQoi26V0lmdvHDu7OQ+m1OaXHF0AZhHF
wsURNbqzztOHKtZFStA2gZnP4zKUTB0YaxfcGPzrtnd4Yqy2ausAbznNNtKC+dYGbnGDlS0xNGDC
gCa9k2nc3mLsjOqahZUih77pvKItt9gk194uwEjyjLS/wYUvR/fusiTLKWNLhAq4ccsGk2fHCaZr
2XY6g5HvReOu6jv1CVuzedkwOHm4LaCCO8TY+ou9oXcVwB9u1fyxdqz6OvGXsNzB5q5RCNjyLEaY
ss/RX33uneFJ6Nk/mzDt8450YOa70S9EsbNyGU3HAAdLIjiDtMTTsMZhQ3pZdHBGO79KxBRhU2ct
1WWCbvrRxS3SR3I7el88Yorw3hFOcqjnfJ+5tbVuCzIRLiVhSBdRMiWXMMG6foOGtziDLtd4dJY6
50LA0jzjgrqqDRPIesw5ZyByixDWQtjiw++0paLdChMqMP7SboaaXFXc5WexsPtNftaRE7zGWy/2
5EFHbPh9Kfr3L2f4fwvHPxaO3u+zE2+6b1iK/lw6vvwv/5DoOv5faD0hZYIsCl+YnvY/nG9ciSuO
wGbfKIGQ79IO/4fzjf+X6xvVLkWisgV52P8sHU1VybJUmBdgb4YzTviflI6Umz/XRzbaUwIUKM6A
wfB7f4uA5f245vMYprdZzsYSbnGLwZKhi3P/JowaKe+k33b9kXTjCrJuxF0Im5Up9bd5NCE0uW4h
yiE8z4mx64c0H8R9EkAQ0++hGFs5bH6sc7HQrvIT69Webw3F/2tpNzNHsuqrNNh2ThKgkxydGlfM
GgV7MB3rUMZ7yM/ZeQnT77sgDwcKrWHOWibpQPtBfK5y2W7qOsZYCjrvvUdhcoyh0+9EWNg3GARz
jqF4H8cNh3jJ3atoOo+lJa0neMifA+2TdYFYdVNRq1/7yZSepeua4S0s0zM1eeOn2WyvlHMYzSCy
S+47FeQJgd96uSU0Owp3jTuXKG8avjFV3Dqwk7dFswvtJLloI+qzKY238DX8z+k8DU89HhrZtedi
t4yTvLpJO5totiXVeHIUPo6fA+gsjZZQh9Omt4d0eVDeQP4Ub2L5EC01UIgdTiPxJ1H8QNM1gvsD
t5pgIh7/LPWj5GKdNXaUFFse3XNtn8WVmPa0W0mfteFROQeFFyRFYSqa90vH6RvHLZE1gZrKc6uv
MNu3jCYIJ4U1uAnyWQHmFZIpka0pm4/SXPmBaTjaiVVWy0eKx5b8546ZtXUpCvQuLBK9S+1RcKxh
dYZOO/muOsxYkjjNT0g2IaDHwt95bTruqOzUXbtSnZJPlsdIz4b6LofLfo4oh3Z02Tp3lhfO+2oq
yf6Bd27Bk/f8r2A3WKwhbL/G02kFul2g8mOZsFAmHdrKai5lbOPZalejrZpz4nDnoNmGcIYDXBiw
zkT+x6WpuZV5m9Rna5U6cmPTMY2NFBAjFECxngyjKMfjBxI8dzikEuDqcleujN7d2Me8q9WZ1ANB
Qile6UYY8K7oJkWwet3bZEiGPoWCbSzvsQtS/c53474+N046xDI1cfK1bKGbY34GtXJTBEtpXU4e
LnDYUuv6Go1BejlVQ3LhR9X87JYJbZqc5Lg95CwsgjQcDQ8ky606en++nZwWPEfqEz2qwoG3tgwO
VDYYdWDqpTpUcZrepproTjDZKeHEh0zEyo4CrGdFA/t1BwOedK4mwlPvcl3Tsd25lkR0kPA2d81U
mtsLBHD62FYVxrck06X9FjFjqa70Ws7XRe/Zxw6bXkylUCEz46Q1bTNFoGZhqfTawqiEzmQUFRAJ
6dFjW1kE8wc37evjgBVMfC7tngi0IVvvuDZ8gQtZsaYsBIBbfLcW73pAi0Gt3CYl/cBxqT/oqCYz
O8Cl9nFdwfCOKB+76sgfYigfWtUwnNiJlgfZhro+cz2sSLaUqK5/LOzEnUmpx6weYVz3fbbkkzeS
niRSr4eyTbOkOc154tSkQi56FzQW53Xf21drlLl3Es9BaKkyzEoUhOxm3kiyTr60cFi0CM4zK1jy
XTBbWl8CjHOPwyAQBgk5YscgiPp94cQRiXK8q/oAAS7buasUd1az2NOBjlOx88PMvaj9KtyLIMPA
0qIRnOwkUPpjs8p0Z6Ns5T2jB80+d63KnjN7sJ7QKU8fudlPHZdGKVlrUk87on5gzji+NZxh60Xo
AD6z/d4H5+0u+AcSSaZFdYmPnt8seEAHGGSeSxyWXcJI4Ug1+CAtBbcmjUXSFiIcyeee39FwrShj
TxZCoXofGRIrLSWvJGcApQpSjaCKikdnicU7QhDe44DpQ256cbpHlOGe/GBWdyiDnF08RMtucJP2
TIXcDWEKY4cNPzqKt7We9X0V9fK6QBZE0Bsgr3NFp7K+wo7Wz45BW4sP7aA/4OyPQfXgp9gvov4s
cBSc7IEcsIl26FXZlIalCp5IalLWbWvOr/jO0YSB4VQki2VdTqVQA/TxrSRWPjrHTHoOrmWQO6+w
/H/rqT/UU3TaHCqgfw/EPdQjyTa/+gn++B//x08Qbx+MM4KQuN6/G5+g9ZZ/2aaPCiGELsxL5M0/
qirvrxDALQQSCg3C/LeiCrcUGIc03gScOJRe/n9SVL1gi3/rOXk2nR9EqjYUWgdbVZjxPwNyod2T
yxwh3eLWNd1R/8EoxfjqrCwguqlm7HdA6u69KHxuHDXwjjMt4VngBIgl83p+XDgB2WpYe047BKcc
igNcgCyrtrjbZ1vlV8k+H+J7pJbEqw8oFaWBeyS2+2N+O7tywIopxrU9pwnjkJGzZfWEm7A0OfQy
Z+22snAfhqrl8t64aruKuLyW89Q/Ugzh3q0GuVvGrvhqW1QbgXhiwXwXDYwHFY13S7gM91nte0cY
rhKieDaW9ylX5HOM7NqLRSX0JEn2QaUk1nSXFZW+XGZfnZWxZrMEcTqXtCgPQz+KbZbXq49E2Lav
O99yNRbgS7SbtKbNoXRLX3FBp3FCK2bvQdYiLARb79LughO7+H1jOwroLHSukEteVJEud5kG4okD
tg/Ic8umRX59GOym3DJh6n1QOQRBxoDz6YzeMxfdlpdVXqzEjB6UZykqzgyhQB2RLioVjDQ31ngw
IZT3th6a7H1erA+tV7W7eUnehfS5nuix+We016aPFXqZTQISsrMBKKLrpltce1/USdqF29ZKHPti
qiKxPlSdyPNxn0JQtL4QOQSrYgPEZ62HEV8nio+q7tctNm+4+VsEQSBZ4/y7pxsWXIcx+uz9HLRC
bzpwgPlYuj1By8rTR1VWNMmoZdSNLgHJLDUgScQ9rUxgYa29mEjuSr1LlWONkCGgyPdWvtJowMav
JP9xlPm1tVAcWjur1HD+jxxYxvCJpviL/1P+agfFD+oxh2peraJUVA3GOMqYSHWvhlIhFGjjL9UN
dZfNd4By/5+9M1mOG8my9qu0/XvI4Jix6E0gZgaH4CRRGxiVlDDPo+Pp+/NQ6m+JWaWs6nVVmaUp
BzICEYD79XvP+U6xK5vKc5n7uwvJsFvalvqw7Kylbvt7v0NF7zxNOtOTB22UFPgbzU/zwgcgCNXR
2ELp8eaEpg4dBH2+nhKot80WW3w5BPBqxEeSIebzNDcLrgZssko/JEjHy7SIchRyRRhoQwdgF2it
9hxndpKx47r0X7EizdcZoAaah37zZi9Rwz7dGOF9mWOKJQ7ThlqWZnX8HNplVtxAHsJ/WLBT3y7j
5BDLSwhCGAwUktijQNwfZSrifVXCWEwWwgoCUHOSRlEMOc/U2vljluQ+WN7GMRHBWsY6j4rotiEL
8dZpEk+lXtUB4ZLlBHenpuDQO3tT0DzdzGVOK0lStzrksj9TM6EJcBtBICp+5A7IvS/aA5iG8BB7
RD54tatRmnQ9w6eon+012R49xlqiKfjKgRIS+Wn2Ep1ebGxivevvh9Et72hQRDuXTkgsRvvWT8fo
Eaf9fFXntcHQWIuWl/80GMo+6eXfbYhIFtmH/vmG+PiVQS+ira8/9xjQeKqf+jGeEh+Q8zI9/nNT
+7O/4OsfWJMgAKH2plvAX/9/f8F0PsCwRgNrGbqCtSgFI0elPv7v/2daH9ggVecB6T98HYZJ70ZR
vxtNob38tb+A8sJnlI/YSOC2AMP0bk6KFo7gyskuD6gx6R/uRjeM0nGD8XIyVn2hQ79VnOnp1Kso
hKJr8KV1xCMAuXH3TWElOL/CrtgY9NRvuoZIhVmFKzDbL9dR5HR2MLVUtpEzf2K9apq1RFP26quQ
BkPFNQy+PRFOTYSDG7pvQ1kT6gDsa0dzPFrDwm0CocIfFqYgJErpOuYsk2yIBTfPFnsquU2lR3ZE
ylHDqhuP0LeuOAwsjITtONuhY4qj96MejGkS3QoVSVHKBEgj3UKkUZ1FZgVNmepTLIZmZ9C6PnaX
dIvIcJwvHL3IvJgv+RcFdfl1xYTlKUt77zSni34/TK2xLnP0U4Pwr3XYK2uviKLPxGqSwGBm4x46
xrgGUkLYZqq3OzKmyv2UEGyMcf9cYSU+tAxLto7GTrgMo7hF6HaMymxtM2K/A3KGNoIksZWQk7dh
xFWthoxokJZh4GZqLD3QEQKfoBx0h6FbNPAKizhaWawd866sN5nRcJrkcLHuUr26JoaKTBJwbXRV
pml4FIQRb+BzuacoLOydVYtiazSmzW/tlnM9Gt21m2j4zgbj0VFRKDIbHCU+pQniZt15yUJ+ERk2
W2eo5rVWE6hiqWiVgYwVcsg+60XS7Zi6pfthBERM8Rc+j6AftiyAzhvH+ExeD9JIryObDlDODoGS
D+jpxitAWSax5+0Jn2i3BCwna8mwf+MxxVTVAwh22fpfvLacvkWT9LeLor8GTQgNn+eGvpicOgia
aY0YUqRPHNjlq8YYihPRYuvXEOvGK09ToEe6XYh4fZJZ6khpUw0CbmIVdROq0BsAPNU1SZtP8awS
cTTTavbeUGXnuWq0I+7u8RZ6DNG2TcKAsCYroA0SPEruftCGRG5biMjjingXsngWFcvD6QdMhErq
WebW3MYqvse4JPk0KtQHA30alItP0o9hcWQNcgNmrTlRkBJOS1BYJ+j6z8ZS3DEF2BMBkK3ioWyu
W8d4rfLGDU8NEvH4qhb5RydpXdRo9o4JldAOHayT0Njl0G1paIw+Tr4/FjxqySYK5cJmOXd33WB4
xR9+ie3kZIECKr1+eLLr2bxrGYS2wwY266MVdunGbweCT/LSP06VazDKCjsiU5BE1/f1rOGaQIo0
RgCdKWaejHwCPLC29YyGybp03IoQ+M72Oo0mX2roVB0On3sx1ssWYE3pEKAahfrLEjdTH+hAO28a
YoTcj9QZRkN+oy3FuaSUDN/SsOlI9Fn8FSscOyIogI0+VA/cuXZGLB6ClZVPQFsWzKPKwdV7VDyu
FkocoeXIRMmu8klbVd6AwnYcWlr0IbZD6xr/oUqAr+3XDJEAd4rOKAZaaa+jaG4mEhp713qTltln
OyOcaUe4kvncetQSqode0I7dlHbGSy4kjtNqm8Hum/RAiZzsctIA9AntHmsfr9hndF1WDJ5oIRQR
TNvVmPhldUtmuFE5gaR4Mfsr4qZsfV1VRNdF7uySBQhS6RZb6by1VU6frucj0UM2n3HgkKD2mE+e
cUXd3rWrrGqhtyyFP+1wLznXpW81hyzxee5nO1zbWW71gTGY7m5AG7Yr3dHbVXGb3Skw2RLRQkcp
ZlenObbjq7CuXWYpypuTW56r2gwJ1OoBbtSqZ0h+9EhbsrUSTSoTUtavyEk2bVSZ2lYngufBzet0
4xjIkwJzInTD0cryhllNde+NLvQcpxlfmOwYEiIBonJkfOjLWrHOZiva9W2/dKtlGcBooIsCJyOb
L+xR7Q2ZFc52IrojAPREvWjojf4QLfANZj31nmDHd2eL3gGbQ5kf8sjtbqveI6oaUMhxJKb6j4Uj
6x1EhHXnOtGBpTPck2ikf8pcZLhd4Xsvo2jAcvQohfap3cxXEASWa8Sr3ipq5mxdTzL9HKNpPdpN
xYwsmre9VlqrudcXVOVmTDs+HU1rk8oQW7SfppsYPEKXlzXIiqo/oCAbdjCBALiPBdjFVEAXXjoa
dRMHlVuU+na6bmfDuyLIrSYA0GTwCBF+NfH6JDdY9soQiCbxw8d3NItAEwMe2kADiHYOF7CtySyk
EJ2smKVxsT6ZZkO89oii+HX0jP6as474Og5GtcXQhaNBhGLvdI35ERNuvTH8KlrXRAFu06SuN23Z
5zcZBIrngefwGgVxe4d1zz+BkSqDBUbYCR4oSS9mPN5klU0GFlj+fb6MnxvPSk7SiuOPYTXoN2Eo
CGBNO4dKoFigDnjg2KvC1G+6mXaiwg94d/h05p1vOO2r55bQ5p1sbcKFO7eAmouVVXjOoYDtQ4s6
Xq4EZ9cvEyIBPDSFvsngux9iPfoYMi0gnbXQKR7gvzMyNDcJUYUedTeh5mWob6wW37SdJDoTQDS+
9LQictA1s15bImYaO4v+STMGTM70mREpWuT9+ZhZkCHODkdJAHMBGbUyUQD+nshz5J8OuTGOiPht
Ot5M0+OhbvHjV2FivxqzR01B4CUSA7iA7G7MUOE4j46M3QeTQK6ILS8qkih+7BxZJ+f/1Pf/Un1v
If36XX3/1L/Gv5T233/gx/hQJwPD1pkR6sgN0agj7foxPhSq0YU+kkb5ZX5Ik+lHo8v4QO8JWdlP
LS7T/aDzP7w1SBdcZGL2v1PXv/Pr8I4wUpp4kHVWPAaV710LVYP7q5IoM3yiW5cs8KCqyC06Eja0
wjIP2QwXKxgjohA72+rehJTJbqaCuZNN2e7bhoY4uob5LlUO+ksAciylfUdORUcJVeUzqoFsZdIQ
GJd9UThWONHMkJAIKOlHVKxP0Iv8ot4DascTEiFfgq2Vh9qtXwCJOdJ1aDuaB2QeenSuXGJn9pND
52A8RC6MwvAQujOIAN/1mvGhHvmQHzQsuMYG87FB0F46QZrns7RMxmCUm9AglGC51h0eE4NnPrIW
2mBtYRFoPOXJTVgU8a5xjcWEYOCEj2VhMJNgYLHnogBhLIP2ZYqL5NFLrZYE3iJOqfEYacAxOyyM
fbZxFQ6vaE0T1CUAGVdJ1iZwyuDP+9UI5jSAK+Qa5TFlrojWesXkFl3DhASouTLcpSiFIvTPNzE8
FO0AhV8ll9L/kA+aFBCu1lB90mgbWjXu+J3B3HHYjaFe9c0eu2Io1DqkXGzzvZPrSXtdM1/j9LMq
cE4U43fL139a4H934rcBKvxuRfj42sUcPuHz/LIufP+xH+sCsgIIsbbzowXOw/9jXUBW8F1pcJEN
/FgSVJaOAZ4YSxWu6YuE9c8Tv2V/sC1bEJ6HlpmGNO/u3zjx04b4qfVNFx1PJD0mFgb6C8ZfpOQK
ZwdyaHDOxQjwOygTaCCQc3tnBb6z+/zTB/O30tLLiyGtQCQBtBxhqW382meP7NkC/ttb51iT9csl
l1zSyHzOkp5y2DH0+iXSXevVH6Fl/h9eGqsta7MaG6gOys+6UpjSYu4rYZ3pFPDSPrTbC1pu3rgk
UT6SlExBzwCc3N4uXBBo/f7l1a//X1eLunKcLNglAU1DBbk0cH5+ecNMopL2qHnOUYkngQeW8xIW
vNREQqiXmws2/N+/psFt+tcX5VYhV43JhvveJlfWaPSi2jfONqQWJgWeeTAKh6hBxC/+s/I2nqwE
8dlqEAOaEWjr/ZtT4+PPNYfPoUEetqvdKJ33ndaSkbwsi/WKQ6trgtAedXE1XoLYk0UloHU0C2J8
ZyWJ3L+/DjV9ef/ZOTRtbcdg72QP+/Wr88B2DTNRCWcxaNwrQ24d5hx/8tYjYOcR0Izi0dnd2+9f
FTXPX18Vr4eDGYcX9t/dMI5Gmu9st+KcipFot0s6IUSeb3o6N2eG8vO9bZG7jukLtamMh7+La/zr
g6ns6BhYOKRy37x/VtC7lYh0ZnG+BOpBZatfJPLLu2gkvvr3l/rOT3K5O02BOQVfCy9IY/7XTziU
LixHfRBnK/Hnew1FcbYFjEvZGZomme+ZZb2OuqOeTr0ogtpVQdRE4FIO0Fr6m6/7H104HA9WS3Zr
EOfvFgnD0ioAmaF+HhijNIFFDHt1Mmg9jkhmycj7/bX/o4dEtWJ5Lvk/wqp3YnxRkzCtmaPBkYHq
vYQ4TeoRaKerQQXKF21qHZidVFckeXGXXwKuSTWZo4CZAa16wturK80hsj5qbDVtwtl16jPCuAUC
8bs4Zt7Db015ymwPhNHRZ4qSb39/Ee8hOWp5wY7tKlMiJIC/uG+JZQgHT/riHNJWbLaLS3b65b6h
d1a/tLDkA4QbrHuw5U6FR5x3lCwqe1H6zb6WBQ2HBHlWvlumhQhDEerdm9fq8/3v3+c/WAVdamIy
2i3e7F9c4+C7h9EJLXG2F5cP5PIxC8gbL0JFzTdA5P7mzqZK/vUphv/OXc3YmaY5vWn93doBfMdI
9Ux256kmxtvuC/sVuZb6i4neZNDN+a41HVLhwySEGIYNNubgTP/wIUFtjb0XOPqbCfXx7hJNr8PX
eUlMi4VT3ROXjwiFCZsXJ2z/BN6uupK4Pk4kYVoHw1WMWMAlf+O15greXxZXwvdscucaFqbYdzft
4mW+S5pjdEagIwO/lguYX1dLb2n1yX5fjmRXouMZ035t2GiNaH+QSrn1kXSlq1wdOwI515TbKZlH
etG7WzJQER7FTjeIoBSRVFQxO1wQrSx+tNLjSXuqNdgQa2gJAF+ni5YJSEDMbNzQeTJSJXRiC1Ca
pxQhrOXV5Zk8qPjK64r0ZBRedYMlz6UlXrX6sKoxiX0S5K8ih5f5HzrThnVOHUAEPHG4wHjnMX6T
diUdgtjicp307N9HeAQFUnkzrZUphcbZfBFtWUq/ZWPvgOLnulr9PJR5Oq3N0HUffB9uzapJkUiu
WmNsEKTg5YSm6PiyRbpueF+g9rSkh8EwAZFG+8BYNcNgMZdrmMQeQvwqJyMaiASux/CId8Z/kNMo
hsC14POftQk1BHM55d9tOoPpRIGmvb5zoyJvAxowcbgGxeQ/R/HAtptxj7gSlBXya+lvQBfQqKM0
AHXDqI93V9n2a+dblAmlt4gbSkAW4hFi9n2XSH5MuoBEoRoAdfTAT9BKEijSTvhIsoGdWcQC5dzy
XUdHWh6iOsckph65G1K76Lvurk5m72CBPLkZM78HlcSYlg5RrO/0BIWybxaKRmrhm/CJJ2qq+gXQ
6/JJdF4C7MZDXUUd8AXxX0Wntel2mEjDLUep6jPtFvIDTNL9GqeO37hR5q/REKY9uOuoXOtw5WBe
hn25o6Vikx7ojgE3VqGbKpJ4nom5pgGz8qr+zWp0B/RJEtWPiByTjFm812XWsSxzv3h0R6RkPjdA
Lit3XbiFp8biiJ88J1uhNoEGTZ/RmAxAukhENUFTX5IpgtA8E379SYtHxrmELqdlu5aNLLythu1l
ly/2fF9lGZ90qYE10yOAR6z2mvXaIH9CJplzeCb/JcyfZq3jG5NhL24KKRH/j66vdGwVWcYJIGIc
Bp5QnAnm25wKhYuLiwEAp0Sx8KUmKbRIHW3EegK8W9Mb6vjqs5ElO7Gi8+B6Sx8s0rFeQ3vCEpPo
tJX63GM1Kib7dQ4X/xl2YvfWLbF1cJQYDta1f3LJkt4Ubdx0+ENiIlpBO/LrZWPz5jhxwBlmXvcM
p8tbZ7KorrIyMx4b3Vb/UZX7p76nZ03vyg1D+rk+Pg0hev4JyFyuidauuEEAwj9YXBDmWw/E9msL
XAlTcm7yX7SxSG8YQrDE+DbvKmoK/+RDTb//U9GnsaJe1khqOO8U2myi+MxbwrG97q3x1UepWvSP
HZITLBXq3RbDQIvcbKz5rgqRceDzSeQdHgL+mBHe3N6WRQYfKRrFDdpecTNaVIbSmMTjKBZ/gxZf
3g8Jxw0T8MojzWS2536uJ+LfqR6lwWcvCslF8UjySlk8dm9Qyef7VP1pbFU0XETw7UHPRvsVCI+/
oenSvdU5u23jR81LmhVUv1DQ5P2lUCA0p5THOc2d7w09Bv58tQ1vhnZt+maZOXGGCZyxA7Mj/Ybm
vYZ/O6TDCYC/OnEb8d0Z6t2WVcPG01Xt/hItrac6RXiFvWVji6x+CYec3VxmBsECIcidV6dbML2A
6gT90nQt73zkZyAF02OYT+QPEMp7KXAGVapkS9q/fT/8mKr0kSkqyXVuSwuVkpY16Igx5TEAsaV3
gt5mYYlCt7hj2+EN1gbDT3KeyykldFWEX3KNfIpVeXmERGgDVR7pmVAGsfMgWp3OnjUBQPE7vqM6
9Cju+Fs/UshOCH6sbZU6quBVAhYsBYUBXa2Dwzd9U3ame+Byqitz1Jx7GJOECRJzxrsdB6Cn08SO
26vb0y5zcaNHcIBXmaVSpNKRctUCtjpc11OkxfsiDjkDCgfFI4YUAD0b2nq8GSw/+D6sjM+sF8RY
z2PiPqaZ1+SbvtGTHUNL7pE8zu3XuKCXs0L5xPVfFoEsNwmTTxAtBzmjlBMicfPQ+DxhtaNevpgI
pSfXnnKsF/VLKqrqCk5eu6fcb/a4HflWseQgv2Uj53OYKEH9MgmfId/MdzNA99fWAxOe6XnBjD1Z
NKRYNk9823a8k8udaGGm766mhCXAFtToG9ESiEdN20TdnY+/aDp4lfqC0sZiaTKqsNkXLb32pF9m
1JgcRzuAikBoVoY3UAMZzL0epJ7ar6bKDTU0jzOAn3IMsWZPPE4mGGWG5lKMK9Z5P0e+5NcvDqCy
JmjEBA1GXSE7ETVy57ACQYynuagOvMuk1S+LMHlEI46oCUs3JHSOtI9Dwz+ETcDX0qsqbcEuAMdc
3Z2XbVMuOndUDb8HCEDMtYMrID/b8DREUUaBr2zgJKM+tRbRk79OJ4GtqlVvJ3a4igwW02s99Dyv
ZYzLLc/K+R7MGuGxrrmYKAVyQVohzXxAFBkPFz5eVse4azHmxdzyTEJpM96TeuCYmwkROb5AOy82
tj/k9v3cTpjYSmacS6C1uv1qzWpl4b/2ny9p23k+WIesqbRqgwpjyo/F6PDT+QAm70GAzeUWCTM+
6EVtLmSjqbVvNsgZriKhAg1qmrUcya2e8wrjkOrq8gF8X4vUwX1MDdYFtbC2kcuOc7l3Q7DwEaMn
Qn1nN5FfWrah8+X+tIwh3KU0AnZjCRL+2h08bhFPH9q9ZWfjEaQY85DvN0QxFd63mtSNMSjasd1r
0Oo3uZqLRviJHy93hQMRgBR0IxQ3jkVsumhKcYN2iQ8h65TfzSlLQcCFXbISySUjagDbR7eDcE08
eKIuSJsK7j6cdXnQWhP/TlIItWvWe3EjLC6BW0482sTNTGuRA5gNXAAp9wYoeXNLwMJ8N6QVq72Z
iFubPu+Zkzo3tU7o0BD0E4v2ZQVEkJkVTF1cPuw+1NT2zYQSGYg78dioDQiKQ2RKhPZjz6JQRe0Y
bhvN81muBvVu06HnMTMbyetGtZzvCSJqVagK0DZ/lhR+9gUZJUFmwa22em1NSxlsY0sthHId+9q8
74exjG+F0mUcSqV8bnWVfGp7Pa8QJRV3uy7CpX3s7YEiJNIy//kyLy6ZxXO9rj/dWYPhPgzeXNwy
BPwj1kItyPy02+PlQyjT8uxMWZR+i0x0I66BCMV0OFIHY2XyAM9sj4zw2JFkMi1BT8vTp0KRznOW
Sj7nBLYYWvFpmXcaYKWtTrLOyIyzIplinIsD07/0mrwCIQJ2zeLAyX7elwLZR5DXdXkdVmb1zZ9z
6gXHmFkMKTKVL9PAhjPPXa8fG7X4H9MwohEJaoiaarAqTjAEcx4IDKALQ5dtCJocB/0DMQN8PW1R
89fGF3xIpr3Md3QAwWSZEwtOqxb/ZqTGgWUy3zckRt0TbEyFNzdAutVI43JQznJW2YnsIPWqCmuj
t7w96Nw0m4yK+oBZBu90vmwmIfPaF7r/Vfa1osZkd/Frf5OqPVwwHH4OvZA76HIwjPSorCGJpWRm
tD1rWgVmObyin9bu3bjyT4kfWQdljLmJZtsnnaLv3oxFemvHzDBBcjuZW5Kt2D9bPJRMTiJWq8VJ
jMeRVw4u6yYJZyyOPhsmWeZMaoxc1Zt16HunosUWucYcwhpN/ukLstVpRZ4XpVrDI9TniA2SUMuO
WmVvnUitzMtSsQNxtov3hh0nX63R0bsrux544noljrGzxj/hqFUVRkOPRGNnLjJSFg6uCzHjwIFt
7vcd5xsMVkO7IzJxgKNnGB5nld5+1bNFPBJEScvOJqwpoM/DR+Jil6DXFBqcJAqHjcVBUfqI+tZZ
Lw1u39qeeR6WSC0Hl5LZ1otvQF/mFV2yQt9GWUFWqyN7Y8srx4/IUuanOXaWU2zJ5Kkm2BobmOuz
OnPaWbZsiORquw54ctwStXYHKQrLCuU09hWzNee9EdnaH3AY7beUdOavOVXlN4ZcHeX2lEcr6irj
StSdfgLFUu1y5YpBuIdBZriYZZoGcPwGH3FztM05uSEGCvx16iQfi7qPHghJGOdgKJDHZMqCIz1b
3vhmHT7FZCP8UTWS32Rf3DrJxbmzXFw8uR5NxMP2eoumwx+d/2g6v/5LM1+8lDQZ/7mm8/lrW1Rl
/+t45/Izf453yGhFSWkyV0VypsghdOL/HO+45gc8Zq4O8PO7U4FX+jHjsRn7Mopj1E8D8r3BgR48
cDHLhoaB6dP9d2Y8qhv0vw10m5EzAgs6hCZRlopc9q5b5Ancj0nlkZfDM7gq4thbQXYwVz99Jnff
f9/vuCGwYoEMOsy2TZ+C/D1hJxzw9ptotPYD5ENYA7qPnQi71+ey57BXAK8+5AAu2nW1ADP5/Wur
7+vnSwR3raZrMIjAeEHieI/NioFEzWbm+fuIkBmMAW034UkQvC4Ks/tUgDCImD7jvywTc90tMvk6
ayi/N07rmGsajxTw7OW7foQcbjZacxzIhrrtCOLR8PuRZd3Ltt50UbRcIyIN7wsnn9b/h4uA9usj
bmfsb7wneOutVZtFv/j7ZmFOPFtQJgqtsA6JO8mnxoS5EoqMvV8r5EgQOnOsCVoL0tBIeVFp3ePw
41BbYZnEqE8LAtrIsh3Rwx5wqHJMHzkLF8nQbyV2rXSlFRRmv7+GX/ut4Fv4HhhZwLeBQ4+U+V2/
tYO9OEh38veJycbZ6uh2cLbJnYsf5fev9Gsv+c9XYl7Bn2z63+9nFvYoOub0vNLIyWIv+4Yvj9SG
Y9ubzVm3o+JvxhLvHqLLlTEiQYLNLQ66UN2BP9GIDdFRqWo5r0e6xpnVAcXZwMHh91f1Dz4/1cQH
V8voB/3Iu8/Pb1kuEB96+9aYErxG6bcaIto+67zH37/QBc7+06KgrsdmIMnCpNaFvywKaURa9cQ9
uDcIoTosboefwOeekVJ1RAqO9ytBO5iOQZ/dy5FZYZ2jrrJSEd6jL12uCttuzq10qOid0e4w22J7
ImfNXPaRghkRRi93Cffm0xhBQAjMRbeQKabT0nKO40Xm2jI2gJKSfWc43cfJWZK/GfqaF+zoL1fp
KVsXH6dB28/3bTVb/OlbUzANzvbtvJ9SU9Czq3CQRmF3wACZbausM1b0Rr/NeaspwSM+Humm+7xI
h+0o6n6b1W17UxMQkaz60lw3OGg/ChztN7Yvrc/uVBQfMYVsOFYaD4K8OnRaJPcEZCYjKdczfxsD
IyGtI56faH6iDY8SucuircCh8ZnlLNs7vW3fRgPk3DGhGcDuQmeiDo2NiUJyz+Yvg8pOCP8zLLHr
zMp7bOmoHFKNlkcpGlxCTRT+ETNxRoyfRQeLaIbbOofPSPaXazHsYaozho69qUfDChwLrziNwioP
ehFV+6ytsuces3ne4DXDpazd2owT3qSUHdHdcb+JYATs7NBKu1XqxOSqZbWz1oDKnu3Y1B8xxxUf
3SjOvtUihtmX6T6+AL+NqaPBliINKuP5k0uDee0WBrE0vp8fUpnOp6XxnVtyRbx17yWlvzLJb7sd
8Lh9IbueSrHpSPnwAVKG2Vct07xrDX/Omp41TiO3PaIx4l07okHU7h/mUSMpMKzDFWzBiawWyEqg
SssdEZYn9XmuK+rwAP+EpkIgupUozBeOjtPKmmNc95y0TziR5ZOWZ7T/BbCfG8bN1PdSOW109peA
nqu5AzLiHVBJmq9t6HR3KZ9TeegRGwUNKPnHzCJrpOaOGMkGp4dhvlYkLG+z2NCABc9esVL276dS
dkNQQRLkqwGZ0s1VtJ/ksI1j82yExbBhbRsPPdFCdMPn3qOharxxoKGv4Yj6LNv8mvjQGCY12OMx
yjHmhyqRsQDS0+r6sTYo5oF2M5ZgVPlQptF1GDmfYzLB9iTQ6PehWAhSbZ2Pss9wqpflmgN2Gmip
4z/3duhtzbYVJ3cepiOKZX9VjcscXHr0Q9poWJH0EOeFFrNE4UAXkPeB21TzleZFpPyRthpIzAov
jJIlb2YOt3AiCDXOzKrCYd+M3Fzj5K7ZhrJtEnkOKMkpSdbE3xq7lnzIKxoX1anXkHy2sy1f06lj
IJx0Lp4vieJ7pRtpfbtUOt+Q6AQmRimsA1k2+V6Yib53Kx4XR0Phma38xljw7jEJiFf4HYiQ7+Mw
QABc/tGOVvQpDcXwRlKl/GSO7XSkLzUe6IoSvRvV1qnVNZg5yLEDO9THwyB4vjSZ1ashl7QFCAdz
O3EoE99dmrVonGJT6FGxmrVlfrJGvdziDYppGUf1xsorK6ABGeIFQS8gANyfEtVQLxnBwSDgb9Ny
yOo1urvmCGQtWzvVIHeagw2h6fRsG6aj/Db27VTdAL7OOdxRFCwjSJ22MtAaM2VbJxE7B30dpXYe
akaak7Hhitujy6xrM7W43JnzSByUevdx8Sfr1uBBvZGJ3gzrLAQ3sdLJufsKVm0CDqEvYArS9o/Y
nSNiDhP3+QJkKm1XPGo69UVe1TH4jonqZKTko8MM0DNC7LIOOWgDK6WbtZl1J7vPI6v5RCJxts70
ZSJpTg0B7Fru8kyYh8lqOLhG/vDMoTE/NAlNeZJ89H2eWqw9LRfZ1JRfUKWhVPkW70ua9Q3JueHR
7egoyol5aYD2J1unuNnxI4xcOZlEt75eTGt7MI1N0y8gQtB93y6EqnX0hhd+xvDz7iO9KzsYWg7y
E4BufTeOPZeERQQxPhZIwCBZam+w29q3goWBCRvDoro3lr2eOnngu0N4pFax4TE4sHO9vD2OiEvI
X4vlN2rg8TkZW9b1ymiOqYTMSsPCMnYCZsYuLDX7CoKpdi95gZg8BXbehWEpbxtoxOcptFvGY2DS
76Fj8KcsGu5b3WjWrRuLT8hHrrpMpDt3bKpdl5LRyIxUN6/smVDChkVBtIN5MzI82dZxM3NkN5xg
zFP4R2ZILmmJ9yfUSFLqe3QK2WRvEOXftWEJ2CSLo3FHE1XGOz5+jqet5TXxCcljAytC2lhd5xIk
XV+0OoG9RhuefNxDNSur7JiheYYV38yTMRfLfySJ/9qBlboaRcA/P7B+/Nr1//WctFFSJq+/HFu/
/+SPY6v7wcW2poiX1IIcDvmlfx5bPQOPItZ7ZHoXcaBBofrj2Kp/4HQnKIVdDryo6aiEf5gR3Q+c
WR1VVAItUUCkf+fY6nh/qYaJNAK6qcyS8DzN92E7kSTxl70rPnSFO1xVXknvvTTq7sqUpBHiT2Ht
zAZT3HdCW8kCWLWezMkad/G0z+JWSzdhOLjbtvfbB4bfxJyaOXMO3GK72Ndo8ZIfW11Vs91sB6fo
MQRlsX1A/+e22yEdQswJmjU5K6yX0OasDLD66LN+2jV8b8KJj6htBwiNMmoRGXvRkyg7n7EbQO+A
fJpP/jQ9E18VOisMUvKJmAe0RRO44GTUSFsGB3eOpkoc0ZZi0JjLbtrQgc5Z0rWwubcxYp34EVFz
kHLHXV1p5ySs024dz+m0b80GoMYEP3zuTP0jpu/xKjV1+UgZY25l28V32IecZuUv6srzMus2yP8S
zNUpBj0XCNoqnmTxEMW2vTXMGbBNx7929UZc0VB9qrBnKLvOeO1ZksNj3gcaycXEuFXgnQED9Q9Z
nbp3YSXMc2iZOsRmh6EtyMuBKyZ6jNTYAeYRsCJshfQhVw75Z2veMy6NrrcCq8LTYGh4LsLZ/Dhk
Wb1HR8P4WrIuDvFt5C0YIkBxWvnapQ4LLHuyViXINYvagDY8x3kAJZ6z9CuCtvYY2Ponq2O/WtXJ
IjbaSLyslUqzoM9c2nwf9nCCOrPvU/0lSQ17PXAtGza955BsySMUwieZSYvUUb38TISEPIq4dlcF
+cecD+QmEr29ztMouu+s0sTZ5Vb5tZcWzU1exgUfdU7q76om3ZeavnPuMlML11rsji9hGxpn0vvS
DeGm4BWW+mtvwNyhnCH/NWySSOVhdseZRmibOmYAOnY+ceJiAC+cECeVFp6F2X/C81kGUCmzQ+y0
YXQ19Xi8zjMztuYVS2r3Ge/N8C1JR5SDJMVeqU7PQ+ZYhPTY5XCyu65xgn4s+MimumivB0P/THt4
uNFqQ6NI0r8CauZoMxHVXYBNOIwptJk8MfVbJO2iW5Oo6r14aFkeF22ognQM843TcM7CSzYMxV63
BjvFs4edHj/NNH2OcbjpayGZJcIGajoOCWkrVhgNjY3tYu5kXjrq57Fa8iDTY/1UNz7RyWRAh+ex
Nu4m+3+4O7fmprEkjn8Vat6d0v3yMFu18SVxTMIEmB2YF5dJjCRLsmRdbMuffn9HkoPlBBY4VI1q
NfMCNm3pqE93n+5//1v9eMjdj0oGNzmwqHHG8E44K60AeIFBQJddbaEjuFI8zfqL2PW9N0+XCvUs
qAfpKxvjrxRKIBQC3vgRBIpr12Hyu29p1x425y0S4NfSc5925WDGKXI3ZeZwzMnXgrtnWHr5TrvN
3fzgXTnzfeYRI6QfY3j98cBFRROckk9Wg3L+xxYSiMtsE6a3cIhuR7CH7Sel4l7REOhPQ7o+N/ca
5KPxdTlX4UmAYmA1C3VlFY6DPOX0BZmleZub+nxs64k/pUSrjjdpsbu0bOi01dRy/mLuBCTwxWG2
VuzBtVfk/lXokI+eWxqz3OfUY1yl2k3Wxgqsxj4KPzA4qBrFq81u5gQ2MJQCcjfAE2Tn4RW5DLOV
eQ+KKhynVri9tGh3GDpbAvXVJiZICXV4FcqSJnDmRgy3auzd7rbmjhVgcDdwPcWcmoWT3e7hMfrP
zhv5ZTSDedGDJSpPQbd4CZWdgR5PVunMqvYf6ImESZaKz3R/mB/GJt+aRaaS3KqRDumpaQz2cH3A
5ACWqwQaOg2trYOlyjb3upvp70kE0cZokUr3ob7fDSuYfulknSd0WkRh+PFArp6ow97NTIPpFxiI
vzleMhJ7W/r7S5C62QT4iXq5P2zvooNXfSY1sOVT2574psegaDtISxg48wdjbm1Gls0w0EvfErSV
hNLTeVwxEhgyMFjWy79xLLQWwrB/vT5sduzSOSSSl0W623ESZ5jDg7bG24whlM9fGzHsKVtPfeeB
5btmvIAyA8qTDrO1s7qKbMYNkKO4zlPKgyoOlmGgSUVD2mB7rWVrZapUxKhzN/Sn1s7YjwVieWYV
hNl4bGeSp4oGW6XqzvZrOwBZEr1l2jiDcnLPvqK6BBHlPAs+l4AlErBjjnFJDcIY7tRtBM5L24BP
UGOKmF64GSmirVdNhoNkrzE9mS1666ce9QuFXuowSgeiVOuOTKg6bki5zeEV3cz2cbwZK4d9/siA
ZCaPx+kOPFuUvqa4TkmpNPxpdqA12y1iZg5kwHu8clyGu090HpVjBYjHuCxxN2rmT50s965pzxFT
6Z27LbkmkhP6nR5rDEUvt+Y9cy7iSTbI77xq9bZU8sH9zl/9sWddb+Z7WsEzJbrz7Pgw2Vuhi2sM
mEdCfiq3JuYBDjwjhGrg0tyWBTXlffWnEQIg2ZWs69tNGXgWrL8FCJEqV7xkrOE5s0v6buAnBoTA
pKFLY5dUytgCmKeM/bmbHt7FgeIOPuxyCJhHgQ1ia8TBRRtSvF3DEbMP1QgqPbtQ1eo6NYN3pi04
fQ81v29Oiy34O/AZ5HhU/RIaEBhQFZh9l1VNEQzfyuaNxvQzf5RCgvyXnpb7v2Jmnd/Ygma43EA4
vKkGNERvY3tPD2NFpZ6T1g7TH61Zg60PXbEgLlZjLKaYr72oBK0x8dzqhgx9qcMgBu2xcyiDGwbL
5yPoucc2teRJVdMka+XgKi+gTs4rZzOBw4ZZzjWzcrzGvDIwmQUKK7D49FF6/4EJKGX0N4fZLKXK
D4ERUxGDTLA3KwezJCFUqjvSSDrnk4Rk9yxLy9gfF1pGGxm4z5LzI55LmZh0+YM+qHx633O7BGcW
UhmuchUSiIOTb8up4lflLPLDAak8QTxNIbFkKp9uuG9Uc2AVw6Q4bIJJaAKRShwXfKyvl9Yo9DbK
x9xc+ZARrpTVveNnm7egncgIucwrYIoF/c95MKfkSlvA9aEmzAaGv4U8u8rsnCo6nNoRlJ+jeQ7P
NnPhodyOBPv2AUrvCQQXV3oxLzeXQc3T7cD7erkBbALvHzTeXiAYvZlJ6431/QAKJ0a20Nc/sDfR
MIYYZGoIWvC5IAj3UmXuD71S8IanNYd4HhYKo4aL4gPG+zDWWaRZ4qqf6KcP2djURC95o3DeRqFS
URrNQuaNFuWqusxKUxsWhQWs1rD8+M16w8hnqD79clyY/m1q7tKJKwjRd4Ia3apZ0mkXMe/zmjs9
B0x1ZYgWfPiH9RunZlmP1kb1CPW3/7dLzP0nbED2bG7Qfi66/O3XOZxa1mjuqZ57GyumPtQq+0Mh
mG7hvwT66sF+GwkeXG1vKtMMzC/ETjA5fdQZms2ILgd8R0B3AL5Ec28j8mxLDY43YCyBusCeBjfB
bqBS8zasD1uoSiooNGJ7PhlsYIkY0VsNKwQnUiodhf4WrlJ9bFqM40gAHI9Bg7pX7p40m7nfbgEB
bHd3HFV3b3OYCcQ0iv1wZYb090MhtKho7N/ALZwYEzVI6ItK1TQbb7RtMYyTfcAg8GIzHli+NdG2
jP+g02b/mh6aw52zOaTvUnjjzSH2fPU5KdT8PSx60QdPVSBFN0HZ3SQVtHWBHSk3TAKgMQd9nSlM
NL/XD8VuuCMRM9VAOo0HB5riVdtIxwwHUon9FWtswrM8TOzCDzHN8Xqygx3/ahUN1tO9QiyeutHu
fZJFOrDWbFykm9WbwANevVrF27sV/QQzjMR2xAZks9iwSeTM2LzVRQ8j/PZwhcQra1wZagwn07ba
wIuRs9czYzVjHs98HMXKhgCqiB780DIP1zYDdsfBprTIT0E4DkeTDzQwcve3ULbv9ckuM5Km7eH/
piWxfZDRoliM60L0fbnMqrfLnGFNT6w84tN6UsT75Oe+dGz+e1nQq+/LKNAjdp5RqG+qvuNvyYiY
XFyUj8vffzMMKt0WDSi4h/qi1hIlVDSaj2H6Uy6g3mMWsqjOkrw4WZ6vLcC3n61ZyW9/51v33izN
9PH330zKDmcJlR99fBq2NdMgmUIjVX2BAeg8vupe0IQnav0U48XVt0WgQdGFDqqTVvrhVaA5FTYd
5nc0i6CcrYJrX9CHQx/mUUn6two0CpHRklsFjcSaIoYlN29avOtTXXBQBboZSZGBkhcXxe1/ZEM8
JOW6ECYJAGGnfVkTzAXfswZnEr6YA93lTVN4BXLSPCOqdboGLh3O9DfC4Gk0i9Q7o4DBkt4OKIJl
8ZrFDODTp3esC7rgdIbD02pbX/+QBiweYyrQQV5kwUNxmiqGA4507PeowJmIExUwLrAoIBZI3tbX
2SKoKkx4Fq04YtqPuDAW/8g2OHuCL36BaL+5p2bY05OL/QG3CEEfLd8AVUD11Bd+9lQTXLhsdSA/
AL2afdKseo+cIwR8rceWWAXsvqrRh2m1wcHZKtjOBbPdFIBP7efNzuvRKjiOQPXJ7QdB6gA6CvB1
owpnbsE2mT0hhl7RVlJfvVMFmBMaVyWhCQ4DMSiD4vwafT+LEEA7wm8B/MnqnQoQs0gHyeqFaZvQ
fOptgHT29DYOo+b+FAW3ftlCKMoE6E1uB3BG0FTRttwYfOFgT40hEOkLyA4AkAr20349P/wtoPHk
Hh/dV9BtgLLd57Zhe2KiqKinNju/f8EQzBuyb19zLkyBRaam3F7dVaDoLLgBDU0cEMTVOwvArn0G
Ff/RIxLnZMZSavx3pvzsfQv2MQh59GZ5emcCVEx2o5kS9p+nhGUYQjLia3GdWUAHwLwhcOqAueur
d0oAGbva3NTPrwJKwFZXbFCbzbs+i4fAO3BEdHVKOf3TAuql0n5QuVB5drx8ezQ4C4U4IdMTAVbr
6QjdN3fA7TmyBpEzMukiVyDYn3T91B1yShRk4DBGtbFSD3UB0hxJr2hAf8hkNFIFxour4OpkEsiR
QOnXfP5PZUu+ekxkTK6gYJGKDbAI5ELoHYLvqbnOnKNLZChaeeCyqa/+2UUo3Zqo7eftIpOWaYWi
98lus0Zn3sFlErND3ojMUrNIjfL16JwIgkAMNZbTBYWcAank1io885GEi7SHOGKRnrxHv4Jlcvyi
F0NqFcioU3zWHAFErK8zH+mYWEcGu3MuaXZE/6yjSygruwoKAx4Ileicb1bhzFO6KrpCl4xG71t9
9e/oAIxUVhcgvYSqm1zhyb4/9ZSWe6FxrjBwJD1dBbL90p4S68hcdps16PoG27pgOj251mMuvXe+
galahuxOIE6gfkY5wf1i9U51gC5c6N5Iqrfr3CenAGxLNnFGgOCAFoPd7+UjA+bQ1hXmwIiQUly9
C5M01XbQXCmnYJApIXkGiezLwaIKAzdmgu5ZkWPpl1OEXleVPTIYFoYQSD6dao3TOw+QDAHBp7ej
zVP0ahPwWiRfPxaQEgLHJdgU6guBpzZAVFOICGwi0WYT9C4mwFGLydFym4AsMkACnUb3l1fBvSBk
sCFAabPM/TMFaGjzaiTOCu5FS479sj9gnCM5FBN3AB2/uJrDSZ92hG4Jvlk5XbDJl9GQQ1K50fiz
2IB9IiaaYw++xI89M4vCa8mugs6ENLDb7lHjCTZO7QKxAbgkMuwED/XVGKJe6QIjIGRXgawatRNB
QPL0lJ1VIMcAKEVTjqrQPxdJk5dsDoE4kUhYMwS6or7OdcG8AHujoC3tWaGH1tFSZVdBp4zKjAAo
tFvriHJ1dIEMq4NxpP+vWaX+rYIBXFB+RxhgK8TMgcY6nucQqLcqrJKg6DnqSr+sI8feZxNpfrTk
RJ5Z5+CE/WvjgbOoqQbi2OQQ6AatF7xPdtFgo8pqgY5FgJEY9MLLPlJTLp6Ilvp2aBAAMtnn52QM
zZTL/O0Xd4HwjjD2MIe7zar2Ln8g5onL2gIdLaA9EABC6x3P/IIjsq6UHdkNzSr1bi8wwqnFhUhE
zSbIQxKqDEJpLN6ZLaDmRCe4JqDKzee9i5p1lEH67ABjG2ALhtK3usBTnnpH0KmwK4oyxJfcc8/8
wgtziX7UL5BMMWp2JFr56+ssRqDej10Uqfz2uN0/XWgIDaROUOQUgOjWQ9ZeXAXsAqxmNoH1F7vR
M12wXAEwlloFETWTMyRn0CbWzuwC+QR0QWUWFdOb6uv7I4XvCCee+mGGfhA9jkW7TLDMX2qY+doX
jn0gzz9ve0BEo4fAtXe+KKZ/Nb/doH7Fn//VKfTWfSonHx77Vurfaf95+4DPf7rzW8enOv7ldbDM
FjDnVPUHVXubd4uYbpp/R4tPi3jRQWTXgKgvd/L7b537PHn//0NwHp7JFeUZabkZc57WXcE1hFxe
cLhY54v8eIviNTa4bFnJw0UUfE6yM46UphdIWnYSJdniMTm96wY9Ky+ZCfMPRfBQFh3hNThVVvho
GS12i2x5KrlBPktLbnsMXiWfXw2TqIw/dalpGnil7K/ANpUFj10tbJCLspKvlgl8Ol3JREiE5rKS
r1nxIDjKqdVbpyPi+BfCxPzcVp8+LvyOArbINdkbnjJMYp0E3R3ZgMKkRa8fg8WZFWmAVtKSk133
5UFUi8+UFTt7bpsaGIy0YASUD2F1vMVaLxpUhazo1wlMec+WucEqyMq+XQTrjvWgGvUr3MvtIqui
xfrxdDnakrr8Lef54sEv82VRdHS6LVpLyw8e/MBbdPvrmoKwvGh8QZ4UHc1uy4zysvM84P807dgm
remP/BXSkzI7Fy0KhNKi4eo+syFt5VlW8t3yU8b8pe5qN/U8edHbRddvkfwUJTJ5wbtX14s4zf2g
69aRL8ouv0L+zTLLlx1LRbOIqGb8CuG3y33w0HFjbSfKrxD+McnC423W54Om/iAtOskK/9VwkSV4
yq660CKvHn/x5137Xf0Do0V4vvebiqLs/b/xg+6KN6l4abFhRETSPdW0XefSorOld97CXCeOZQX/
sVyvc+g4F2fHhBbnKSv+rZ88Ll9N82e+rUn7yop/l5RfUcQ2o/prfuC5Igrx1Fpkxb9n9Zd5vuyE
FG0aVF72vnuqbBOLsnL/LBb+8cmFTWkrOLJivzGF4utTLp5SQt9KCbzIFNo0/cre9LeHo0ve9/+k
OZWVH+QPCSy+ncitxfpLLwxzNpka39GTJov3bckvZZqeqFSe55+OFCkv/bNuck184yFaLrJ//RcA
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_xlchart.v1.17</cx:f>
      </cx:strDim>
      <cx:numDim type="val">
        <cx:f>_xlchart.v1.19</cx:f>
      </cx:numDim>
    </cx:data>
  </cx:chartData>
  <cx:chart>
    <cx:plotArea>
      <cx:plotAreaRegion>
        <cx:series layoutId="waterfall" uniqueId="{00000000-0422-4B5F-8481-EE9F646B1E09}">
          <cx:tx>
            <cx:txData>
              <cx:f>_xlchart.v1.18</cx:f>
              <cx:v>Profit</cx:v>
            </cx:txData>
          </cx:tx>
          <cx:dataLabels pos="outEnd">
            <cx:txPr>
              <a:bodyPr vertOverflow="overflow" horzOverflow="overflow" wrap="square" lIns="0" tIns="0" rIns="0" bIns="0"/>
              <a:lstStyle/>
              <a:p>
                <a:pPr algn="ctr" rtl="0">
                  <a:defRPr lang="en-US" sz="900" b="1" i="0" u="none" strike="noStrike" kern="1200" baseline="0">
                    <a:solidFill>
                      <a:schemeClr val="bg1"/>
                    </a:solidFill>
                    <a:latin typeface="+mn-lt"/>
                    <a:ea typeface="+mn-ea"/>
                    <a:cs typeface="+mn-cs"/>
                  </a:defRPr>
                </a:pPr>
                <a:endParaRPr lang="en-US" sz="900" b="1" i="0" u="none" strike="noStrike" kern="1200" baseline="0">
                  <a:solidFill>
                    <a:schemeClr val="bg1"/>
                  </a:solidFill>
                  <a:latin typeface="+mn-lt"/>
                  <a:ea typeface="+mn-ea"/>
                  <a:cs typeface="+mn-cs"/>
                </a:endParaRPr>
              </a:p>
            </cx:txPr>
            <cx:visibility seriesName="0" categoryName="0" value="1"/>
          </cx:dataLabels>
          <cx:dataId val="0"/>
          <cx:layoutPr>
            <cx:subtotals>
              <cx:idx val="3"/>
            </cx:subtotals>
          </cx:layoutPr>
        </cx:series>
      </cx:plotAreaRegion>
      <cx:axis id="0">
        <cx:catScaling gapWidth="0.5"/>
        <cx:tickLabels/>
        <cx:txPr>
          <a:bodyPr vertOverflow="overflow" horzOverflow="overflow" wrap="square" lIns="0" tIns="0" rIns="0" bIns="0"/>
          <a:lstStyle/>
          <a:p>
            <a:pPr algn="ctr" rtl="0">
              <a:defRPr lang="en-US" sz="900" b="1" i="0" u="none" strike="noStrike" kern="1200" baseline="0">
                <a:solidFill>
                  <a:schemeClr val="bg1"/>
                </a:solidFill>
                <a:latin typeface="+mn-lt"/>
                <a:ea typeface="+mn-ea"/>
                <a:cs typeface="+mn-cs"/>
              </a:defRPr>
            </a:pPr>
            <a:endParaRPr lang="en-US" sz="900" b="1" i="0" u="none" strike="noStrike" kern="1200" baseline="0">
              <a:solidFill>
                <a:schemeClr val="bg1"/>
              </a:solidFill>
              <a:latin typeface="+mn-lt"/>
              <a:ea typeface="+mn-ea"/>
              <a:cs typeface="+mn-cs"/>
            </a:endParaRPr>
          </a:p>
        </cx:txPr>
      </cx:axis>
      <cx:axis id="1" hidden="1">
        <cx:valScaling/>
        <cx:tickLabels/>
        <cx:txPr>
          <a:bodyPr vertOverflow="overflow" horzOverflow="overflow" wrap="square" lIns="0" tIns="0" rIns="0" bIns="0"/>
          <a:lstStyle/>
          <a:p>
            <a:pPr algn="ctr" rtl="0">
              <a:defRPr lang="en-US" sz="900" b="1" i="0" u="none" strike="noStrike" kern="1200" baseline="0">
                <a:solidFill>
                  <a:schemeClr val="bg1"/>
                </a:solidFill>
                <a:latin typeface="+mn-lt"/>
                <a:ea typeface="+mn-ea"/>
                <a:cs typeface="+mn-cs"/>
              </a:defRPr>
            </a:pPr>
            <a:endParaRPr lang="en-US" sz="900" b="1" i="0" u="none" strike="noStrike" kern="1200" baseline="0">
              <a:solidFill>
                <a:schemeClr val="bg1"/>
              </a:solidFill>
              <a:latin typeface="+mn-lt"/>
              <a:ea typeface="+mn-ea"/>
              <a:cs typeface="+mn-cs"/>
            </a:endParaRPr>
          </a:p>
        </cx:txPr>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_xlchart.v5.14</cx:f>
        <cx:nf>_xlchart.v5.13</cx:nf>
      </cx:strDim>
      <cx:numDim type="colorVal">
        <cx:f>_xlchart.v5.16</cx:f>
        <cx:nf>_xlchart.v5.15</cx:nf>
      </cx:numDim>
    </cx:data>
  </cx:chartData>
  <cx:chart>
    <cx:plotArea>
      <cx:plotAreaRegion>
        <cx:series layoutId="regionMap" uniqueId="{00000000-CA3B-4D7C-B89B-E1F1774D04F9}">
          <cx:tx>
            <cx:txData>
              <cx:f>_xlchart.v5.15</cx:f>
              <cx:v>Total Sales</cx:v>
            </cx:txData>
          </cx:tx>
          <cx:dataId val="0"/>
          <cx:layoutPr>
            <cx:geography cultureLanguage="en-US" cultureRegion="IN" attribution="Powered by Bing">
              <cx:geoCache provider="{E9337A44-BEBE-4D9F-B70C-5C5E7DAFC167}">
                <cx:binary>7H1pb9vItu1fCfL50V0Thzo4fYBDSpY8J3bidPKFkG2F81icf/1dtOVBjJK40b54EHDdDTiWVOJm
rdp7rz1U8d+33b9u4/WqfNclcar+ddv9+d6vqvxff/yhbv11slIHSXBbZir7Xh3cZskf2ffvwe36
j7ty1Qap9wcjVPxx66/Kat29/8+/8W3eOjvNbldVkKUf63XZX65VHVfqF+/tfOvd6i4J0lmgqjK4
reif7/8br25Wyer9u3VaBVX/qc/Xf77f+tD7d39Mv+qHy76LIVlV32EsZwemYQjGmPn+XZyl3uZ1
zTIOLEE4Z4TJh5/Hi56vEgx8hST3cqzu7sq1UriT+98vBm6JjddP37+7zeq0GmfLw8T9+f5zGlTr
u3dX1apaq/fvApU5Dx9wslH2z1f3N/vH9nz/59+TF3D7k1deQDKdq9+99QMiThZn5eoue5ydN4DE
OpDS0nUiGLn/odvIUKIf6MK0uMEfL/oAyWtE2Y3J88gJKM7FXoDy63XzUle2Pvl3dUUe6ITrpuDm
AzCY/5cqI+UBoSMsUjxojNjGZ7Kcfy7WbpAmw7fuZD905WwVpOvHOfnniiL0Ay5gvHSuP8z3xIQZ
8oBRgwpi7sbjt+LsxmEzbKIpZ/O90JQtqUeHUgZDlr6lQxEHTHLGLLqZ9AkolNKDETNp6MajdXvQ
hI1f+b1Au2F5upOtW8QdfttLYJxVHHzPyjR4S2zMA6ZDYySVuz0LlQcGNZlJBd3l818n0254Xo6d
IOT8dy8ReqRl77Lv7+BA6+TmTbECCyDw8pTDi7z0MqYJL2MwaXBrp5f5u2Lthmv3t0yAmzl7Cdz5
+qZcqegNFUvQAx1aw03zwaYRto0ZmIFFickY1x8Uz3j0gg9G7zUS7cbpeeQEm/N99UfRKlUr9Tg/
/5wlcHEARbEIpxuWYE2wYQeCS6rruvWAjf547UeH9HuJdmPz3/Jx5ASb/17upd44WZqub6vgtq4e
p+ifwzOqjqlTnT+qBt2Gx0SAyi3QCTbB5ZXS7IZma/AEHefTXqKzKFfp3btPWbWKf4fO/2I4PFvH
q3ZVrn8nwnbM/ssMBaIqYpkGbOeDv5OTBaIfCMMyBKcbfzhZJ6+RaPcieR45WSGz+V6ukENkKoK7
N3R7zDrQpa4jxtogM4HGgmm1TC6YxR9M6yRh8QqBdiPzNHACzOF+5pAu/OAN80eCHAi4MypN8gDL
xOEBFbzDgctzGuNlBPY7aXZD8jBqgsfFci8VZbHOSu9NyTw7MAScmJB0Z+Bl8QMhkFYSZMNBJory
CoF2o/I0cALMYj9DrqO7lf+WmiIOEESBlz+GuxNNoVQcGDpUxSITp/JbQXbDsRk2AeNotpdachTH
QZoFb0jVYbkosEAKdZM7mvoTeUCFZXDdeqYCLy3XayT6CTBP9zLFZj89ylF6F6zeNK0nD5A1ksJ6
jJJgoV5mJVAuAkc3JVJ/O6OoVwj0E2Qe72QKzPl+Kk3WviEBE+wAyW0DJQnxRLBeoiI5KhaEGJRs
3p/kHY5+I81PILkfNcVjPz3KyVtnGyxQXmEyaW7IFd3WE2nB5aBKhDrSAzlDevylCfu9PLsxeRw3
QeXkai+15CxQKqvL4HFu/nmagWPeDRPGS2wY2DRDh1DFNLlJ2SaWmTj810i0G5nnkRNszvajtrol
NSpGJ1iu9W3UvyE25pg9ZZahb1oNJjTM0uFbTKBDN2HkBJvXSLQbm+eRW3eJm/y6l3rzZa2qd9cB
gpe3rRtZCF+YjmLEBqBJTc8iKBshoJRko1yT8OXVYu1GaTJ8AtWX672E6jSrA/XGHI0cSJQZiPGU
j5n4HopMOLVQm90kBlBZeul7XiXSboheDJ3Ac7qfvOBsVfYxEqqPM/QmHkjCzMHvb6NiGkjHQLGe
ukYmyvMaSXaD8jxygsnZfgacZyulVrd+rdZVpd4OGJBo1LzR0yN358tMNCwQNP5wa8LVXi3Pz+DZ
up0pRnuqN8GtH3ir9A3hQf3OFKaE99mdztRRICISoefm/UmMc/YKiX4C0NPIKTZHe+lyzgLU7xQK
RG8IjoEWLElRQN0kLqfhjjigEtl/NAQ9XvShqvoqWX4Gy9NtTHHZz5zAGCGM/+d58DhJb+BukOVn
qJs9pcombsdCq49uMDSZbhI2P6jNq4T6GUQvBk9B2s+Q9KJce9lbmjV+ILmFwiU3NsWzbVpAGTlA
SwKafcXE7fxekt2gPI6b4HGxn80IZ1lavWmGU6CvCk0IKJvtzqVRAo0ROmXG2JH1kje/QpTdiDwN
nEBy9mkv/cv5ulm9ZXmZywOuGwL9vbuJGaUGbJgOXmY9eB84n5e4/F6e3bA8jpugcr6fgeb5un23
XCW58oO3bMsQ/MCwdESaj307CFtepp7BmnW0wzGQ6ofU9IQAvFqsn2G0dVdTqPaz7jzOyfG6VOv+
cSH/cx4w1tSQmJE63534NFHiBEnAFqaNG5oYt9fJ9HOQHu9nitDxnpq49t3Zugtu37AKjQZFwZA+
o2LTPDrRJEqMA0osgGj9YOBeI83PsXm8kyk2Z3uJzUUUozvgTTfHYaOVxQUKbA8mjEyjGySuAQwh
JqLP+59HvX0Icl4j0W50nkdOsLk42UtsRivyNSujx/l5A7vGwJ8lE+MOxfufidaY+gGiGwIPtekl
mMQ3r5FoNzbPIyfYnH/dT2yysvLfOasyQz/H6u0Q4tAejuaZJ/o2qRqY6OawwN4MY2P3pgi9Wq6f
4DQZP0XL2Uu0vgTqNktV8JahKCgAl2AIxoZn/5gqMDlDo6fc3cb5KpF2Y/Ri6ASeL0d7Cc/5/aKb
raK3TbOZ6A80OAgAcNo4mpdkG9QOTdDjtrtHFveoxpv9Ja+UajdI2/c0wel8P2sJH9Zpqvq4Wb1p
oRRk25LYX7dJhpIpYcDeLYtb1tgc8gAjKt0vI9bXSrUbp+3RE5w+/Hcv9enSx1b/d0fqbWtx2HRi
MAsmbbNlQE46DsbglSKpMO5Tvf8BuXiJ02ul2o3T9ugJTpf7afeusvp/h0QgTUpQGmX0ubXgpeVD
64El0TaNbcUPSE1IxOvl2o3VdPwEras9JRErZINSr3rThDZ8FKU4HsHaBEMTuveQ0EYb/GML1iSY
/fIqmXaj9HLsBKEv+2n3Htbdm/MIpBo4IiJk5h60ZYoReATjBBU9Y5IGeq08u/HZHj1B6Go/GcSn
dfem21QpGBy3BCzZQzwL9Xhp6LCFmCPWBXV4bpJ76ZJ+K85uZDbDJpB8+msvycInkDqcNbReP3rr
f55mQBBrCcw42ZQYpju70ffOBWfjqQlPsG3D8gqRfgbN09ApPPtZ5/5crfw3RAYKga4dlBg22blJ
R+/9QSMmut2YMeEEv5NjNxwPoyZIfP60l4pyvS4T1E/fDgwhsBFBZ/hvmobDzjeDGdJA/vr+Z9K7
+wpJdsPxNHCCyPWeIvL2TbtITlNmSbS9P8z8NMZBUy8CVR373x7en8Q4r2kj/gk0T/cyxWY/udiX
PsMpfN4bagty11IaOA5k02owNV0E2OkUlW+yyRM8XvshnfMKgXYj8zRwAsyX/0+Z658fRPB0IsBs
Va3m94cdvjia79fv3t87TmCcDN1E8Ds5wYPLPrr78z3DLgPA8XSI4vglW7H/mP5/LJz9MGy9UtWf
7zVKOA4tQN0I+W+0YwsCD9SiN//+LZxnMKZaBU60kCZ6sN6/S8f0HM5iRAcKWlBMaTE6bncQ4v07
NcbVeIvC2YGVW3zc1s2wC/LpnMkPWdyjM+lpSjZ/v0vr5EMWpJX6872OL8ofPjbeoo5FhctjF6UY
N+9LXRC8f7u6xCLHp+n/K0IRD62Xhqclq4N+JTKhKzsVZiXmxJdaKm3elm3YLwOeqUQ7ypif66Uj
dTNdZm1AFoam+ruSe3XiaCTXnS7sm+GkSw1zXZSxOQsM0yiHYplWnhEpw47ithdXmvIHq/bspmYs
V3exmZaxTXrPMvV5NAyhLy9IoFXmxyarG8rnuVGVeX/F09KtHKNtKvI15m0c9PYgNFY7pZ+RNDkO
LK11OsvUbNYkej9EtjfoUeefGk1a5NaVz8wha0NnLOWxOU1ENZR2mOaJ+qSwF5XOrVDwmHwJCrMa
6kWaNxZLHEWSlJwENIjq+UCKW19T5aFZ5P0HncWp6Qx9G2Ko0WvDtzwlZoCqKlbVZslvoXab5X0Z
eP7mgNCnP//zKUvw//2Y5xfH80Wf/0J768PBpL/8FPaBj6ZDTT80SvP0XVhCG+nGRb/1xw8a+BMd
ezjn9Cdvvk4BEf7AE/1c/yYHj44L+mHIRves8bwfS6CaTqmFOPaF7lnYnIcdXii1WyNjR4bvWfd0
6J6pQ/fIeKYg2o2fdQ8xMeqMKJCgUoU+cEn/ju5NVE/gW1BShhSEoXKJZPC26oU0Z0JxoS2lponQ
DsJ+WNZSKNCapznZpeLbGn5/GRPFt5F4kXHLx/ZlBqpKaGSjLdUg6KcoS/oZr4l1kbSNlti/vhYs
1ktrMl5LIvODcz44DBratbavBSxCJRvuLnuaQYONsjkzdMqPxUC6D7mRBP5vLoijm364JHYbGVTH
wbuoiWD/xPYlu0jpBTVLdxn0pevZbpFVp1lZe5mdaUmmO5Zs5TVB8yU7JLXX8Jkex2G/MLKWpYtC
92pHbxrR2nWXBos8DMqlzDotsHtZkpu0C8rTQiq5KFxPLtqhDBaJ0TMndbv0uC9p8jGOYrmItbL6
TCsjPZZNmR9qbhKcu30VnAsv1NMZ91J/0RckOQo81c+LSiUfmSaGtQyD4dqPRHlt5t4Zqftg3ppx
6tR5TJYD49GZEMywHD/k9Uem6uT7wIfsYuBt+JmRILRT4saHeuGnDg2SxqmztF2SzM1mxVCwhdWQ
zC6Lvp1Tv8vtuOLqxKRVdl7mVmtXccRXJPa0ZWy0xWwotXZZ9LHp2aKTruFYGstulZUkp8aQdB9l
Nvi1TYrW8uzSEodEsfJrEGmyjWadX5qqsM2+9Vr1FZtf9F6d+mkeHpqpKVOndbHOHQIjnduEJ+lN
XZr517D2rC+hjNil9Ij0nZYoeRdaKg9tKksztRPWZ5GthUF3WDYW8WzYbf8m8mNLd4JUxBckbqzc
MYSXnZp1W5/0ddpeW/0QO5EblDPGYqy9cPCULYJQvwg4vfS7gDguvNSlX0hjrigpvyZm1hxmHakO
rcbQdLvLjOSuTBJ/4af+bV+G+czjln7iSavObTrofjJXmBw/deOzIk6GL0gMaB95GgynZHAtZauO
RkdG2hBtFgWhS2wt066EEehHriBi2bSpmvM+iE5J6NV3njKqm4j2YTwfvMFI51oVyGNMgZr5rnFb
VLHT0rY8T2PS2J0Z3xHetbYRiRNXqzo7irzPUmkBFmkeL7Tc8u1BSzpHdW3qZEwQR7qBYZt5dRJq
peB2V3m9YxArXGGbrIsPm9+4W/OZnxn9vDON4tJtY3Zq+OqD3rUttS3sy8DShvZ0OmvOeCTYPKTN
uktM7VAvteosYulwU3VZ7wBZ/SbvougikCmbRUNVXRZ6pTlpZV0WhQzmtT78pdUlP2eDz+asH9S5
Zg7DvJVGe5WmsnY8KpvDPhEf0zb5YnI3Y8sgstpG2JXX+P1tagQRs92mrrOZUUddGNu9lbPQHlTY
zCIvifS5weo+cvq4MIZTq4377iiWxOsTx/cKQmxX07zhOlKtaDy7Y7VqPUxEVszqvlHhJ1GGllfF
Ng07q2k/mX3lzyVVpjfTe7+MHM2NAt3WC2LYsrLSdNE2g2H+1WnCsw7NPmL6UWK1isyCWOutQxWq
oBC2l1TGoRe1g3fZRDo+yfOg8c6Noqx9O0vKtP3gGZpncTs3CuWfSFdrssBWbqt/Zblfl6FNUlfz
523ZSXYd1q2mHxYd2Nid2fkAyq/8SjuO+tyry6socdOkWFCpoq+ankdXskmCRUlSmOEsMfVlQ6r4
2nR7rXRcztzebmuDH+tdkxG7HZq2tnXNlwu94vy4ZW5xSrtOX7JEI6bdRX3Qz5JB0k/Mz7zQVsX4
suka7lXf1+2twVLXslOa5oci4vwoiztctxZpP4vqWBzliqTHQdfKeZXUQ+okhetC2a02OymEUIVj
NiY9pIbKZnEZpHM9l5WTKmJ1ttb7YJuuK791Jf5VVFp6NSjihraeanU+a5o2+dhxka8FqhCnECTw
DiMmspO8l8kwqw0v9udl32ZHFonlRawHxipOCsjH44YeuspMPmptZEZOZCWQTTNyvKdrVfKdWWV8
zUnVfYij0Bhm1pBkV17iB7k97mSnMB6RUUNv49n/scCfH13/HE9Rfh8ZPVGeH8KwJY6ZC4LHuPie
BT4MeQzBdPBAYhJsS8b50BRbXZ5DMAOMDmsAp9xaKIXgZMgnGsgY6h/I5Uod52oI1IjlEw2k44Gs
qBiDtxHQN+yk/Ts0UB8J2HMIJrApCuEXmBODxbUEzlXZZjDEkPEQ6h67UirPazsfEtXbDUWo6Axx
Ik9z4ZUf/SAub3MzYp98P9IumSz6RSq0PnfiAN4wVp2R2iAD7UwzqFNJLZ9Dj/OvihB8D2wK8+zR
lnwIyy6HmuU6NNLvosMa24LmOQ3lKdNA0nyZtrMgjPpFxvrocgj5sJSeqWyfavU6HTQETL5oxYUG
bb7o0jiIbV9V7Up6eb8yud8HM8/HtMHMNqBRZVQOh2ZMimO91/KbmvnhqvLa/oMW9XTGrLD/2pcD
Asrci0yH90O1bkqP2iyHifDQq/zR842PtNKCwM5ixT7XvBuiB9V6OFlwB0Uew/opBIaBauXYoY6N
02N37csoOBmECDVXGVdDyeWRzmt9nrOuhG0HF4xszorKtAOWyA+ZmbPTtGW4tdywwC+DiDSLwQ/7
uWnq2ZEc6uZscHX/nNUiu0PMqH1JC11d+r3WzfUgDM9qvaK+bfmwvXHsWgvPB2WsFc8uLKv8XMVc
X+p5e2p6LYNpZQvTBysqjOLm11x9jGO2bxrHoY8LeKxnIMGERMLWTefYkuS5JE+vRJa4X+mIvpdl
9C8czNR90ExSHtUhL4+SsK3mwk8TZidaNRwqHg5nXd2RmzyimAapt92Fl4rouM24fuX2+FeB/qQ1
yzN64mmsvfBrg55yr+g+6JZ77YmOLWQQxNdR2jaOEYHrBmmbLnyt1BZRw41ZjzQJQu0Ea5pXpDkh
A79Ljfq0LRldVrWrL3urVJUtXD4Luj6ad3rL5iSX/qEefI1zGR4LkbW3gZ/xkfa2t3np8iOzj8tl
WdHGdn2/cfKmPqyCtruEUkbnZqNBmVQULCN+R5IgLG3DLQ01i8JBP7GElziBa3X1LAhAdTMzlAsy
lMxhQW3NzDTtLrsUKNlVGoRnic+L096K2Ze+SvO1FRdJaadtiQQImuuKZTfAt6W+UkvZ5cFJXFXk
zPX77oOV0uZMjwrcHON1nMwLfwiXfemH0hmExy61oOouVEUxoQxeLRisYdnqo25q0fAxaVr1Rfiq
uJFe5J0KUUqHeF2HMtKTgd2hMBObhWQkWmZwlhBHimzsNZOTQI95jet6jald+hUZPlayThcaVfF1
37XWrDRr6Qg5rp0yG25bZg2OqlTeO6Lt/bswz7rz3GDucVGR4otZiHwW+zFZFFb+VydFNCtqI/mc
FPiWqCn12A4bni5iYH+aua5vk8ob5kr3unmfZOyyI2UkEHvgVvta68+E7wYOzFV/2AidjQY1i45L
Pa/oHDSUzQNSF/jOrunOyygbPt4v2zwspBMERn9WFjo9pXnmfs9ii/xlaYn6IkOqvqTaUJzjJAeQ
sCT3E3/GQfhvUhItiqzUEqfuJFgcr2tjIZB6MueR5VsXFimyfv7r6WdjVu7ZZYzTz+F3TIStqHnp
OBFlW3Xbgiqw19K9ZGVuaLMKGQ67LwvtKhwk7oCGjDggkNqnsA8aEJcul/lZV6Z+t7BIAPfCoYO1
zeLCPbaiJl9FjVH2tiza3HNyWrpfS9HjZgiL6VER1Nrh378B5AggFjqzuXlfK3ppcNMhUiX1PfMy
NoZq3oW0Oy9yzzssDDcubZXCzrhFC3vBDJiY1Ne1uWGl+Yq4RD+hreF+h+5xGOY+W/HOpKdG20XH
Pstr97CILfdTbBaJa/upF1u/STnc++PJ5AtsQ6cUT8pB2/k0ydEmZVAOotUvs1rXU7tVyv2O1exa
y1KBG9IhGM7CTnUXsdmkiyqxcAcsTY0jC2T/OEuswGklK49ivS2PMrPQPlVGIheyFVXglEWdXgyW
Ck5NhvtvExkzu1Kt+t7ATQCiQNwgHKiPyDBYjRMVQ/ehFm2ULkCXSycP9QHRTAkzVNfuF+bTcKlZ
mnWM8IPNXRyuexgr7h3msd99LY10WJRt4x4FiGnmQ2qmllMx1q2pp2CvWCK0xlE5o/OB5/KQZ9EN
Tcql8nla2DzK86NYNO7X1ISqgxN0H+5Vz5Wad1ciSmnmCFEhXhq5x0NXssuYqb6eJSFvHMkK/47k
ajgMie9+xcpr1iJORgsyTk1ousd1kA5nggyYPpHA8uVBSeyeJdEnkrMBWYrCCP4yk/CWZ0l2VHh+
dxS1TDllyRpHEwhg/a5VM92Mu/OQIqz+zUIASZyqocSWd4KDVGCzRzo4oQ2w1Umtoqa49GNamU5P
oGD2vW2O265Y9G7hO6bv4gb8wfcOQcXylcGq4eNAYZPmXqKOfK0wZ34cxsdFEKvW7hMSRE6DnEdi
e156WBXRqK7UJDd9S+LPMP/VDUPQuq4DU2gzPFwjMWfKt7JgkYKOnTVppc8Tk/RYByLlsR3zGDmi
mLoI6uSQ1EvL07pZP+TmUSeSz12bUQ4p0SLraCxYyMJAJgOK1c5UTeq7QodbwfryZ2VWZMuODmoh
oLVLMw5GyjnimrdB9UV10VLXoqafdSwY5pL3X2ieI/mVIZyFPH5iIzhPF9ITWKwhU8IxkFe4xVmo
yaxsmug4oyGyXjLuNdvgQ7FACsvPzljnCunkdeRfww8E10oL49ge8pZbdhYk4ReFw1YHO44Kw1v6
4C2dk3BYA1v5uX+nSZNeak07Epyyy44RPsJVqcSYlUMTeTb362pedX5CcLsRTF6MZ38RW7VjRO5W
NdSg99ngOpahhJjFA00/eV6ljlwi4HUGGvIbn7tBj5yFkUcnWlWN9Ef2Hz08EkxDPqcgN0mcwa5W
RWLNelh24mjpQE89vY2OeywEy/baLDvRRO9nDtKl/C+aDYGF9VQPH8NUurVNzbC7LMEtl4h1pYdQ
cxi+MyOyjqx60OZ4JEVk2JbhUuTIyqGdi6aRjqWMwHeM0jXtttSwCoMCLNPuvHJWST3SbD13kaDg
Q/zdNNvLKiviwNFBW10bsW/qxG2UnJtm4n9gidk6cAYSMyP74eO9N/i/+san+4ey3b58lNnLMJWN
Zb0n2vVDXDt5ytNzRHw/bhPcGsaBNDni3fEpYDh+47nGgdh1LPujXwkbc/GslxclDjQ1cxwmgOdT
bU7T39QWx8CWM2x8lxTPsJB4/MvfCWz5SAKfHeV4RdQ2QBM5M7EjAYceb7OUmIZlSttIX1sUmiTn
LBe5Fjskb5D11vU6j1ZCK3V1mBa96sWsYp3ud46WueTGS0uRashedpF5LH0dfiNCObJYtjKJ1Vms
J7nW21nU6fmNHlVhlyHwNeKQO55pCro2kYqsL+HlzHhlWVjotzzhhXHuGUGRczuhgYIoArXM5MKn
pGrTmRfrZZTbWasj5U3NHvwTJjqh/QlLeBp+11STYcwLSHcw6UkQZsB9sDH4F+NmAUwXVsRLImTS
JKh9w7fWbpulYbGsEhGLJdyqKs3loGBEWmcIcjwhKCZuwNzfEDE6iXwNdBEiL4KiFrpyQOjl+P6L
+i/ie1gJYgR3IY14FDgVYjju21IyrQgPy671ympW+pUnfFsT2pCnH1rBe8UcKgaj5ceV4acqsrOs
4CU9h5ss8N6v52i7qoSzydHuiMN+0b+CHXzjstyWsfMDjfkl1+4MrWwIm3mD6ZnFYWyJihM7LSvD
+BbpxK3QUP+kbr/HZryukDjBk+l48qEFmrp93bzuMzPTuHWHrHGMyK0heaz+8oXLUs9uw6AOLlIX
T4+sbN/P0Hxm//rySDC9VB9c3kRJC4eFS6GjbmeO0/ICGk9vAsTkPr/TTLBZ7ugtMfQVFEmrjuAf
zPg80GhGkY0v+voqQqZn8OH0ghiT8mtJtmtsAAA0G3kpHecyolVFv0+fvJCkMgIS9lHq3rpySPVy
kRV54vZzlLngDRYIxTug8utL/njzOMvBQN8ETqgbu/4nfQk+aBPKdKS8E0YLLT/sqTHQCLWGtlZi
HliuML6VNWa9sJWB1sBvGembUs6bADWm9jcLgU4sGSYAbRLQEigqjgnHsa0TKCQSdDKvtBucrGAm
2rKr/FEhki7z8aTKug3FIJwAeTuW20jMI19k6wHx66skN8LeSTVaplcy8ZHhnxV6BsqUNEGqbn49
Z5NEIiISNGyjfKRTPEYF2jKxJXXrWiVBQHDTlVWJRUDqiGCySNdyXbO7kjfaVc6iYlSaClEvfgUo
FPzdycJhHDiJGN0uqL1zAdO2PVlWwVTVKyO7SWNdgw0PYb2G1m56UvX6CXdRiVgp1CeiVYLiKCxq
mScl1ZeWFmpNZBc+rO1o+Xsfo1BSi5sT0UV5lvzGrNDpGsNGEbTEMRx6wIAwEoDbgna8TXOZDhwB
FcLMZB4iRxHXH4qhCnLULIu+gHCamaBOPs/6Isn6mRUNvXbV5rl7pGQZh56TDAPpTxK/SCvXTiUx
0KBS60SLLxHUeUPioFTewSQyLexpekzAb/GtUeC2RfEbNaXb8QgslYEnn6DDkmDzhYGQZGIxsDLT
okmb/BsykXqoOznBcQ+F7bq1lKVDB1ODaXf7B+sZI/Nb2PW9Ocmpi8qq3bUVN4rDuuW/V2gxteI4
LQdkREd/AMNO3x+WRYRKfeL6Wf4tL6FFxZyryBJnjPq8P+Gq7jEd0m3i4Trxu7437dovW8RPMPit
cekVg6stywTF3OtSq5VxbgXGSBA60SQowEe1PsKTKS6xhPrG1JvLvAyj4XqIjaiNbBLHo9MKMPsA
KEuljxc5enGGayvpOmDH9bDHLzUQr7Jmua64OjTMesQu6rwABKO4v7xE/NS3tpV1Ib4iA3mA5IGW
jtygyvUkWnXKSIv8EK0AtLkSPBuq07KM3NKO46REP5HmuUm3RBq09b6mVuqK64Y0FIvMtNCJ9b0p
0gwU5de2YWrCMfsmDifAifoCnWacTpYGd/sURdU8/jbQRJVjxZOYubLbLMziI14XLQzFr684tUZs
PIqcUfhtNODIH66oSqL8FpHYVz7U42JsazGaP6bMCM7baArd+OaivIBF2LK6Ut4ZskUm1umvxRgf
DrXlRjmeasxMOC4djTYCLHlbywfe1IUmjeQ6EWlScbtC2kZbZ4VfwBr5kUrpHBESKiONsjxYnNzX
M2/uWRVrMhuptzZu7Ip5xQly9cZVx8vY6hEfUqO5rCyNBE6hD112gkVEfDskwkUlULhoSYKy+wTr
MGt8sIsjN4yqUfORlOQX41OYkc3hUcm7ZvHrO57aNQvnU5Kx153dPxkYMcH2HUeG66dtoczPTZ0S
kFgdGRGQ2GYY1y2apYRY+hQJigJFXMnxy6vumS2qnOOS5nWIYu+V2xnjkmZFMCDnE+SMjyayQJ2V
IsXW5CpYDHofQevcNhk5Ne1RK70uTVpAjX59S/eZlBehBIpzlgW3CasGBLEvZmKqC54mQxam7LNV
IbOeH1a5NwpQabweVfdej7Eto4dsrt+NKg5bOZqUMi/gaDSfgsbTTh9fypBSiVaxDE3xP5R9WXOc
yLbuLyICSMZXoKo0S5Ysb9svGZbtDWQCOZAT/Pr7YfnE3e19o/uefugKyaiAJHPlWt+wuBr9dIwD
JDKieKAq4KhxIMctbv1crGcelZqcZaUdWdsN+wVu9x9u7Y8KALdW482OKdqNV+jwdug5/5LmmcCT
crJieyW9OyKV0QpTa5/2UXw3cQVhRbOhNN8/lely7I9zJA4QLhTz1G+nfS4S059rEln/iixVYzh8
yQhmH3E7oskyRjWmWOYneUQ3i7B5NabSI6wZZCQ44WhojJ9QYyUYirnPMBTGlENk2nyyDEtiqFOG
n97H5wiFxxsV/y7T/mONVkgXkF0BB65Qdsb/leomfs+KrQAS6iDFQXR4T2/ToQqOt6gsh375p7Dw
x3Z0nDJDw6o0xrYEd++fhVfMBFJIGcqPq00wQ8yGTrNQ0OwG45MxmYn8RH0kwtoUE9kw4JOjC1IW
BD2MEvQXk3kqi7Wi7ExNViEYYEG6Zw0nF3aAOcLCN2HBRvX7sfXKLxjKMAHGJtCpxMfj6DkQyrQF
2pfgo95Y7Z5joJm4kpxz7E28MEed+vejDarlrzERN39sAggSeK8NsqA/Kxukg+AP4rCBTN6KiQIs
5kS21ENC8VCke6YhUht0IaumBvnDhkZrNaqbeAL7mjcS2U50q/s5yu7pPJSkVV6E/ns8gsnz1GZF
B/hITD8yNu36eYaaSn/zezL5x8wlcYBoAqhWLluF/HG1Z+/zyj1oNdAgmmKOZ3BbsU7qbll0nbQs
GKtpI0KldgZI3+kstH3ggAwbt2u/TU2Icpaxc50mNnspJrNlfRuHBJKwi6z9kFDkb7Q312YokZm1
5T75fUdZi6kor6FkAcKmIDsrzq4ue0gE5yjsH30h0vGTzaaediQzadJuqE/F1hTA/+quHlPP2z6f
+iv0FDadErHfb2m9xPEl8cmQnvtorYb4JKG5zF633PU8eq1FHMLHYAIx99FqlugZO0Zpf+S6KPTr
Xrp+EY0EDTusH+qwT/xCR6Ab511k1SyamguSAlTW+6oqgPGsWn6A9RAudJgqm/pZW+N93EJlvQL6
NxTcc9WhDsin4kLniBcPdVJGnF9cIdN1Gn4O1UIMRjkkpNLZ/U6Ew5TeE73K4QMpYlPEp2XJJOBi
CxnZMN0teeCqPzHXG+/ufE77cTzTbPY2f6ZLStR1wbLhEDcFlFO8kW6Psa1PazX6uumjrFAG+hi9
s+3a92s0jBc/zthtWg4OBAHWydHmn0Vki3y9xuTwEW09QdqSPFiJrKtuzEaqUDxOaVniw7z/EhKB
Cf+GF55lON0u1ky97VbVqbthhZZ9epWEKCqB07Oc2/ISFpbMU5Nn7tgX4zwacTs9AUdIvgW6oUVK
y/KhzvvHzUsvyydGI+anc8lJlMprbre6co8FI/lYN6qGSkKdS23ygX8qe0qj/TbLphUjFW0KIfse
UVsN+W1EqC6nu2RUYzI9MeZZRU+eIRD0JzGCb4VcA2pCXNLmogky9biHqEJ1seRMV91i4ihfPqd9
uuB8M5vq+hU6SqVajToYI5tWdsQO0ibFcHwJrh8pSwPh3ZHTgxrG3bdySBZSnNngjxEjk+H4ECu0
Yy/LXB4hP3MGYvy29kZgAuwL8o2LqfWM4+T7rQ4m3zF8ipX4D3vJSnG2aUhQZC7JeDyeRGZDmv8r
mcIxzktWM2BJkY00HkW0gB3NfiqFgkad9Tgi02p9lWylasdqyG2EJ5hZZT8ZtoAJwnhFwy4ug4WK
OdxXrDwuecSTlvtLgZmFMxD8k3qjUTgmWKGj48lDdYLfTfV8DI1z8FWM2GIr5XENDs11cI+/70dr
QtQbALcBvwNjKooXnme0JmCtawBAjSyHBGPxe/bQfa3xlSWLjpujZvs1GBazRre/c9w63/PjJ7Lm
/J7Eo45efg919H74/wzy+3FAClJ+X6ZyxgUkC/izNz5CeKYv40I23LRK94Bz9Snpx/gFBXgv6iZ/
f1BidwZTDZW31f31ktQbzZuED24rHuvZCoySS+cJh6QSGJuGLppQVzccpgs87n7GGzmwRss+hnTg
fQSFxApCXHu/pwE6h021UiyFT642Wx3Vefz+aN+nR0H5hPEpshF/cQLtdtx8KLYB87RP9HGaIRsK
/HITKi6HVzB7mTU3uFNyDO/7RNrtZnGVuMnjW5JRr/g79BogmF2rGY5Lfx/QaPc7fhATEVl5iuJ8
4ex6x7srgrz0B6IVn/xoBdZ0zSBFepGrx/MdXZmqt6ToF0yfNUfGipvXDsnu4wos+/jC1B0fkIVW
+JiW+FgO854f179AOTj4Vzv1Uz+el77C9w6KJD25Ak0HafUteZ8rI1trU15+D3nNnMblhJFwfAl2
AIGTMzly7PMuUXsRvyJzY5XrpIqgH2njtac4ec4GvBe+M5MEtjkBMABkg8c02OtS9Mdytthf8Tu+
2YJVZ45kMWw3pF6nIK5MJuJ5bqcatCoEL2sP2DCpE4vjBwMiCGwgifLpAToL/H+bPUC0PPYJoCIF
LH96cNxQgAJeM5wdZL1wnwro3lEF0G0/5r6vEcrZORCVIsJUephsdZrAPeKQEC20Xq/he9J7+BIX
gSHe9JMQnF/9hpOZmQbNznaYUO9+37I1I+RKsgHDcSG/1owSFdxJh/yV0/0TAcnpzasifvDFlXm/
9VD3K4aISKjCcEcc+nNIf/c4QZQzOjuGLwnymDXAq44p/o6fViv3GIHEpsf9mnFM8aExwXG8gqAO
P43TDlwZ/Ug4TFCALLZivifQRuCIYkuOGtbldsW8egdZ9iSfND3bRWmaXvdU7fiO/R16oyjLgRqq
POPAS2nCUfrOM2qnpTUTgIn8FvTdsZ5M5keA8D2vDEIlKSgsBg/rhkjDzqhsj8GzELFjfFNbcWDx
bFp6/DneYIG7/OKRntHoxtNV6/GhJuwAKYXFdndfckoK8yEDjLXRU6AMGtpz4WU+rR2gC7hnmhIg
UPE16yE9UQ02wxoPf4dLAXdVLPOxbcw5PaabTnWCyfc+kswIINFkjEfibvyez7T8wHcIk180kmmg
CruEzv4r4i3mV+QlBCoXlsXHPVC5RAj+KC8PlGoaka8is65n4eXXot4GlbxlYSqmh6KA2Yqes1Ss
Jvq3HyHKpifsaGTKm3UC/h211QQTyCcgkp6bj3GvWN+3NN/IEJ59idxG/ajd6FT6ZYU8X8cXza2b
azDe+8o/7ZmFOLix2B0Civ0kEcgpIeerbWIxy2dWp63DL6PSNaUHMxW633fy/iyVZACIWzQo3o7b
+hVupskd8a/e+iOaIPs/Fu+4zscRyy/0nrL0+F2exBGO2PrtOJBCe4gjULkf3MY4UYml3CNbpA+7
2RJ5Yliox6qs5+Nffk9Z5JSIRJCBH//0jocf4TTqWx02TcomSXVcPdkBokLR+HgBeg6NEq3Ta6+W
Y5X30X7AgSt4InxkSMvMtdpjzO8sBv/wANzyuHKI3vGnv0+U6xpbmsJUiV7eKzZI3/aSH446m33g
7wGLvwONCg3OMRuiSR0g5KoLDTp97mcFtnlQhY1e7JhL3LPxYPHczZj2Rxo3ZAHnKN10XJb9teAi
wbGPNDS3xyKX6UEzdosPx5ws6Z7yscmHdZnn08AmrMbz+4AABz6CHq/QAQ/hfU0idjukZCqrfwC+
/ijof+l5YaR8N3Um/wUrDwYcAvDq9GUQosBVl30fsBq8QJhVUXasoMkBeBkaN6rj2v+huvtrbXec
Hj5T2NPe38f8J/yubRCRX0tAVe+hkQEDxlWgDsBK+vtT/QGgYzVBVn2YWwFZ4f/FUdb/By/kK64q
ilTyf+ZIzIMQrZI0yx7hqztmd10Mx0O1I8MTFpnO8Mh+B8e/v5a/QgiHJA6oEF4eXxWgwzHP079e
C3WQrBgsvRd0dUcYG/PkyMfXFW+lPkFj8c/j/N8nRDMQAAdFVacAF+s/cEU+6DiZ5pg+K5hdi689
x44PhSlHmPu9sv/+BpP/h+jvoOJKKP9SvMbxTyAzTCzrFzMVz78jhoeFFpNoK8iW5+eQrZU7M0l3
/cF6srFutssRz4lGaIhg/sN+9A9X9NeZjjFHKXW8RwrmwhwK4j9psa2OI19uRD1P74vKI6/DGg+W
U8T1sXIjHsGQ2Q0rsybYHJBaRMNxIUwSZffWKVT253wmIo+bgNACW5KSCodjfdDkYdwI6snWv/NZ
8j3M/v1N/PkY8eCymMCHjf6wsIn+ybJi31UmDZF7GFZ+RKb9VyIk13yxH7aoshleC/v/D3XlIEDg
i4x/v3D7aHj613laBmQjeC2Xffi97YV+UHD1CERWePVWvFHnf3c+QP6HwhsLAy07s1/dnP5zjRJP
gUS7kT28b0tIko+nUfIJ62JZ1bFh/P0JD3rv/0K1wGfx7jeQDIcoBbTtf8nK/bYH6CNzflUukeZ5
W85zSb4WGgvmfxfqjlPh0VWgvdCYB0Xmn6Fupum82R6yr/dUxOVARzCPUjXj4+/v6g9uDd8OhQZe
epsejU8hqvuTQFliM1AGHe33mAGm/r2soMA6UkVNoE+Eqa9yy9zGc6ZTGKH0BKajmZCKrq0hSyhf
mY8RBP/hut4lIv8x4MAwMQS/Xrd7CAag2v/rjIpj8EXlOKwXvafxsJ5SGD/wiC1e+GLFv1fIOqui
FWsPzLduZrqjim1M3ptkvkUWAWlQ3wougUjdpRkwkfhppnnfi6sNOUsuHmgYeRK2lqagwr6sSs0o
zzRLs0Wd5snuqWljERfr3FU6BwR4R0IiSPFUv/OMvECRRB7hREtUuOf94GpIeawrxgRYDYOE5AoF
UDnO3RQxiSnyO3EqI/zZ0PD3dAeVQ4VNrPgVXt9LIP5rNP0wp9hSULIe6Yl3aYREW6QV6pcltRhu
pH6FLR/IOh1JZvSec0mQtnhusayg1m34auZkb5ZV18vYFbKcmIW08B2KUdjOIYR+T7B+ZXZg/DzG
d1fVkVyUygHxQs3DC/hoKoFTzjAkIoOJwaKMfTuFGa/IuYBngMrzlSAdr8lDsZk6k9esiKMDpFid
Bv67vdeHtd9WorqB2xlwMJChEuxHwwZTCdpGVvQ+nhsFP3mePtWqlqU/9QpBR33Mt9rt4iN4kINp
Q24ap8WDgHpYFB9HCRS87zDPIXM4D1olCWvnBMnwvzeUxGt1kxfBp1+TPGymegCcR+WHpa4Zh9Vz
WaMYFXqMOs606GABjv+0iA3PtvMh3SEdjyMgJq5FypjkUC5mG/V3vIbqf29Ak/sRVX5dafC14xBD
QBpPxr8V8cy3oaMZCgGYfctl1p8XIEKRbWDnP6jA3zFSgafvi7tqxn7CYJuY4O1Edv8r/wMgf+Sv
G9yl+HifGtOvLHUpJ45SUsNkDdeu03ExJ4iwvShxGSmHgdTzyNUfsbmI6kUudTSd5zHv82boe/+S
b2POum309DJmjlyNMdlhaAjuCgiLeC51kbZwXg4P5WimGFi20x8pJvVV1udibbD6hjem5fS5j0fR
hTqhqJEnYi4owgF1pQtMJTL+KjiW4+JlAQn7KLsyGyCUVXGkz6wM2YmJ0T7ubDLxCdWCOVVbDE0v
X4v5+yDtC/qDyFudRf3t7FZzyldA4xDI9Ffom1F3Q+2rD6UcFPQGcvwB3wqF00L2zZYtS5fTWt1U
ezqfN7qAnV5knuGrq21pM7aUZ4+vvK5QJ75BOGsv0GPQH6rm04WHZNphkGf5eWCxeJGwz0GAC+ho
bSIi+lcf9urbFC05IAY7f/RVOp7i1MQ3WVwP8HFFEbnLAB+etVnRxg1i7w8ANUfoqAypfySgoFBn
JTJ5dikbxrPcluiUrLN5Xl0GIAShoFu3YG/Iqjfe5LOvWlrWdKg+jy6tt2soI+z3Nc3QlUNYaVB+
jfMATx1eJ/+zMnk5dxGN9M1cQybRZYlhH4IjHPXbLG5z6LdVS6tBfIvZKu8CXhJ0uxbJMUNpfnC7
vfM3AWn2fVxydw1UProZORnSDtaK6UfiPVkaiPPh8TLQO37xUvmfKooCnELJ/m1dmUihdJCQNe77
ipk7THJqoOTStpO75+GmsL2CjjeR48OWlAjEKPVa58lhZodfVd7ooPQZXof0Np/m0ACB/pT77Xts
KX3I4NNr3GpNB8gzHps+zK6EaVmQE7q6LA9yyPSXTQbkijFod1jjLYc2g7fl2OeyiSzJvoExFw1B
b5OLAIDRpPFsPoRk4R/WYTPwxBrTv6phU5/hJYQtTMEN1tJEw7fPcH1ggqFE5lh4YdjbLFT+qU7X
YWqX3bFvbJZ7A/Jp/rSIUTVSugStBbLqWqa6aq2O6U0Gb/+3tSrCHQMP4UCHZBYnpaahNlKolG1/
V1QRjNFTwutvGprvuKuQN8L/y1b1VPiCnxHoi6Ktx728MokYnqAfgubED/o1FYu8OBuSC5Ou+KYJ
ffWo3193Ne/VRclsa5ia+58bBuQymNLaE9LT7cXoOqeNzhSYZN6bJh6cuy5qLi8K+XHSwCVZv9aL
qd9IkOQj01S8ofHG/tNigneuFOl9BsHDJcZO0amgzAvyXoiw/eLuIr3yr3sslguBUh+KMcDcD8OG
VgFQwCIixQytbbBr8+KqBGHUynVhF55b/QrNGcH1u/QmiRdyZgVZYYCj6qleBn2VbFP9Ms96v+1X
puDtR8hFeY72FEsWmxsN68jTslL9UcOa+p1wh+CQqs09ZNuMxQOs7TEhxt4GXfprWOUgHxe2Wi60
mLMOZTuUn4Bj6us90vQO3iz9YU+r4bUCpPNF7ZX5iA2/v8JiK+/3JDLQVhXjeappfgfmHb4DA38L
LNTbQjDf9XLe+0g8cVADT30QUsEWOsVn7Zn6Io3N0N4j3/c7XWf2FgIqdPdBi4+PPdnrGTF7DidS
8uoqARfZOrlnj5XrCRgDHf2IKHzb8d2WZ/sIm9gckIN3pQXUXt3xnLjSnOCT5ZNpplrSOx/J/gno
z/QAUf7yaTL6G/4GsnszJp/WGRkMsyV7CDU7DH0yGW9qIdOvNqLWt9Pg43tIkOzrmDqnLgO6UGRt
PSTlbUaFrs41+gnVN/NQyQ78crY3Djx8V8GcUTZsN7VrZkKXBxFBh3C7wSCCsS5ib45WJA4EVBJ0
4q+XTM2PJGTRh3KpR3TBgBdenIZa6mfWj24+gYrehtt55GLsIr3kUGpSmkQwCsE98LxVCywOlyP1
iLtaBTEJ+E6k8D2/4cAK9NQmJTKXNp8tdfdAcdjaEpv0Hz16KG2tiKfiDjJCmnQ+QYp4awAQmE/5
iKpUI45oafICiVO/QO505UxR3uRpiBf2cScbTV2zBRXX9iZFsIuvqwxMxUVN26K7wa25fYGJiDMo
g/qp1o2OaD+h6UJWh5eRQM3TpEM2fRBbEu0XjwIYLZ1KlcZ3vmZhaeF/isv7ckI47SDc2zsBxO2G
pfBXoRkQvzHRFlb2CKNJUe8Ew7/EYe6AH838UI/JNJ8fjclYZbqtYAUcWItdBdZDBdq1tQlMSKcs
sdNwxwewxs28AH5udxMU/KrzBkKqtIxfLWOWi1Pvc3/PR8C3HQtjuCI9zOhdUcVDCaiO6eSa9xqW
bGnzcmtg+to+FiY1D1Feh7KdGc3WpkQHBUCEwBI/JTLSP1yN1ITAD5ZehKDoj4WuGKlNW6RwQyRa
aAYgkfNNORTPW5SJEomZrbZxahFJDQ4QcTTi1UYIQqoqToOcZJP3Kgn1ic9lUg6H+1nk+X0SucK+
gmSe6RVTVfatd+7rDi/Taz/Ir30tc9agTJhfPDQnsJdRfYmxecQIEoUGLVfut9OWTg+ajPYMAxt8
PErusikhH5XNPOfzi14meHF0sTW2GjPEV2fm76ancI0L+HxUH+g9mM8qbpOwHm1qsNlkTzU8aC8l
hE26Gx0wKMwHTBhYW0b/IxGSf5BqWavTWpb93SoW8WLhqO1PNsC4ir4sc1826JBSX8+CqS5d1HTm
iuYvC4+TU20GcctpHt2nPGS3qQSZKvoVpHqNsqhLU4p3CdjSXvaABjMNeklNcxfXTq3w0RfiAbpG
b66l9rSpVw87kuI9a7NidbKpk5lC2wqhpr1eC9zcaQP4/rJTPf6g4OPVhYH3gx1Kx77ZN64fsMtj
8x/hkoYtH/kFLoE+Y9cZzxYtn1q7SPiixj75CkQwnCEmqi8irudzKUv2FLFYt24uhs/ojvY6wWoH
9jBbzmVK2Rd0QDKiyYkQX0hM9Y1NCQ0N1YFV7QjQ9oZK2Eh5HwN5H4NrUYSTR4ay5Mb5ZPzOB1J+
5bRPPvOE+Ds0LIBwQipxTQBlfwIpkPIjpqHvEGGxui8oJchbERyPSZh9z/hRpG9oUIJdO6Trm3Aw
Sp6mYgRBC5BbFNdLvoyiXfUYDDiwXQDELNFprSUT4kgDYyjL7ye5pm/DMBgONyuuoWFTOVQtx/e2
gOUwJ4ZNohdLYdOyQwnvYC+NsH3fzFKYf0lUbUPLJSHxV2y8Xjc1GpC4q8jwojOSRVejytPXQ89w
TuAXs82ILgaPeR7Ym0XrIWwPqDzPwlKotATNyR0oRY0uIxC7NLpHSnMXVivfeGrC2K6AP10zuil8
N2bDWsGiRJ1m0Ysh++HAprkGTKE7Lcyh34pSPaRcY9iRzEPO+hN9yRw9z+VgbmEU06hlkY6YbqIq
yk+RmqFFjneXfzLrNH0ppQstX8naTXGk4gfry+QFrF9VQ62EHK4pjB+mi0dSdYPot/hTUMPAkMrV
SD2hLonEA0FDmai19FAIwpaYy5OWDs4HKGUwidoMFmiWcXfuXQGKZ+Yt40jS9OkoY11LNzWmyKnJ
QvfPywoT6GMqEvgxUVVQjpBWF2KXrU5sP22XKE7Zkj0WlqBnDE/USL5NkLNGS+uiKjB6BpHHQ3zP
0aJIwNIeYWXKxu7DvFqYF32cb90AXq2aGguVebZ1i9vozG+3igLSaVeYsxP5NDmgVuh/BPl5bc/a
SjV+7nueib7zWCqgd+ASQpPBxgUlCnPukast13aw0fzvVa3B5acBuqwZ3WgUOMAXGqfghC4SAi6z
dHrLopg9MSs5nkMWQcZlGRTW4CbQtknj9n/O8CPGGMeVoQ1OLYeQf851ng4v7yByJA8ixEz1Admm
CQ3yFu1DD0kBdAwHP4N1uJc/+ozGobhA771jvcEMXo9frPRDNDRLBQAuQmVLmS+wRSAcm092AKBQ
3RkklOEhZnW8Za3tV6v4ZQfrhqeFLY8J9kYqu7gZLdKM3ZZbYnF7ezMKqD/WFmIcMtMXYnI5FqcC
AtqR3MTWqk1AHzUa5DioHXp1lrJiiMeRER2HOuo+hcgMqbusETG3Gt2MTJVdRlPO2yaBDjsgvGML
qZedfHbql5CN00l6KIHg6tSLqO52pH7ViUZTQcHOOVqjS0qSqTo7ldtOsgv4yPmTrCzcsVD9oHGC
gCmuySzWzgkqmPlHvHBkWVDlo3PTSRRrPXROQz8Tmh2dPT7AyGS3X+r/m3rs3RNAXHcFfHq8EzEl
LU8Le8+SbZtPkswQkbkaBLWMphdWB19eK6RwZUMWuWVNWA4rtjYx1JWhkn6BacjxH3KP0duI6gye
9AL7qO0M2bfndYx8QIIQTSdkoKgQKZN5ftFFZuaOzlV4i3YaNrQc62H5f674yPPO493e3zVegw6f
PHMoDdCUxaEa0SwZTkgn9Hplh5y7H7D5HogLMup0aXcOAzL8Y45G59kmFURDqUJnNthYhThlW7xe
Jasov0xuygBYljTtRQtAccxRoZbb+jBXRWy7NM6t+QxJBuQc0NZC/ddCa6IcEqQkhd4J4NZDj8p7
bjKFPPw+gAgMjSfohlDyYrqJ+lVAYm9zmD6g+ZMzJCXpZteuWtAWoykjM1zgp8CDKUMfNQSavysl
J8VaC8DsbYeQAnOD1h9sFAvc5y7PRSLD04aH3WU1reoTg+bjZwRRFcBDJvu7CGF4/Yri0g8fSjbr
I+tC64wrZDDFjc7KfHxDiCTbhbiMPQtP6D3km/2PXicY+crvATI6aoGM7PsYGjnG/rUKuX3yehpw
C7DXgbUuZ4FoCq8sNNV5/ZwAPiy7mgl/nQC0GDsPzc6/PMngb8z5ml0tGWOQTer8BZ0FxdmkS/y5
0GvS1CX0kYOedjgH1n1r4MvaHuD1TMcOTcoczGbTAuF+PbraXfeFhmpuXXbIVHvqAy63ng7JBqrh
Vi7llp7BXIH/Reejce16RxxCbwQfxtgYWUL2SPpVISlYtvWeWGnv+jRxVRfnvSzPEGjIjz6UBmpo
s+AuoVIov2Z6QAfAGQn4o4qOjHfFqwyWBjn1NqInHa0hk+FopdVhQ2dQhAEuedpnIADNXkhZnLiD
8K8j6LBy2lXA3/Q5ZH6Qs8xo3EXkv/06LKeUrqH1Jt++lIgW7jaYRaNLiHLV85prY3G6PFcoCEag
QHMq7mFyT2+rYeIl5Et0mxud0Po2iob0bZtGfhMiuT5BQ8jQKLFKv8GtYxfwH2W9tWO+Mt2WPkM/
M+s3tjaTrgw92WGsJsRfTaZblqRbfjaFzz9FdJDoHGJWTgAGoJ1mM8k5+YJmd/2GxiCJfhBQvsSn
0qMBbbvXKdwWCm0r5tOcsOEjz4P2LfZNZHXIz7uBaFUd41Y8euIBQ5NU0IdqmslnBfXH0SJ3+kLW
WXzWRogGL3MB9gilJwRcvcOUn/SXPvLojcjXELURMo97bWE7WoG7fF16G11rhkXd6ZGXj8YacWNy
BQ+KLvkdcIHyKqJx9QmI8VhiGvTFG3orkFPI4vXZ6S295qswactc5Y9sDS0s83oBxFOua3W1kmEp
ur2OkDjNYx0uC7oDTs9w8Y6w1+9rpzHVs1aR3J6QviS3yyYGaBZ98nmgW/hcU5M0Em0GYOnM+Wmu
JvpvyJ3jDt2KzGuFdP+SZDR5E1DGf0abiC1vIrRtgQAs+gwvUHUfID64SGew6ir7DcJp8yRtvNGm
MiJOsA72p7qPYPPXSTZfsB/oBWXGSjr0Gb4FihbdeZXqfzGAHV0VUKgo9FFG44QhEZ+iaspe2ECy
uc2A6l9LuSSg6KAARTe775sF+q9PXAIP0m/YoPjsOnDzcFd9RkUrZvmssxXdlB8NGxSi/IqXgUEz
pRV82RAvhI3NClwDiFDxmG2Q+GwXn8JDkqJhQhzMcB3bYWb7NQTmm3mlY/D593zJBL9ioppN1tJM
xybqKpdnXiN4cahswLVBt8HqZCziDoLAZEfaWMUb+orwQsfh2m4BKGZTpCE/Z9niq6/FshgEFSX5
FCbEsXyI8w55HvQTXbQVfQ+hDfprOsikkcZD7bXBo41FA3l9lkOiOkjxM1bRhl6VIFohIDyt0m98
AJM69hwqJtnTQ9yOOahAg/Ss32P1wZHKoIQZSSj0/2HvzHbj1s5t/Sr7BbjAyZ6Xm9VXSaW+8w0h
SzbJyb6bbJ7+fJSb2Fk7K1jn3BxgBwiCILZcJak4m3+M8Y3msfSGUMk1ArHHvY8oUzLKs5RlC96x
HRwPMLNemX1bf+7TWYkp4F+pQC4MpcWRDBZEzMqwBxNhQ0liYr18J5YT6X62i6NRufVTDy7HsAMA
Til/hkffdUZYDS0X5pOc2jBzViNkMFdt/1qe+10hRzV0CVUjHS5JXgTYJfD/q/rKqMzrdNILX/Ky
WgQN9c3jYtpFg1DeurHVY0lT+qgRwEgkEt2/eQO/y9vLG8AoQHiXTkdUQkSh399AYk9ko6LEfU+/
vYH8m/MkT/2MT5xWoot9U0r/Fs3hX0Gmf2VM/z8hrf8/pFWT4kHL/2kF+BPOYZ20XZO8df9Vfv0v
XKl9/jlByv8H1eHb13/HOrhgHRa7KVsnhxEPL9FPZiHNgUK4NAfqi8IuPogPP7Dx8Bt8Sm7x7qL5
E/TDk4J++4GN92AgAnfgD2FFLOmwv4N2+CdsALhC+nSxoAjbwPpDeOefXAwkWVMBrkzf4/hZ5dFX
KMJX4xQepIdDfSj2eaIfAXJuYJc8C0gjkpvoLz+8/yGcvxTz/eYzWN4CH21wKHzPEPH/6ZNd2g75
FC/S92Uz6efQep786qJV6abIQawSxNa7uueOFRWBlTFDqiK5cxl+bAbjhUvHao7XRaVBXea6lJTe
tvOZwbniXMdOGFi2CkQl15qKmGFWb9aY85fAlxZgENJPsjU2y/+cLAuy8PTQ4kwn/h202mayUQDL
bjlUpc5FrasCRr1O6JCRaGuaaz3tV5NZPE5eGpBuMQlyecx7wRkZ5inqBziDcr6xiCKjFnoBY/9L
25ZeYHZmu2nTC0vrb7K46DcjV3FD87sbx38RprZpI/d1bnkHueQU6WBbdxgf1ojscbzpy2ytxnzV
9Okt8bh7ydFzQyB3o7rqU+8b+o6Jz3XUupx0is8zVOxOpqvaGbKdM/M2hg4WrsnFI+dksGMcNwWT
PrwVKMqR07cXRTvYQaZz6HRaXmzeoohdRctM4uO3/rcWl/+NKHwGojzL/3pxYUEpm9f3n130CwX1
29f8gKDqxh88sLRc8tBAZFkQl7/1UCyWQcKHPgZ5nqTvCwrtmPgYTTxLiNKsNMsy9GNBYYUCWMJy
4uJrdYXu/50F5SOT+ouJRYf24C3tM2TxQdNgtPl9n9LzuNKJzGgnTt619Lcwarypf26UbxXNUeq5
i1iY+p4X8xS3ECnsC9PPcqwPOfgMtwvscrKq6LjcAVPzstCY+jBT5j4Z6XJ5lJqk3fWp7MZwl3qJ
nSQXdjQoHtOZ/zfs9xi2ea0Hrv5DDVyMPoue3gjxvUZiWDol4qVdgok44/AjVhwTUfJbBwXkYqW/
GB/lFIyNmMvfEZQF17ABGzm4N1489rF/lSTdZuAaixEg9zCqwFoq0IqzviGZG7gTTGnyZCUYxP+L
Lfl/41PD/gjC6C8em58tOP/Yhr9/zc/HhjorewEY8eHX2XeNfzw2godjqYlgAwJ04fJo/HhqaJBA
LDLhlwDCYNflw/z9qaEWePmQC+yqGMlcNva/9dT8vgXqHpuw4OJkg2S1SHkuh79f/LeIjSKx4SSe
+xyGfAZH7vMvP43/YZP9/fhq/+kFWIN+fYFmNDO8B7yAh8oVe3nQ+6+JOiOhMlX765ey+Un+up9j
3sWxRLZgge5gKNb/dKRoRWYzfLqUdjYtz2z+/RmmJCet7U+tHCPvLS5DTtQ7nZmONrMq4tIhZ2/q
dZS/w6fz3Ogq6q2Y8dgubCIdOE3Rf0k83Uvyi54bmWaddKeaD1nrS2RvTwLvcBjVhvdT3WEaSOxj
20lxLetSUgIhQyYFK6OAnuyZjc1sUTm4q4NBmX7HnDSv4/SOiGGkSO1ZBSI/OVCuZwEkUSYeRW8c
G3wcD9OY9QAE6p62GDVlwxb+S2bmJ7dDyLNHZz57TK+HTxpOuiDVojzhCmsQWnFty7yyNLeaT7Lz
Y9gjSHccYkxFQghgbfdtSXM/1reP38h/9tpvWLbfiq9+PYgLQAHc0/71Zsvtpol+P7x//5rvq4ZH
FTEBANhRusGeyrb7c9Xw7D9YESwD8YItfYEv/1w2lsf3x+aqA2hj7cDCTyIe+tPfWSU45//+aHH9
5CrBP6YvbIcFovD7Y+zjePFCslR704tehhRIJdOrcuO4+jMJnDsM4ntAEfWzl4vnaRgE0uK0Re04
dhPpiFmrjYM55BPd3IzkQbrZB7/HB8a5G8OaVpNiUj42wlA56zJ2vXXptTpz16z6BHZHv9UMdOpZ
6/q1Se56VXlLXlgrxk0PAFaqxLse5mRN5ik/FQO8s46RF7VTdb1pNcNYT4PVHHVcXLXKr4C4EEDv
rA6hbzw0rTvf2G1or0t3IDQ5Df29kfhso9MYHuIkxq6liZthNu0d+u+TY/FgGQOnWjfP4stOT8RJ
Ykxf6ZQiXAunbTY2kaRrHO8bZIjHfkSWBjiOyO3Y+9xVrxD+JUYyNawbqxo/J8AYT+mAumD6M8Ft
2iawVAxIPFbj7gbGqqvBysZNZprvxLjNLUmjcJ2kxK1Ifb8aauJE0RFQ9tMc82E9rOVMD83cFdGG
32owxG5xm9fttssmMuDaVbiUhOCCGveVyaR1dEtx61dG9twpu3qyldzm/gBftMtvUcO8iyTzmh5b
lovDiyH2ZVOZ0bAxPIVjsajT534ukxvca9bBJPKzQvyiWaRiOburTS28Myxhn6x0QuDQcrvZR51T
XzAATc5NmQ3PBIjad9x2/uOYmykSaNkPa6d0vQtsvnSkDKl1qPsME+KAW4e5IaO4zFD2vjO96sVN
pOusJOGexyLFDmlnMUxtkMNnq5jpkkBELVM0uKq5cGv8OhXRN354vkHLQtyjSrZGVRybNqT4Yab/
61hr5L1JL5KMJjqVDlog6PM7c/sqEQJNsTWwKXxyDaU56zGMUPGMJHyURlbeMbkjtJgn5Z1IS3E2
HZAu1gAVH3i2/ATvCXwmvs2FuJ3OghkmNPeOGpZrcv3Jue9Srpk9SJ9NCyF6NwMJ3puYY4iXJxBR
GfFarzXOzUdKM/TPTe+aB80EtLKKGBrso4bUexOr8ZofoLZSTMXngPuvuFelXRzHhUzhGgRj1zpD
5msj4qNp9+EEcLUlrQ++JJpuXZTeJMgZHt5SQFGeWm7IwDMovMCWDIErEGBO681Hl8akaIEau7x6
iXn+dgmYQjcYR0DmuL2xNCEyZ4+VKDAg1lb7nnA23pEcrb4wvB6vQ+LEVx/vTCJYeVvVC/75DKTN
TTTHGgP1xnZWJn7MG9x/HldWejOyPLaOKPr9fSstPADwPpxVsnzjHZaZ26m3uwd3zPmLGfGZg61Y
RNaeCTtb91u1k4MlyZ3xSZN2x6vNka9QASfDPjEa9Tlo++XVUPnMHeNIUuo019mj5Q/G01BoSUnH
iOXeNHZkHco0HG8F2FtcJ0y2jaiHAwOjgFWPcpKjls/81oxwqLbZkHfvgFAwy+mlc4UneTrVoTBu
Q116t0ON4TzmE5kGM0r8Jwb96EA2TSDBRzuUpjxe0Z2KdJtFbNzlXFMU4Mjyro5qTBpZ528+flv5
QINIEk2tt2rTkOOG6JS3KhmlXEyuZV8IBEZkQw+1aU38OAkQKaIVVGM+9TP/lXjeC+iGaWUwvV61
cj63RXxW9XTda+29qqnCUnb5qUg8Yt4kbHzv0uj6K32IrmOlE1Ho4n0um6/24J98s8zQVvxVYbi3
Y2tuTRXvOmd+jJrWWeMw8S4cYudBFdLT11KzV03lyjPQJDr2MYjiJk5hkQjn1qrkAwgKcXYUa3gq
vGjtuJWJqaxYUHnTORl9zONy3Ybl0Szc8JqSh/FKjAZR1zKa8H55TkxPFy4wz1fWZqrSPHCrutkr
lXHwIXwW42sT70WElFIbX+pCUR1DEctJzn27KYxcHEAKvTWi2xeefcM2ueCXeuhLWCteqMR4bjWP
SX6ZB3PR5ltG1F2QT4XaaLk5rWULfiMwGmjSleNgIWLivVKxnN9zZa/oLioCe47bLdGJuwLR/+i7
6c6UXYyReOYXnDhiO9Z9iGQwpRepIx4cojcYH+pDOk75QecqvB9YhNc6tVLMc9IQeEV/rCJUTQ1X
Tq33i6Jc4ltMdReEfZfsJFyKtQ10Wxc4XLScUKSYvppTBR7bc78khpvsraHWP7mOVq5Fmt53opWv
06SZxCFVGyQ4AVZ6X7REwv1uuS9bNRiVmfXAVNk+krMpAqJeFvyFteGHd3XeviPghxu98KYzTV9D
tQFVlFDG0xn6FBRzQy2iMoqLUjjnjDX/ho9Vs4GEJ65RuS0Gbn3BlLDX5D4t0mrNKVwFrTCqL61t
pCCMjAMgf8BTVfXaZyXmWA++ihTqWQ9nRbqE3R5euL3TsHXrlv5Sx7hopxrfrlggWthNsDEBY0Fu
0S4by36AdgYAn8cwkDRdPtMy0lIdZALK172LgeLJDYcE7x3xV90iAIuHdKqXMwQ9erh0nOmIMYaB
ljIofFhFSj5It08DEuoUK4au/NI1TXaEhuEG9GiGKJ2a2rKnD9u05Wuj3NxQZKKf3VCWN2CIRipR
ak5W5O2DoWq8c6UqxDl9yj4NhiANQlZ/ZXPCChonmdcZTxEreZdwW4gLZM4wzT0/IEMfXaixS8Wx
NUIx0rsyO2eaYPqtF9W5ziMRPXbOqF05Ait1ahpjzS+xpO6sibSNSmV/4dqNxSemoCmvrO3KCKx5
YBsc+/JcesI9WuS3N2GNWBkSFnj066S7HdI5kRucj1jgO7/QzpBB7AMnhXQn9LLeJGMWwoq2S2sT
N+PXIjeMKzz83cPQJMO+Av/wBJCjDDLWQoS+pejNxQekWRWgA3c+pDmnsFwp7aiXLGDE4+o9Xqp2
VTWdXMmQ5DdqOgaQGnvcZGWf3ZaJZNuEw1XqaPplExbNFgoEfiqDVo8e7wuM4eZyLOXW0rRdZETO
KvPmF9k0ZbWWhcpW41CTLhGpCAhOEfvADL3C/2vt5nK+JKMy7RrgZ4GB+2lrZ626nhcHSarKlp1L
eRBh6uyulu2w98xUe4Ggc6boqv0yLGOqmnTP1q+caNuT3yYSsViqQJysGfTwiIPCCmizu2UHLa8w
odBQ4fcg5XTEZbMad+MwRuvWnO9IdrrnMTEEwBJP7qZC7MiItKtMNJtSldEX5POd2bHlqbrEQkLG
djOSVDomCgsHft2QdHd4kUT1rRXaNuFoTx6mGckrlF7M/RWvYSo2sNZvcbGnuTi5veYkaiMR1ES1
I3slIxhAWCR5hJeCNL7hpS6NwsqILQHjLnnqb6Vq7kfD2vjRtmZzVMEN9tHCNuFRWeOEoZvN/lbU
xr6NrJd/NLi1H21ucYrnzgqcj543dsOnkeY3DUflFp80ZXBWP9yFS0GcWKriImmXW4wv1iUJkud6
NvERVM5t4pegRueuu6XCyFhnaIFXtUsVXbuU0smlnk60orsclsq6hO66JpqMzYBgfekpiu3cpeIO
JOPA6he31/5Af8DgOvVtxFEFP0Jvrsn/fyKAEQZ13svXYSnRSz769IowPOYaFXuR1HFM1i22NZVg
51mq+KqllG/srGQHqfseeO8Y2DT3zUuFH1WU764xKNwyeXN2RLrKSustpidhHS4VgLBZaAPEe8Sh
P5qa7rNuDd27m9ryYlgqBA0PK4nJMBSR37/TVQ+gveYsQ+ug6tLD/NFFOM/WdGFBn7mplqrCrNGz
yzbO37iARoBNjZp01NDN9mkqKI5MaDysl+rDDk/hu8u4gzUr7DrIFonaAn7Ab7AUJxqGOd52AIFX
nIFuTbyYV+ZH06JYShd1y6/XuLN40pZKRgcS1wlGYHEBzZXGxnrqsqu0qF17tWSYPxd1i4MhXIoe
cxGzFWB5o/+Rq2HJOSDzvXeEHhYOFdniNgF39NQ1bvUyL1WS80erpPpomHSKpW2y14fivuDQv7HF
7J3Csiu3jIzHDWk/qi7CIsCYlbBBz+k5QXJ5Ed0s1k7tAquyixixHCpTGRi8+FWNi+oKxT3m4pv4
3T0wuSYKNwD5AMfiBmAfnCdSbQPu0LXZ4kxp6lZ9jds837tml+wbOlX20FC+pCNRw3YCxg9L8CJt
+px7VuPdAjxT11HcVbem9Od1yvg5mKVFMCQqvQ21Rcla+l545I09cPEL164fl1tN5t4hw9/a/GdW
/G24+++mPsgEfzX0+W9QsGXxm2LLgIcv+Tkpps3bYlbMMdJkzLLUwvwQWAQFdIJJsL1k930myf+Y
+SxF33yVx0Th409+mQEB6SenyqTShGuw6Js/ypS/D27/qufbMP5pBoR5weZ9IZAsY2zrT/SAvMax
M6bOAEirIotKW8TQ5VkReLZT6qeyUkvTtfzWe51Cisr1JxKVOC/Sj3psumA6qt8Wk4PBHZJgIzXa
9NvUtGrTA1K1DthjWSSiX1UDxSNbC7pyjq3Tn/ZSGwYNo6BtGLk64PPMWw6iMw6srrosskkWkLkS
WlN9ryoubGLWR7p7lX6QTFEvJytErzTrigip86y1pdoNpXIXwB8QPltWFzLnfpzLkbGAbac05HGI
KlZJDIQm8POBmQP8Tn8D/on5StbM3F+czBlvZ2y6r0ySucFRnq4uIXZjXzbijuLLRvXLHdyM9Ixe
FcUKrgC/rm2/TA5OHtXu2fc7JVftpEON1DiuB041dbuu4YYRaAvjOc6tdF+FzbCVc+POmBsL/mGM
fyENJSpUV4YdFi/dMInbAYi+2pWdBIzXtuywEdEOClyjaQ7aNG/W0q7VMzyj6TGcS4YmTVRX42Es
AY1gK7X5RrEE98Yz0PQaJJ/Idq3hNIRUUkp4oqoWnLebC1pGxBIxJTGsk2qugiRlludQd/noy2m8
MLrBb3eJtBiFxy37BEuVsNaaCcHhpnbSjdFpRc6RgwOfU9rMxZRcivFaKTVqlAka0kFiNeWaiwtT
Okfle/Au8ZrURe8xfBkG9C+5GAYMFW0no9P5QUcVrfF0hw1f3TDRX2fAHdvU5mncLh2+3Dqs6TVH
DjS2HLjtXV+O1Z0omvgE8DB7LomQB6GuxLBCzO+gdCL4rY3GvQKw1KzpGww35KKgyi1nGj40YhRq
E0VZvZ0U8YvYbfyr0a4J8YVNv+rxOh1jPxzdoDTzFJakSSjSjns6d6VWHiCMGIcuJ0GKyyL8xNNA
PhGOoP85zJVAMGg7le6irjbuwyzpDwN3hC3BBJdKhSJs7/AyvnHO09Zq8uY1vHacijwBCT1QeIuJ
No70tkSOJy5yJ7OOaWxzt8chslPtYkuwW1RFrn/IES01rCaX5/qe1G5zrj19/px1ebiGnjY99kmV
78OZ1P1K4yQlg0rD1acqrb2ayrE41zZbXNCVEpHDUEm4skmtrEUclg9OVHfBoPnFgVhZ9NTVS8QU
VTa7Ta3KWLUzgUcyOruuBCvQuKFFS6yV6jd2XONsACPgb8vCMiBk26EITx9ucIY71VWThz4sHj37
Uoh0OtQ+6HwmUoxTx8lnZtK9ST2x1oDehpVNFmi/sA250xmv4zA9QdeyV0Ua+ePaV4bb0BJnginI
mFbWcdU710NLSIyXBa7VT//ZFb87j/7trmhjFPjXUsh/g8Yt2tf2N/0EPfLntuj5fzh0AABXAwb3
sfn93BZ96w9HoEs4kH/ROWwf0eWHkcn5A7EC8RajkcEFeRFXf0gjJuKq4G9jckJ8XVpl/sa+uEgp
v8mOsKT5D/wXVwjb/nNbAVhbg491bx3szCN/bEOCaYqOSR0c6WMW1fZ+1ko6HMphmN4J9rsXnN65
0HlCDLeMa2EbtZX2mjF+vYQX6Z9neFr3Dg9WxI7gcONtLfccZ6q9nTgt3uetTYK+V8khjxzxqaxC
mHnSlUfPcDb0JtSfqZ+WnBi9hsImOYzY/PtqfgP/yWQ1jKAOhGNq3IGKSY9YcYtT6JrZrjdb3PJd
cVky0175WYh7U+bxUaiWqGiSQwLMNcdcG1rkHkH+ETkPs/GqZDS8qzLPv5i4i0mCeaNxM2q9D9Ug
1S/FlBBlhWqmAlWa9dZw2VlEaUTPwk+48mrptRhJR4SGuMe2z8DJwVNe1KSiAp3zPoOpCTt6PtEm
L1RhrJq86SCDCCsQEgAN9RE41xtWyp2Ne+h9YI/emg3n8Dpp2Hj7Mn2oLUmr5phZclflo9z7bQd6
0BrI3LkTVbfC6J9KLwkxN8fDTcep/s2fhumZQIl5E4Ez2BMP5XJlyvHGdvjhgJlLtqT9+hMhmvpz
bvbjmlyTu61UpnYu8/+1YOofWGmRwQgdCLinVv+u+WaQNPa0Mv3qRAPMwYI0uulhHgPRLIt1a4eX
eVrlB/r2DvjQ0zU24PkJLES9q2tlf42IAxDZ6BKistawQyYMDwadINcUM8zsbpqkwRAvqrYxZ9mf
KmuSj9GU+C9u7UBeBwVKIo+G9AqHyj1ju+Ry1h39cmh14kU9EcsnQNTthez1jEpXq9rhkDaQkAAT
7+0xc2WQIkPdzJObXEaRNW8n1yVhqVWee0sRiGAj62oPG6OpFhaFfu03fFZKJJ+Qi7WVvfWwi84h
LUt74Avmyem42OaVQ/bIc5PnGqjsuYgq+wYf97wfsQeedU2ZJ4PR0J6uluiKMVd7z4DRX8FEyQ65
1h+qIlxykoXtnY26Ml4KXziXdWSlB+i41V7KjCxJTm5wO1ixfZVVw8mIB4uPI4NgTe9w6Ufda9xj
ciZRzDTDqEL3ldz6F7se80M0VaSpp9w+lHVobV2vooLNLYxH00rfGMhRy6ZFlvHiesV9qcz5saWm
lARKod+UsUO/3Uh93xFcNslJfB76OVbCFqsBkfCV2Ly8dqOUMlHIlf4b5uJ4Vyi+KJqT7MFL9Hyl
TI0jjErzk4z4JQ6myfGxJ/HqQeW8c7kwkrmiKCJgqnfflQWVx4NzLDG+F8C7VrPj5gVSlkxvoOJn
t3aY7Z1p6I5OOBcHPOf4oysmkz2L5UtX+snBZYC3JYHH7btl0hAWo7ytWt36MpNoW5mpjDE+As0g
aJQ+Q60ZH1xckDeVkZcrfqEudMc4ZQJLquZaa8btkDn1qW6Icqx8f2t3Mt+F6JuXuNkz8to39MCq
Z43yKvjTpriROijUAtI9U6pBVwgnqnkzOwI9oaWvCcO6O0KA40Zlotc4fJnec0fTVgVbZs4S7OdT
CR1xiq7mtkx32thxZ54m2101anQWbzf38ojqob7A6ojo1yNZ+b56iJgzSzoAfUIinI1Z5lqKqcnC
6ydOv9Ulow1gskJ7lkbaoINEnIaSzEf0cmp95TcFE0IteWIQpR8ynfQG58o6MGRafs4gczJDiP0b
mwzUoW1tvKBwCrqbpNNSgDrFyub+8+pId9xJrnrXOnSWblWRbz0rj/GrF+Yzs0QvczYQH/xHn13j
PAN6eWo8K7nIZ/XJhzu/Z0ecV+RP1LmNGBcVapAXrXSQ1yfNv8h7q7nuMKRcSn2oiaEkGVHjvNqU
oo3wy5FhnI2Y2u+2Np/SITf2Tsd32YReuY1HaXyhNau/HOgxerXMetlcYEw8x3mWPMA2V1nARI6O
T+lHO3KV5OSmCG1ahPG1EAmLOJfhQEX1eKf3/OipZJ3X09RVm3Y0vBPyG0aWMSvjK9OVAx80DuS+
ZtkQPmgx3E2R2e8KgryH1J+rh6wHqoO/dgN6fb5OlWltKkW9Fk0H+kzWSyssxh/j1qlLdRYqMo6+
iNJPQ02meDAwzCrBdpvwiJ/o7qn2+CxAx6d147+kjpOs82LQn7OwCfesTPEh7HARGI59PfdSe6uw
bRwruju2xMDbK5EU2cG2NCinVtTeZNPgPUSDF26FXut3sUrIEiqX1DYairM1uTCcm6n+XBDOetPn
nuW/b7qZ0NBoRbuRCM96hsUW4E862YVuEM0rSDCj0yzFcijSRQ+VJU8T/Wa5PbD3Sxnd9zYHkUBS
TAz7A2vRDRphti9jHulgrBDvg7ltSBMywq2/+uACDiqLmd6Pg3aRQCPA5pRfK1Wk+87uX9Bf8ROX
S7LLY/L2Oe2cF8AMtOf2X91sfqG75rYQhIRgKFe8Xp0fGsJiGyD/92hj1ZGhvXuvqtR4TOVQvFEd
Nz41IV+oCkfjo55M3HMRqvgu0Kvqtlbdjhs1dI9LjlqkiAhWwpzfJEbZWWRFk/hixHhKvAqN+bru
6sl5binx7QH8edzZBn5xgIYMdC+IKSuqSneo3dW8wxZaXiZVrZUvFQsoZy9frcUYpts6paHj6Glp
Q0REGtAbzPQkoqk49k3ivtiTXX/S3TCS1+EYZyc3tkVzT2AwDnfZnGYMCMAJEBel/MSW7zg0W+3B
rsPR3oiYpgcgRYAzDrWbmOtC09ED/LLYKqd9amGoBs0YZWvqRojRRdYT6Y1h7yQVaPm868/8zXHr
AxZdgYg4Jo11gcOazJyulXaQgit5JDSs7TmLPBRznG1ix3CP7CCwpLUkgjiUiVVUiOnMXbY+N/w2
j3PHbS1OhteFIHxsfEcLWktDai1wqBR0OCErzDQ64/5tTklySMMtIEpQ+mXY7aFOWUylvWTXAglY
TaF1kyNcrmWtRQdKxbsD4KDw2ORGcux02Doio6URANNFHDogMABpfupNJ1sRe5x2Sa0SooGtv4Hi
w+U6ycrNEGKGoQspZSMLK5gh/Jr3PaOVoMuMfEc3n/7V6kkyraq0gjzBpMcU7xhpHe+pRYx027fe
cusU5a4mjN2tEqpIYYL/x9BWdEk3/ZtLnMmQ5i9nm/dfxt+vcN+/4vto0ze5jdFa5wvfcV0Xmfvn
HU7ozh+MH+hPw8r67Tb2yx0OZCJ/RHcg9SqGj7n0+x3OsP/wTG5bmOQW4zcT0b9zh8Px+qdLnGFb
XC6Jb/CGKNNZhp+/GGHJwWlIYKWO3kWcT2kWId9sevuI9M1Cqzcx7fTBiMh86w7eJYc89ewoWd9V
JQBjvWmP/QSspgZYcvkR9pugZYc7VcqY+upae+1dl/INJqX13vJCpjm2bUTtdeGCmL6xrISJaaAV
MKgPEKs84+xbwJwe4HkYEAC0dC7NXZV2VXXpcSRxodUocsUj4hmTFKxgYSqt7TxHOgSCamia+oGa
mM4eA5h4mWAgNTrcQozQ7zZurFvtNs4sozp2Fk4gA55T6qHEjcY0+RsakWdxdMvJeLQmwr3sHKUo
gaFb4ejtaMKb7EOfALQKwcYnrrwPJ03rSbsAMwM6iCb5KouQzktHRi4ninZs62WCpivucK2b6Hek
KGUFSyOzWlBwJbFb1h70RsePERYF6zdBaFpdlS6lgr0rJ2+NlLLPo7J6GYuky4kwmx1j4dHbDLpn
v0yoefhro3iPeeouyoB6BGMvKTwoyr00hkcoeOZOdoMMBKV6+3SI0GPqPIqfWEyGaDNxnXa98RLA
8Cke+v6pjXJ0oGyJ/I5xFBTKhwAYOW/Y/1m8kXzgdbcYZny63UzCx+njqDqKlnzBRdyzPkdJ2WzM
MO3vZq/ntDNrOTuS8aiZ1LPYbjXsyO65W5wvOyJXt2pOHsEEfS2zpDtxdKV2I43Oc1yTwOm7lzJv
j7kqi33aLYg/tpQR0wNiUOUwH6NsClT6NQArjjBG+ljh40Iq1kpgPOqLkxTOZe7M4fXglw4q8chQ
m273oDXDNeD/dGcpSwTjzDwZxj6TdAKyEbDBlTWo+ALPX3PpdYOxwUms0xuA97IYZzsgEclVoKVF
JukNtcPSknz24noEbTdNm6q2tVuG0BbDzehLiDJ7ZWvdHQ4UvC75lGHAxknJrTHZF5y44DvjW8as
BVSzsPtt59nWgXUh3jaN4W9pl7BWdqz5O+UMX0o7zWniAQ8RsnawIVLvwUwj+Vya2CCUXeTMZwlN
g8lq1yVj2KAtuglHlwZrS1fZRnC4DzxjvBccsJgepI9aFiJ2FvQ0tBXVm532ZE+hTr3aKI9xbcN5
r6zkK2j15lM/uyspsI/i2qQjXNVYMRlvE4ZWaX9ynI4nvic/vzatWftadg5oMkXTsR1ga9SjdSMV
gh80MG3PEae/nYQa3LvMSqtrRze4rTFHTs4V05wtLg5cC27otisBPuv+41rQ6WKOmLGXxrHoo4aZ
r9nxanyw0jkIh+6tz+h61UOlriljEwjJfCwwu2Ui8MZxeodPp+ubyLWmY98lxZ6Z/TT4u46PFtXJ
uIPgDfFuaSZsh+6rQPIgYQ/Lc+uMfR9/5Xrh86wNPiqjxYhmOBue3b60hIiVsfRzzFuhcv0UF35O
LQ9abVxrBq7Mku8sHQBcS8AjkM1fJbRQQFI4S+CnARKoSM3oVW1u0IS5GkYhk2Vvfh6F5T+6CZH5
TGqvPFJPBswRht4YkPO6g8VVW2dQhOm6yQx5wqz3HrYeWCejSh5zsuuLsGInl0YzKRHk/WyuqTAU
13UePtQwhqio8k3/orKy8ij8bguOQV0g3lS3BCe0u9Rq3Vcjt5N1lPrYYXK/AckSxTzGkEuNTbic
1SYCBwCKuHvCwwGTQCAaIxM0Nf6dYlt+HP+Wpzal14+jkzK3WGTGjVZn8c7N1HUWW8kmmdr9IHRO
5f+HvTPpjttYs+1fqfXm8ELfDGqSyI7JvhEpaoJFiSJ6IIAIAAH8+tqg7GtJdsl13/hOZC/LJDKB
QDTfd84+iSKItwuXcDMnfnMLjPuZSpZ3dEkc+NLb8jbQbjbR2HHAjITqo48XfJObprGznfHMrcCD
lQO+R5IIhHpLWhcMqKGMczSS2T5EbbltzCXaiZaN1JyGKeFLFvMB6qwcJPv1YpjjJXWjYtPMQ0BD
X9sQb2i7jGhId8q100MWuXoDnzaMowLWLdCCw7y2kkNHXUYDsxaMthnNFXIokxSzM1Vy+POhVWxS
qp4D0NBNGbacEV1wgny36NhpfSDnKDqDOJPEraVNaolR/WWGCrszDYfuoGUYWyHLblvULZlj2Drk
Q5QX0dYJy3nbuVW0lao7iwzy7XtDvOku+ACVoN0t0TTsTYlcaJo5IRuuC+eu0dl+GGp9MsrudSyX
y0olAxF/VLSWCc0U2VDNNbYZ84JMFIoK5lzsp1yZZ4vn+UcDYw9KiYYEsYa8lTAtKYSFfGfMYBzV
65L5rvNBna0CtzCwwP6oTzb5G+dEiSfoThvqp840b8RcWBeMAXmQuYuyqSzfBr+K9losn1I89VBD
KKNtipnqYNJaCdKfgqkflNhnWBFTDAi3v0lKO4mpLMmriSQ5Fnfcq76ZPreW9yai7qur8mpfeWwY
Ru0+1XD7Ykpi3WMV8qsWpObA47R6g+YIqUEWJfwEiMGBnLIbQgeKWwwAYpUbLhdkunAbgvLTUCfm
lskUzmebj0/h3LJgKOc+p5mLzAJRUqFD5nU/rz7bCP3i2p7bs8GtSY0aAw6phLHv0ZrWFyQbThSu
CUAenfmzhNKAbs4PKBjwGSZwSQh4u/BRmjYnfUeSn9agl8VOFAyg+qZS8PERqxTPvPaluiSJPXxA
GMLPOkA3+wFeW6WpRFRRejvQJrzxaMI9B4V/jwMYIXGVXq3BIEdnCFOHhlKxlkASbjTyf/dD5JVT
TA5ZT2kh3LlLQv2caExQHcM4zUCcEd3l/kgAWtrar16jG28785xRtlrt9Wgt6mguOjgG2gs/TaU0
nwdTfwGzr64X0zGK3Thm47EQyrn2an/cWQsAQmZWodAkZoht7TEC97AC+oVZ33UY9e8maDsmZKyR
Si/VC7B9rqzeZO+EyD1lkfJMIZq2cHd6/yCE5fHKNL6iiCqjhR6lzTJPQeUeBALwK2VeoCIoOE9H
5ucm7U7VlCXLtmizNO5S57XyJWA7P7e/WGmB6XDBdlKS7zLoMzG1aJbzMiuGLUc7/cWswmor2kHe
Q/jpzkAPBpdjZlSHqPFvkCJRBwtUsB1ZDvQR9mLBcPbH4DVJgzrObBlcR8rLnzzRu5cWeR5bAsOq
nZcTLiiIoIJC0gVIjpTT3vWO2+fUVEx5RTsDnZSZcDoOlBioY/V4QfAry/m6CfPqQHoUKYvBpPYW
Cosd+RKSRrtvHAqvSGrwq1X+xGxWPrHEDR+rSZv32KKSo1kE+Znp0eMeks4/IRA2kEsb8MdITZiq
x9TOi/mc+Ld6Ey1Zf4oMrACbzJzKnaA6eLIpfNLG11a5QdIgtv6YkoVmyv5WLVo9meFCcJ+AFxfK
Njqnmaqu3RTCbOt4fcn719LPBz++LWuPZju7q+Ux6hXMQY4PcnpILWZYxMIuqOYlEo6PUV3M4y4v
eB/OMR0SYRKCpvhAsPfif0xLA3HoGGpWVnIJIl7EXqvN3Ps63bml69PjKLPnMZioDrTBcE+RY7a2
4HSMy6rR+XNSe82eeiA40XrR1dkwNOa2CIsUWJZbGmgqV/GdmejkFttrc0SNr6kKRPfo4MH8NN3w
uambdmtkQbGnuJieg+fy2cyPdIxVPdYPVjZlG8cM7MMU1uUFBA/a7LWCBUQ5iwb9UsmN1wtvP1nN
dFu5HvxGb0mgm495uRsLa7iom2XAC180xwEE1I0tQKrchUHRt9dEJWhvG6XaRIsQE+Vgs1moRRYh
nd8Mg20L+cp2M0ffuymDbnLvW5X6JX6GYcYZCBiriLKajkgxj4ApQafGvoQRXS0C7KgjM+ZRHVYU
MiBEHVXme082vsFhu0zgkI59ybv4OfLDZGsaRZJe5KhWQOORUl+gxEtxvtjDKGIyY+kZZVDFL0Zl
iOMgI+tOd4qzgNUZhwUs6nakpHvCgy/OMF8V20E5+YUovBzK/hC81T0qwG/Qsj5HBHvQtXiQJfGL
z2h7hrjG2HCpeB83oVwWb+sDl/nahiI9+kPNFtxSuDDooAWPS4EXCRXN4u5IBSv30pbLi8nG+nwC
i4hno7pCeWBSlHeH0zsMTYhcfMy0W99Nk0XhSWDIQvwjtl5mOZDISGffpSWUtXc2mkmW7oEoTivu
+6K9ct2u3tKpcJH+Q6BVWkfx0ljFLmWtY3PezTtt9zRtquDMEM24BQU+3qk0j/Y9sPoXz9XusS57
sUlKZqaK9uQmgLtwyFMHKmbrhRdOXvsr7CibSPUzxkNlu1BwswjIW3898kk2vYK+Jmx7PnZW1bGV
AhddcqTVGwRd045xA6MuotDXzSXnGwYlQWBFnlHFqrNdVLGMk3JWfpLs6TdtFNRHI08cEp9YSZrJ
b0Lc5ErGhmnMgNIdZ0+SLCqOKDCu36lugPiOgy6rS10O9AbSxunZgcN4q+Ys+yqE714mCVmVhL2B
Rm4N3l3JxD+IIp4rMNlLXwHvLdXIojPNt5kyo6tRpyUY/tw/lqg9d3ZFP8qUbXvKTesmDGv09Mi7
2ngQ6YsMmoJMr5XyKKwuvCoNtM66NsudVSUuvjl6RSleJix2pCTFdZ7Vz9CxnjvoyZtsDA80ZS0Q
rmJ8NTULK42sBYE+EW8WB88cMwkqR+gTVTyjMd8UQepvgUS8ABrLECFDybAb/VGEHCJSum1L99oU
1Ud0wOt4G8x2N6imbDfacXZQcG2Cv6LkVOTSeymlTgggNv2YPbNlxngEEb72wP5Xa1V30fpFw2iR
AcLzMojtnu5JBb/xhvoDCHBQc0OIyIW+k1TstwtzpJO1ln90KMVZ1HXVbpnGBZNDaH6dGo5ohSrG
I9I2Yr5wOd6iZqIiIPovKtPqFNQ5ySxhGZyoa22hGIqzUPgAgG2jPNlBPd6+U/XSvPvMeY2t2NyA
EHOXoj5rBkFycTrK+WlUCWkA43TpgE98ZCv1kBukdQa9Cs4z35niTi9sHFvaFNPSSZxtRg+9cvgU
Wd3lZM3OJivsR7RvSKpH190LH3H/BO7nKdNWvaGV02wjMxxjxOreA1FHHraU0oa1lV0QS/9MU08e
Z5nd9771BiSI/R/8ZYwLoiGhyn52MosE+LFxX1Em9Fsz7Z2tMOpHTbr4mxAwJvcpvUiF9wajJDEP
A8wEv74L6dXgIkgLC1JqmHwazQEfhh7HngLFPN0RMIEjsgqThLKTmqY94QQzWtYaWw6WSA8RhBPd
NUxYaiMcr8UJOOKJXHMEFc0W3gHfLPsTmMYN9tBUc9RJtjwqEVyWhYcBDaVZSsSlgVJ3KXNrQwhB
1exGkuBAkJiZuLItPzzjX/irsgnf7NS+c4uWySPMs1MkzPI0eyyu0Gu/JKUYukMJKmyHnoEsPEiB
2Lv1iaQ2uNOm9dizJKG8V1BH7bUWKJo0nqOBoBfLRx3hwSAj/cE72B474VSuCESI3OMErms4BmP3
KQ2XE6wXM65yYcJ8Ni7BxLHXqbyOWPXgRANe7f8kJQKC1JsuopHasNWnxagRfrjdRZ+Ot1EhX+Hn
MeJBou0i3dx2riADrZ4DsOAEWwRwL75xFIOlNq4n233KLVeeq8QQ2wmTSZxWTnPITIETpq2toy44
nPXeIM8alZpULvBrmKX3+idrsUimPM7a+VOZYi6wSeAlCJcuYqGcz4k3WvdT6JVbX89TH78jGD0Z
jPfMffbG9z34emY3nPqOYhTZjLGVkB0NZs+gzkL44q43iTaM/ObSVZWMk8UBkWkTQTjsgtRasehm
Vp461kcLm+2+zGfxIi0sUh7m63pbGsvypUTqp2NrLo2X1q/768CsjCOgHtlvyAvTx5AMsIug5IiE
rKhAlJinp95w0x32w/kz+yxerVTUL3lhhdfvGMhFZcMXZP1vab+iIHHfyxM+1Oh20SD4vTyYmvhP
HKQNEXG56nXYIqf/EwcZKUdslyXy99+YkH4JqVLYedPH+QIANRd2xnkhMa4s1CXjNzpknowPc+p9
YIfwOyAyRTJ/5D2Yd++UyCkKH/HHMcNnjX2PSFXEELGxKMrkpdYNTog6CfHardhIFBSlcT7ZbGou
3tmRnRrhwruR0vt3gGSPtmQ4uSgxlo2vTFEc/sKSLImZx/m9EAXuTC2CzcBv+8deuIgDujAcN0gs
8R4MJjW+WRQJSsbCevZbTdbNlHvmAxBqC9UDoV9PQwlLiNcYpdDP9MmA0dNh3pnUgVzC/GIRQvR4
ORwin/shZceE+IEwQwVhoVfrTohZ5vk7LGU5FOqI66LdfM+mTI1qjN3Q0ffeIBTFJ7MU/oZjGJ5i
EEqP+C3SVw/faLpt0iTVW2pqWFJhNGKg5UX7HVQZSA7e2maJZgv6Pa2SFsHtjEqMJq1Paxlh6tYT
w3RI86S7RfxqP6FjafTWc5mwl96zbiSJ0MRX/MmzZC5rbypIrk/fmJboIgdSZ/Fq9rOhnkphmFdm
Pc0Hm8yiiMOrdG4l8IC7v6VdKhmO9zg0KIZqm37oBgBAn21qL2xs9oxZtv0r9NLpo7S4osIPyfgv
0Mte1PDdVZ/S5C/lzYKorSCNSdg7hzLUg4m24FS4TJVNlc1v70BMqH9s1BZfhVsqHf1VFiEnxSGT
Q+PzsfBMBqtuSvIHiz3yEQ47hMSQUnEQxhSahPLW5z063LNxQuWDvry8wJCMbbEMLPOiXdrpA8nQ
SFx8TXZUZkxu7PfuO4kYOUvZiSuPTv6xziyIhOMiDuik3NgRJY1Yo5/UZbgiNqnegghvJ/Fgsr+7
6Ntu2g+K3T/lzIAqjZHdzdgmv8E2Nb2MOBWyvhxU9MUYLWvH5JQc/cwj13olb0Yjr4ZT2Nku75yz
NrPCm0b7+mzCJX7yjWCZNn5SbV0II0hYoiCm3tyfZBYNl+9AztCPPjehtnZjMpt7KFsv6Qxi13YJ
hcW8RVnRSnBud/38aOQO4VM9zN93YKcBSe6QjfRev6N2tmUzkzWD0jgjlGvrgyokQ6RlL2su/XNe
4RnmqLAc5x4CCQuZHG7CoKUObEVVtf0O5jlnLDYF8Wol9ayxvDACLGEe7RtqrL9TPa0yRC/fLlde
ufDfzeRWOnq+nogzRmFcPkbS/uikTNae0exy11m2VEpeoqb3NyA6AeROGa63Ff7ZBEa7t63SPU5A
O920uFtCwVHB9cj5GsxlVe9cO9CnN4jdn4Tsihs/BeBk2Ec2VuowLu746V+cUAdUz95c2CHrH2Ch
dVR0t9PQ3Q6tXZFf1YYs7dZ6EMwq4zp0AMNC987OOjQcF+5ovAJhGS5BKZNGwfy/+QYThWT1UU0Y
n0kfuRgFmvy+6p7+07b+v7St8cT8Unu8/Vq9TC/91++1x99+5ve+dQCHiQfgmKAQLfLCfNrCv1ty
+CsMfT45JtEfXLM/pMcRvWkfMUqE+BTG4oo+/EN6HP7musiETTYsdojTy/m32tYRjqDviUdom9fM
SZrgVoiaGa3mj13rssBMbpGkfZwJSf+I+WMtMQkHkwjtQbTxQV+rvcDHjyd6WXNl8EKbHFDQsgmK
P3nDguMs1sckH+BONzTi4jwyp69a+SsXNitQniGlrVJ104TGmm9dfXKNPtw6tEdIL8frMTsmYX46
ApXGTcyPlIi8exqtzYVGe0fLxkN4EvLSHYNOJkBnAWifmEfK7dDiriYZmJSrjKM6EqH+nFgqVoWa
gDJDe8Vh4sPZG6f3xVmw5MlZa/TqDmCKe0K8/KkIOuNjXtXGQ9o1lL4g4B/QyaQ7dmHORnBiu160
ZPHQ8nYMWZ+Nki/JEZ0ahH3r2nO5j6Iy286eA1+SZNSDmZZvAh3shH2Q7iJNEhLRBEYSIO9i3y1c
PRvtW9+hOZEHlJrJN2I3b9/iLn5IxuESZHSzyXRzjwfPutATgVZV2Yz0sbBo2mF90c71hRuKj0lN
RXwBqHFChfQp8qlRo1TbrPLaci4/dd4qpW7be7bVy3NJhvxWOCy6ZSiG/WDOY5zT8mQIPmgHuzW1
7A385/UjEHHo8aujTjuHgCrwNe5iY4+npL1PZVQ9tvPgPlqavbvTsOejy+YAQKe0AcS3o3JJTMEi
bkj6W8DhGggE5u6ldVE+CdxKVMQJQ2ANrHZTaIubavKOVBapZ3iquwbl2390y/DBl3lL8FefHyw5
owZKgLcvQWQdo87HkFiFHyiYGYREO9MHkghg7tXI4uMglfUtwAC2zCZn0jiAd3KrMINewbXJSAmy
Mx2iEeqWHfzKe8ewyGvqMfJs7da5k+Aw9jJMiHJ3Mp9wP/abRT7m62w8EmGiQWb0Hcv3GaUksrby
GfMl5CSs0SOZK7alh/M0ZUuxn3rD+xAQpH5Os8L8xDZ33MqZ6B9O8+yGPe5lu7fCPuFcoGeTQljn
qbMW5SZV2ULNb+TWLcYh7EnWeZujYLqs7B5kc8rJalfRBsQFV6XIOwvr/j8T/f9lonfIyP4lcOsp
l1/aRubN91P97z/1+1wf+vBtmbYh0rLrfZcU/THXR/Zv9Od9dBguHRQmfSh2f5D6gt9MJnLgzPyN
HSBt+tdk79q/QdQLSNH2XRtnNp/w3/CZrKC8P/GWYDWJRPcc08Z36VJ2+Dm72aYvXNK99c+jtO2P
fW3pGw8T23GZ53KJVU/x6zsbzu8G0P+iOHIDkFzJ//5/f3dB1BOgxlivAGTzxb5XRJV8a2GL2jt3
WMq2aBSAEkWDvvErEhVgzVj/EAWOnuwvXxBgGfeLdvtqMv3xelHhL3L185wH6OZfiogLOEVhPUjw
SIdff7UVBfrTveRR86xp1Jqk3f301Xp6DOlQWu45fALvBQlTf/TQidMytVPrSnHWfgxKwDN94um7
X1/6b74lI8ljNFClAOP4Ew9x6spxNrH8n0u7cM+aEFbFxvAaFqkxpZT664tZ7HZ+/qKMQJpATHah
j+zox3tKJJusA52751Prc6EA6dhI88Ks8nhUQYGsyYHUcKo1y2Q8w4+SH12rrShtVLkRm3YT/VvZ
1eso9hHs+T5iv8APUNz9+IEIGEFOlCbueTi5fN2o7vKDaZT88f93LXibECEZwgycnwZUWjgmR8nZ
PXfkZF0NriFfA1Xru6GwxfOvb/R6H38cUD4YzZDzQ4A833wnU36nHsyV6A2/HdzzMcneKBhFuwFz
5T88zb8OHS7i2xhV+Sez1E8P0xw5HrMaAn4gUeG8YHtGR9AXRmwt9PW+KV3Bp6df25tvn/37t99a
787PX8nBjWWjhuQW/ox9Z99nQYGwnHOWvJKWzMg1qbnRCqt6KZ5DpLYvcG54SYlt4IirEMGBUDj7
9Y39mxHsAx02SYXhVXXtnwcMtjA7SXxoFxqa5QlCnEUCfBKFF8KQjFBSo+odQbycAedloFf5/vJ6
Ajs3M0h//PWn+bsngPE94kjAk6aD/uPoLStU7Bi0eHlHCGCmScLahHbl3BV9tPv3L+X7TuhZIF5h
TK161e9GlBbsHvqgc85zQvzuoijllTUqzVQf+jyJX1/sx6me6RsRC3y2CLQjl/vL8BUo6aquE8aJ
mkFBtirRi8+NU4HHmEJ9A3+c2eHXV3xnq/85vNZLUvzncORj3+QBryvq999PlItr+1YQnciNyw/E
v8DKkb3Ud/5k6LtcJjxXx1v0TRYW9DvYuu5qrdpzLPCCpMvc745Lx/L3PoMo+mySAWBjuE8yAxRH
Tmn3H24SlOsfXgmPhZ8jHUZTZBAOB7yfT1uUVQoo7o57kpVZUxFA6Qaiy9hTzibXrTXrmdhQgCw9
KdttIWZ/h2HUv+17g1YEABY+Y1Jj6mZvmqrXhSSoV1Kk1/JFRtlvY3cGM++awoTww1qhA1YaAf3L
Qn2Hh6pHjMCP9ciX0dDxc1tZ2M7ZZBfdswIbex6mrnPqC27gZi6L+QZlL9YxtNfRI3Iyo4hxpXfW
0ZIevxrxaT9t6yijKQTQj2Q9RJSOf6iajmuE3GlfZvMNpVnT3KAPpcTMkc+6QtPGCBGuJZ5nlBzL
wUioTJ8mQkjOpUoBDRA502SnssrUK0qojiC5BqFxbeXznRWyazFAAIwkbpRp/skizYuy0eL46GUm
MjweOzq2zw3heS8l4W+E/xa29zJbkXyVUHBZoUeIC/Vc2l/EktjHsQu6u97HTO5NOPShK7qcs2RE
p3CKkDBRzbesB/hJvKTvIMEED6yjXe5oArhxdu38kDgOXX9JlZGcKzx0GE+Qjk5JcCclkCJ79OSr
iFyeU+1PEWenXr6WAAhoS0BtAmtFfGYczn30OAikFBvCg5yzKMFpvqmLGVur4r65g0kP5n2VoxUW
7ilHkoFDaa4vjnQmqWfjpWRku5lPenDdzEtwQiSBQ7EI9A1wrujCLGzAjO0MhgZQIwBKD7n4Fa4f
Rk2JaeYloDMAaLRASxQDP5yRYZlJ4J/EOl8ahJggMXPHrjrY2ubDwI8taRMr1kW/RaLDCE7ndFcv
oXWVGTWdvNmrVYiXJoR6Ecwu640qE9iGBDUylseCwjcRDfzaUOGi04ajb4RFBuNGqaBcRZGsyxtF
FdCJgYYulwvWoZT4pNp7wX3pvfgZx3VkIT0Rvt5s9fc4W+zjglgi2ILccj81GJIeQnoWlxS6q21H
g5pDnYG+cW/lZn/COUKEVTVzGVlpHU8Nhr6tKTkKV9WyHuNxiKCj8Yr5CoKzSc8io7lCdkm0hjYh
9vIMN57xCz5AofJ2Q5sJcSpNMqUaxiRtSlM2t0pI4qlAvNcoj3v1FrpLe+bZAT4dHwB7PBMvSGg6
mJMpXiomrgl4GDfBmMVHvyp7uZfe7H/RS4CWRjVg7iQIoL1JKxWZ9yDyrVWQ2zy2MNSIb0TThzcx
+5SusLegVXgP/cw/dM2cnFuzCrpDSKTNs8ip7cwNKkE/nQAgujWSNA1I9lNTdeUOe8ESo6HgMYZ0
1+KynJpPhSgCRWsY605pgpddN6MEKepO2tu+r41dxx6QvCgS3eHLw8zLwI2BD0zuBliNZ6RyibOi
h1g4e8P8ldixCV9EbtzOUVt/zMvRjcnfpRnbrAmchPVsaPC9BMrl/chBSiWYleNh7KGfipZfFBpX
rs5Mpn/k4UjXOSRTYw4gsSncRmBtvE3vB2EKEltqMV2w0w2PtmPN3haU1ASxJOFCyD6TrYsi94zG
Ga5RJbMt+cJoYet2+EAvhSSzsZH7wStRHWbmlwpd1ceoyu1NHll6D/XB2eKzMg+kSdW3rEoLlgem
9wvf7VaUrckTDVK7uKBD1dyYaqDwIRWD2vDZkb3MZFBdGXbBKyEBCetdKxQ6ZF8nbLBtLPVdzGyr
iIMjQjVul8h6mM21rmUCPX7sETGmu3DQnrkrc0pHMDU6E8txkFRLbHv41hLL1TcQd4w4mKv+iHGK
9TgcPFRcaFfa87av1t9maYGdIkfWRjd8JdDSV7kxNOcoEuPZwvnjYmHJc9cA4szDhqLdQh89qxTP
Aq4XHy0YcbNRbKqe7bZL2c8BwNlYTmuD9LQyKepPXpGF4m0WwNbkGIB0rAIFKLNwp691OHUpzUfD
e6KchYw3i+SRAGniTxpSdYdNRXjZZzmqF5zDzs5z8zQl45Pp4yNdK0Ir80W0zjG0s/BqpKEY+6Su
7bJp6vB5+HjNw0Z8WKKUXm5EcebD6PX1HWSaN7tCI46v57ok9PjIvAqk0456AsMGYb+m5De8Lnk+
3YNp5cnxxhe7bgQDsnHTgH7lmOXlvOkqGZx8L5ftVk90n2LpM4/H5SDT6agibZ67XTtfdlI5d/6i
c2qhNRJrim1JTjQv9YRHoxl1s9OWQrfT9+71ki/VdYcs6q7Owy7ucdl+oQ1QoV5cnM9t5I/Y+AVC
aC+xIb/J0MnjMqPJNg3LFG3qrmK6IOgcwUPonuZp/JzQ2LqHGlfeWsNgXvZ56n0qJ79MY4IEI9bK
hpZgNzsp7qE5v+y155yMaIqQyo6pfKEdLs7rwIl2TQ67wPJNg5waJeseNcyc7w02s6D2LPKJN7mb
BBodcQOJAtXacWzACYo8Sy7MeVhuVYa6NBrT6XmoCMnZmVK6+Ylwau3FGJbxWYQJSvIrX5uTOETZ
IBFMN8ZFQfL3BzNHYxcb5YDXgfRTszwODJ6riRX+zRo7eTkIMR40C+F5U8gamVOUoYBB++ycZUxu
B1T0FphHdhaEU47BeAsNaHIwmiSgdiRT3nOpFdl6c+VdQD9kGkUIHKkYsF0zbW3kz+Amm9a+VADm
iCCLOuCQYRW4TIgW9hLbHxJoCh26FZG6Z2jS6FJW/nKUQ5DfSUR4HwZrlo9hBZt01EsZ04nK6Svi
BHEJy1nNNEWwdQQwR4QKS4bWAsXSRq2F28QA3L91uVU348I5pamWgHTWNsmvYb7rD2Y/EdiTKwJ9
cqdz9qHhkDjZiMbbIzv20CvbOXX3gbH7llSZfhJo7r9MXhK8Tj6xJntTkKcTy8ryqrhoq6DfJFCQ
3xa1dITqZcuMmkSJN0LY0htZ1BQml1yqkzNpmt5t2+Dh0nlHbmTQ92s0ZH9tVBP6RHCsCu0ke3a8
8ijJTTr22NgGV4XnJTXpDaa58WPmzy2a4nQprjHPQgNIRFNdN7QDsTHb2rjNDIenVlFAQqgnpkoP
jzrrNLqy9yPGf8IH/sGr6XkRXar/HbgTv1T5G2HHP8YPfPup30uhyCt/W+uZ9KlsimSgcv7V9rJs
9zfX9EwaANRxaH1RcvqjFEo+EMdHBEjuCtN6Lxn80feyf/OctXTKJuudU2f9O6VQ68eylmeuaUKr
9MoPHBOv5mpN/f7wyPTZim4Y9FUzMZmNEzj5TesUiAfKYBpvAU7Op0LjZd+ZZqnAWrjjB2w8WOhl
1PzeXP3fKyU/R5zwaTg+U/ulxAQPxV8/7XdHdbeBK80MN4IfaayrtATfsxmCllhwHIFttBknd3gO
RsG+uK9DdgNd0XM2SBYZuMgCguY1Usq85ndkSJaqyvqweEZoHWbWlq/WTJdj/93z/pvaznul6LvD
93r/KLT6RDVRVMa18VMdw80JOPejWV05GgAWkqul+jC6OKr3TIho6MdZW8U2BxWAj8BnMww92jnU
6AIsguVb9YrXXVqgS4XHhjanb6XqjD1L0HO03KWr57UcolMtIzaalFE4JmTdeUm3SO9yafiXOdvM
+h+Kun99DAGFooAHQY2MU+1P5bEA+9FkiEpeNTBFH9sUuzEAHngWbEcpW4NBiu5FYlUff30zf6wJ
eZjYA9gQLJo2Y5E/1o/13dP3TJ26QqbNVRMu1pVVZsNVI1FmkR78+Osr/Vi1/nYlYFaEQVKNjygL
/XglAcZuYX/eXoXCpCyA86I6JCpEn1GKbIc4jv0i61zYxoXjTfU/DZofC4Lr5RkoFKJcx10z836+
PK2PnBhKwhBWl/1LXQyobYkUqw7eUks0ZWzgZ5NHf5iq7p141AZfVRXJsyma3QvtO70ZO1PRIkLF
k/zB6YXtbDMcU1+FMYqtaSx1EENHdCnGOz4S/l/fPeuvD4p2PdPGGs/k8q4yp33/oEx/8BrPSwxs
JQkavV5JCixGqQCFYFVr0tPERvBzGpIBqJcu2/tEg+YxXJPgTYEObuM5S4PYbYvxa947wevowbg4
/fpDut5fHjKsMgYRsDPmVt5O58dPiTKXcy3F1MvC7dZz+5bIngX47wrFI9VkiHvdmZgrOIBtsiwD
a2M1B2n34lC5+IDKqqvvROUB3AuqKX2acMqdgRTkTOZ14oO/MvoIJEri4R3cxy6jmKDmyuZqoqBK
HDO8lxRXCZbzd/SfPWb10QOTeGcX6Q1sDEeTNhZ0V2SsPah3gCB0fm5kPtvMDe6wLLgCw+KiyuAO
ApR0T9nKIlzesYSTmZGFy0yVg7hawYXTyjC0JmiGbKC+IMRR94NpsKvALxLsE9kNMLJs+4Hu71Qe
ksBgfwtZJvkcAT4ZNznGenxosBSFkAQNt404s7qoes1H4fPer/xFpOEaYO5KZaRhC1+Q+3CwAABc
d1Otdy5ywb31jnSsvAC84zilbNbHlfpYSwf+o4iuITiBhLSsVh1ZamzO5yszMlRB9RFVfHZu95G4
9xwFWzIqDBtEYb28hOgbd5iti2U/IhnbG0TzvtgrpVKmK7BysVd4ZfMOstQr09KZoFvO76BLKojZ
tiLW4tjwv4INWJGY/jseE3ceqMwgIeYxaFeAJnrXJHbesZo9gM3UXVGbkwN1M38HcBaMJEytagVz
aifQFz4x5FVyO0ydquvNnHNk71+zJLPt5VlSfV0jyKOeqbz9Ys816tx+M6hhEOYVFuG61ETcd8th
jAaVnNVAycXmPf/EDAznrJjJJIkHnkGymTsz0jyuek30pIifxYpElW7nY743ObEoK7nOOtMP2mM5
BxM6DF1F6sLniMWImvA6yikeWAv3vpEVyTWMH8fHkRYKBHiWQ/bkvqnyPlpFkIQQ7PSY+7GRwKBg
S5+YhES0axmZsucwJWCoAqqwMmFXsIcvU1NIXzxmzMYGzRZTh6MAhtg+lTcyN6jhtGkevhnDCK9g
a7a2OuRuOIRXHohISMoOJjaviBvQBst8lNRke2R0aYY3LUEr2O2jXjY5FTC/no8cjmoRe/ZM6RcX
IN73Pu/or/FY7SdD1NSrqTevJ/SyNo3rqjANyS1vmiek7lF9hq5SVbsyU/7dgs/H+R/2zmw5bhyL
tr9yf4AVJDjiNedMzYNl2S8My2VxAEdw5tffRVVXX0l2W7f6uR/KERW2xCQTAIFz9l57B0dUWGAK
YowaJK2IuCWqrEeNz8vYPpGPLNSuq/gEHDWzaIZaPc6gr9KpGi7yYGJoG0wVvQktC0U1nI1sgwwk
6jZ+0fN1Jn7D/qSYU3v+QVS1RHXLB6AHRLmyPlogNg/kAaMVEkrV9iYpk3AzdyG2AWK8K3mN0DtF
KJnUVIrzKiWS0Vy00VYVRhS0YulXW2uKqaHFiQV6QcnFy7z8O1SDhKAzfCK7BrCfGPOq5aj9VZP6
PZGxyjwSl9ZcJDC9gt4x7HuC0ER36VUScmBBOvYF9TheSRg8FD8gc5unFSaxVXwhCoiydD3lGRWf
wZ2TM6uN2vuX+rI7UpeHx8jgBVI+ghVsPE7veMUtRPyZjUVpTXF6m1hJ/SXD1YRnJUr7u8b1hqdK
x/YByxxM70C5uFFIyuL3uFmZjrtC99blPFa2c9O0rnVvtQb/AnsdFZzWmnw4ZiJPk4PGSQ5lEQWM
uEoMXz4UZr0MzpQqGgbxJm6ux4mDFh2vpTEQDwUfrGxYdM94g8kHwHKM7pxVknKfJUc4s5QOxHWq
O6VuRVBI50i5Z+guWuIf2HzC1rumVkMtuQT0NRzLcp4ROIqckj7OmOXml48+sD7xuYinv8QRzF10
NXi4VYyOc15L1TN1qgyI002hfaa87tgVRPwda6poi3gpf0wkptsV9YJjPOixu8iNmEoZ2Kd63I10
50m66IGc8K0zmdbcEQvIKK1ln9wW+QN6I3kK+oTsmSB2FeNiirxvQ4EVZjXqdLq129FsziK2uSkQ
6kKldwFvi31TmBTHZVR/cUwB/hEwQSJOZRDJ7iyMyYOnUYHDjw3uBFlF8FgBFtXTd5Up93rsGrM8
1BzX1ecBWHNzyEMjf55mAkPJZ1oq7pwDAghwYlryW7xcfjbMkKrpUEX1ivJUvZ30EN8mZducyRy7
ycYVWiyFGvpM1JxoyuiUbOBtJgqmyUwNUh6dorTqHzkL8nSigc7cGJYVe5u6Bk90BGy15SUz1GeW
7gQSJ5m1PW9au8cqr+v0q5a9vDcmtumnWbYE27QNvbtVTpe8PyaD4FeN0PHpqgyRFx0rvhZs0cS+
EwzW9+3FOPnZXdo39SrA8ePkRKMf5gFP4lqZVjOD+UT5dFF4o3NutObioa+LvD+LpqGK10Ag8vie
nQjOEgnXA+RZ0vQrFTekHcqhB1FRhFN9BxHVSh6tcrYR/c/swKZPeJ8NyS+DhwjRDwvNyQir4SmO
oD+uqdZ6sBylad1A2Arnve6oLG+TecFrJ6JN7WuscrN7mXsV1n1qPKZ34VixMwLGSIdmO8RUN9Gr
FYjH9YwlC/16AwNktEe96TMR6P0c1Ix+5Yw0HiaaoBhIaNDUnwe6EvdpDHeY6ZDIB8Z63lwXEvzw
rhOVJGgojz1C1LovAk5aYK2U6v1PrijomAx0+ZwLslqD/rYmKkfzcmdEYwy2+TY5OMDLTuxWlee+
rmL7Woxm5h3DsZTc1zgSLK2AGNCka5ARw2GEA3NBtBWfX8OG2TVxgHYRp7J5nGqHeU8clp9QE4/9
i5dd6f8qKR9UUgQgTvru/7mUcpE0FDh08lpU9q8f+ltUBtJfwiVGSOWiN/p3GUWiHuaoitX3deqr
Cc7Youwq6I2jDX4tHPYWyj9nP/4BerN/qCVzX06lrysA0vfJlURUsZRjbPRdb48Z2iKShddsfJoZ
h9hks8gDMwhYXgCk8Jz+i0md/dJw3fI2qabikoI0uosgNy24DV26JcfOROWrZpB/YlRXcUDa98oz
EBRLX+9HyT6kLaiPk1Ja1Rs3GAEaliFveny5g7+bYjc+67OhPDejxUiKgv68irW69ks72OemjNnt
h/7eUZnTrqPcCDdNp7z9nMT6qNgHXnQEYeCKavApA5dv9SpHkXrmj+XwFavRpDYj6L61TV1mz5a8
pYBdhrdl7TgD/v1hPHbmk4Kq9c1XWXAxK5sOOM6rdss/YNntvRF4/OhdDTCvoi0Q6sxcwzY3jxbw
u4PSwvi+oA+e/SqRV3ZaBMcyzPWPaBRhjeG/sq6Jjuz27Nb0rdM4wylVvOpeGvP54u/4kZpwPaEP
0EzPKrteGbzWLiPS+c6aaja+F16k8SlVpbhk7S+OU1I/9nKsb9NBeHsVB/2nuGrbOzIEgIlmxqyf
qNhHj9pQSgKhpolMzBoOoLlgOemCAigpr/WVoPh+jF25mF+Fpb/V0zh02EOGzwgeBA+5yJ5AULUH
OSfAEpwk+T6bXXbOqfTKmCP3pHRbcZKa57MqxBNVuH6z83HH0kAE6oineOqE5vuM1CObOfiRPKWO
35YbzU40dnY2WX5IMyT3uNGRg2ZjhR2REi5WO9eM92MdZvfg3+PP8IhiRUu3wiI8jWSx5J6LVdQI
XTCfseAAwPI/qmPNsfMCmsFCECthOK6w5IS7eKbelkXLWo5JmdMUqWTRCjHN8IyKt9PrCg00bd5s
ea+lcXGdeNglnXryzwlTnIEKTITR6SC/qFojPRcGbcc1ekFiVUpn8ifiwqvogVAhgX4Dc/FTTe+1
ohTjQjfKcLCWlZkfZphG0C7IydmUAdXBOXflDfhZ7LqBsa3iHDrERCifdi/BRfTfCxJkjqZmIzTg
p8Tl33TT3ini8WyG79rsUtkWn2SZho8GJnYEO7Wo060sfOvPejAbagLm0AETG8pw20/K+tJyEitg
QdYdPaOi/kriKuLwarC+KW3DpuindrptBj8LDo6teFPrQJYHtjW8s3OEEqCI4iUwEI3DA/uM+Kzm
DP/UebVZrCyHQYsNec4OFQZf9PgmzloXSfRxlEre4/Mp8eGmPngGB345jZyoKXdBXOTf3CiWn3Ti
PBk0iPAsaJu6jDf9cCs9UablrF1sQ8Tcj2nUUWokL6SlCZIV+kvrO+woJz/FS00wzyY3+i7HlOTK
81iM7aZq9Y3VBDCq6oT5rE1QPhPphjR4qhkIjQ9atO+azUh6GHILDKLz0NYnMjv9k2siQ5/tOA14
DuDCoQOzoml78tcGdt99nznJregNl+gfU40bQ7ahs6VRYn4RKkYLgsd81QuzAttCqYygeQjXIKTt
+pKeFZm0srTbW2o8zpLemqefVZLSaamt1h5YzMLuiHewoLlrDNVXIDmVPjhG0LATlRHZDebUXDmN
Nr6Xrp9DdbfS/nqq4UCkao4lwNFU6hUqr35ngAr56uF1/MFedfgyOYV1YTcJCaXtAOZpZbuTDtcy
tOureJKh2qDm5/wZD2TeCgMsl2VWd0Aaqk2g5HCmPUgreQZ5iXykk0NMCbzzIruhvpttekyKR2Bo
ERxhp95jbLyPQLjtwc3SR7Qd5EwNEAryXxWSFMT03rY2xxkBVD/m297y6k1pd/nWLPFWrDIzSK9G
08r67swhDIw0S0cPVfJ5Jg64OJBnWSjzMZiUh0s51rbVto9dR0jYFdQR4iTREV9ZKQd+Dnz61ssz
85aOfnTNsjju/UDNR7qWD65TFLc1It3bDsMrzfMkDR+wNReP4LYDyjJ+MYBSj9QDhFHBIjUwrYKk
ov3fjfm1xIu8gxAIFDFRziVNaVLd+lmwU9cRyzZvO3gJE7GuQnY7oJB1Ch0kzy9TafJxPWXsyCtB
atFkRsVUp2K5snTjndcWH38eW3HhukU4s19twzsn0B5JNgreS2cEHGVQmf6wZwO2jRF15GgYdXk+
mVMIN7aq7gAD+seIG/9eUajBOahdCohk/I1hPX9VNP3L9Uyl7xBZRAKnDgVkmtbdtgZ/tVWty3rU
JdZ8JtrZ54gek7YypNd11umVWwv7KkRV7LDIqvB2mPHkeKmg1VxGJbIVB4Bt0JXX0ewn++V53uty
tM4l+TUHlgt/n9bauGKT3NtbTrzuDXnQ8Z9Q55NDMhoo13Q9VlzHbKcTEqjpBp3bsJeTlMfe6poH
HZZQii23PzCfsByhvsSEUfkSxN9ApOQKOby5wdbJwaazZU0hDPctzHyI8bRaoHC5iXlI68y56lQe
okiS47HhxZisqOtdFjL4bpaJ/G41tgDT2Lj1Y4I05Ks5hOrYlEa1L+wYzk3Ss9Qw/GJe0k5mY9nE
V7VL+lRdh5ItSOX7w0a1loeSIgmuxMS+v6XYVSBLy9CczQMliC1oQ1HeFZN8TIgDYMWOg7g6A4bc
WWuzQAmBbWWQXxIjVHcuGrj6Gut2AqiKBFADY6yn3DUmkhpCmUek7b6SFnUDOFVEmEJNkTx5fF8g
sOpog486mIBPe6QUAGklFrJYqPzREvUsyvSs1WjFD11rxI8uMIXkm/CY4pzHFbooPcwaJLPyxgXQ
TLmUzta+/AvezJAVoJxJclrAzjWMZ7a942eljOJ72o/iQbadf28tUOgaOnS9YKLzBRiNHq1a+12f
r31o0h5UaRbAZwfKdNp6X/wFO22XC4HaWWDUjUsTjYSDA4Kg7BouyxZvp3HOl4MfecFZF6qtn+3Z
7VHQVPWiJ6ztYGGUJ9mBkOD2hqYIAqCuc2KQ4liVo/vA6zR6NzHfxDP7HZQ3L4Dt/52e/n88OZxv
OFX858PTuiyKH9/b5HvXvj4//fVj/zo++RYmS072ni9sWnq07P59gvLtP3w8lqZJ7JmDUHixZr5q
RIMGFiRFMRNeAl7+NmA65h8YJfFfUNRE2x7If9SIdpy3wn8u4ts0/XDlUI5xTZpzb89R1HTRN4O/
O5RFZG1EnMDiZuKtXd5Kk6eeAlT7q6rERkgPEjBM6sGlHSdFeUdVa7MN7oM+UCcja9XFyDa7Dxz0
eIZHL1njTjYN6rspgU6Y9kZclMW8g1ZhbphMQF2CWjKXDcJavE6uOW7eVGFPtToGPp46AbSe2h/h
LXJN+hc90NKCa5o1RmzVPPaZBBqfwDngkLFma/3kGZW5yXL+ubJg8BKRpo9Vrx8tVqU1E8tepVTj
t3noPxiDeZva1hOoFoRabvWYlYgOIkQ3Y4nmxffEjRWTxyYK7serxnZr6vrRs9IFw0DRejC4PZJv
Ba9JvI294R+1Do54MFsK6DyanoJ+1OY2QYbqWSgDlz645VUZ6GZj1vzSrOcROCr6xC3wGMzgmHNa
31AHJw7K5DOgdCMfIhSU0mMBBNjR1Q7UX0ZMI/SSXjk3Q9DBBeAnU4dOd8K5Fuj8Er4x8QiqzMb7
2VrzTVSy0Zmyfps1XJJ6OjnzDr5PxAdi29V8ILvyiGCeo0+qoeMBgoZIibJ4noqaIiL8krVL0vqG
1Ye+hsyi72FmkMiqyfI0IRO8+DAbUMecG2kWUeXF5Gj2RN1gYbhnE6zOicsMgZ9l865CmHgYAp6e
TVmMGpN/DCzj/mWQINqBluTUzabyGQeUs2/yPiCM0pT31Kbg+yj+yE33pkeBtY5S5RzZ7sidlbIf
LjGgn3zZCvhHyyhq+bem9C+TxiIpq2zg/y6GYC/0aOpQSlyRwletcfteMp6f2fCTWEAa4Sobkifb
8fnuZ/4PSRbMScsoNkMbNGsUhvxMzlNC7BVshF/NF2bdyLVu9OPL951HaG37jGHVDtxvFDNk/AW5
Wta8CjovyE6mFT0zyRnVqHupCjM6A5+hUi5zIarb6VMW879ekD7ZFh+EmUcAQ6XYjvG4CK+7xyvS
bkm2ZXb5Q3gCNTdfxMSYrKXfPPqKX+jhvWDCMZgCZuPLw0BqC5iadPcLkm6f8hIickjJ+AT7w906
8H/WmWrC00QAzW3epNVakHC4GqDO0p6rqh37MjA1qjQ3uXZ4pGbPZ4ji5ixojHEfoWo4t+swoezN
RlL5TEriZc6TIS2WbQ6jrOAvx6FQF2zWzQ0bG3PxaNMZmqJsazJPzKxPbvrYvXyZXoSpzgfT6sR2
dAge7EpMvmVHgpCZ83Vz8lGnKDYLNuw25Dx2Dhv6K2wNl++WWHAbIXtx7uF0YQlhCBQVrGubYiqa
sKWv5yvsD7xH90SNqC19Fbnz7DgDg4Wt+GUALCOcKX6TODNu44llDFg5FRbetaC8+eraDtVeqxlG
ABzbhd4XfquWSoAbc6szjYI1NSTjEEqb1Qu8NGEPfAWWeiYzxyZOh9mD1pCjCUL8tSis8GTqrjin
ODVeugCigiF9MnD6YjPHkA4kdfHfMiO62TQOkcs8LUkLPJ9oSu18j0FW5CTMGo3k6gXLFwwnwstY
HGg6UZN1UDLCHyTzhl9mDRBhGttb+Jk26mm3WdWi0ccBlt7SSEMQn+TmwSwRuxpZxKIYWSxuA1+d
4Su5DztxE1Pp289WMe0pgYOldHrwPYTRrcOejzBwNlkxRcoDYmz+QBj919ok5Ci2L5OWlmdP/hAO
eDAc1yhizY12nRsxpdPeC9mouiiQeO1wopvYWe8aj52hKmFkLJtRVBnOeNn56hnDE48GNTlNBR6x
B/QU5uRCsrb4Xp2CxjImBSK3A5clcAll8TMjvBZEgGy8EktBENbPeDFWPsHG2xcdZpSwnjhGluws
rb8HpuFuC4MGe1n7D3lJ80AZ8bUxdJdI3FOYQEF0mpIxQnmQoV3ceLSxt0INJbCd0fBAKGYcXtwM
DAc7QMfbSlBFbIJByT+JtBw3hMFId52Y4t6FxbtpAsz3F/Rzu1MymHyFtknndhVGCHK3qUloYFwm
Lcx0xyPKnMAK4rvwHxHIOanW3BIoqBvO83Flrb26NjBRdN8MEoH/xFzy3UnMEmKHParnoLaNGTEA
AClEl5SXDm2hyx09n1FWK22A4q5SzZxP0f6S4i7KDdK58EIO5WwQOl4MzSUqpQDulnTYgcPBbY3H
CR/LOu6iPjsPY2nDKkLj7ZF6rOrk0u09MW0jUYQG9DO2D7Hv3b/aiv1CIvZOhrLsaxzcZ9izfCwS
8iUu4ZWqCS6imJ1SoxRNJpJL5vgZkTTYB8i6nS5thhWzzkkY6b+/7nuL1ct1HdKdiOAxfQ5Nb/dT
KIUEQt2qO1jDy2LHHLQT9WcxGABUK/X8+6u9kwT9dZeU1MkPtCT5tu+uhs8EVNJcdIdsYoAsOwGp
QmMbEdb11339r4XyUQsFVCeKuP98Crj8Mfyf0w/d/JheHwLwcCw/9vcpwP4D3RvmO7yXNgzIpWXy
/ygsFPYwytAaMWmY8Dd/HwIIP6aw4wfCXbSZL5Ejf6tRgz8kv85EBynQqnK8+CdqVPt9M2WhsJi+
S1udo4a/DN63g5atOq8NkgEOsoeptC40O8cJl746i8PePRvZ+vZ3EUjpU2kmcXeEu9LexKje8j0u
c4Lute6znKY6az5MM3sVdryKRIWbMMIrndzIvjH3viJHIJJ1up6plKAztWKbPR7RxqMo3Eev6L9l
lKhZMvL7nnDCOzqL803DO5hCdYrevYJVWnoZSnpMpxR62R9cdANt/VWQBtZt4zGvW+Bmj1JRhcIF
mojbohjUqdHsVMqc96YHCRL1gg9x1PXHy3xkW2IZlnUbzoKDQWPIZ7RoLNk4OQin7/NZ4yKB+ELO
lKq+2T1vwHlguzc7DS/b5UGhFQg22o+f+P6xuJLObK4Gq9dHV+kZ7qMlJILGvDvOJJysfbvjBxt3
oN8gCtDpK1rvNN/7dMZ8UmSB+egjYbjwKnYbrlg2GpQaDxQ99bE32PTNVjAMOAWMadckbBqGhNrj
Km4lZHqaHYKyQWPPB50GXb4RVWR86TrbvaO9hVbK62zrXAeNNPeDa2UPk2I3Qf2zsx5R9tJvUOyl
MLrk8XgVVJnxPMcDSYXs6sjhHeM/ebONlxU9uf3L52uWT8XI1hMKKlMfRdbyZRTEA3CAogC5WzYz
e4qbnMWCat4lJQ+Z6i2HSSrYMajrRJxHAXVzNsYtBq9zT4RxfAgzS80HdFTa3sWY/JK9jWIa2kmI
xKYwSnVibT/22mlx56U9YRtJJB7hwwUgBqspMEmaAf/StTljIajUieNBg8xniQVtGjeh4A3jpySS
7kEbdnYXU7Nfwhub84DkMeIZ+2AX20J7m5pt5IlacHRGKlP8GQESuwc5uWdGxZcdeKmiqATvG7si
N/lyunRn0RR7FywFObw17CBPtt5qTCvKQwX0Og7Icp9lwn4ePJvssVDnxFtY9jzGGzxaCUyf1Gzj
S7SpWxdgRUZuRekJNkCO3fMNr3pd+ukWE01zG+ZyukhmpB92qZLN3JoEcHo5MRjUiIO91UqCVdBX
PGS8Zfd5MEIKVV6MW3FskzzYK8ts7lCXP7ptBnfaNT/jEZ7YQfT1EJPFNhvztgfjm0fh3GLG87xd
EswhdiFRrTtTFacohCpCjSrQV4jyymt0R/lNY9jeDn5gfu0mjnXqokJCLKyxZmIwOcy+124F8UCn
2KmXeAAx2Oshc+1PI63llZtP7PNDzfFooLW3ctByIXLDL7fmqKN2JNOO2yVULYOXns7rbmiMfV3Z
uG5sSeU9IAStMAb3unUjjoJxjzXV9InYAlCWhctxSDrnmawTgLfIdx6BBCQXCMmi75NO0x9FWx71
xFc/V5IzAxyTAcpOGaf4Um2CAUx+5ttcw/MnXVaPxSEq8/oOSilRfkMPi66LezuhVVDMn5DKAUtP
6/iytyt9ms2qfDA8F4Jh7ZMhT6hsycYoqoi9wC9roTjJWociTNFs7a5wLaayO1icUweONp43nRFi
Ut7E49x8lty/jbZ0HtNjlZd+A3840icCxuIlAqWbVwr7UosR1yUFEm11R+ilX1prDokaEY+I7z0/
Muf1mGm1FjpPz3o64BPsPJIOcep6ycr2cCMiyRmhpEbkFEz5t3I2iUJCK0u3uPYvYTEZ90plLP7E
jM87OYypzSWylnpLMOtrHSgqq8tZomS7eENJllWpwZ305WVlqVUbPkuQBKesZIayGwd5/DKLKo9F
a6QF8qCHPNh4Bt1mGlNlz6ox8YbRpcfBL2J5xp0jHKbDIG4pq3MhYFzjphCUzNfZkooxmENPv3XJ
877ktT1dNpxhJ2J1KGrRLp4vNGExf3nt/7dd+mC7hLhj2Wr/5+3SDkV98ue313ulf/3M34IT8w9+
hemiEkE96vqLTP9fe6XA/4Maqoc9CBW8+dc26l+bJdtCXgImRdp8AOQnryhG+H3wZ3vsbVDiogGQ
7j/ZLL0/V0jGHQYCuAfIRgEncrOvRfgRSwYoRnjGQnSE9BG3ikAXuIA8d1h+OHC7ujhXHqE5Gxkz
Gl89q1+cat7t9xFfLlVhcBomshusTe9UL3UdzbKnu7YfCKza+lMOoSERGXm+SX74Ly4lA2rCvuPw
6N5dis1Vb1mAqfeOBd8iE9ZAwY5sVXwV9X9xVzxKaXtYNCh5L2eqV2e12WJrNTkO+ZnjmCDxnuuN
blu1bke/O/7+rqipV69kQy8PELWQ6Zg2g4KNyttL0fXpVObyAGUSYmyaBLrPznsee28TFWFKIweS
Xk0Y3RqLSvkBM8T55cWpHC2jGBH3u/tsCVIObTQve6N0PHj7Y7wtaDj/I0KRyy26gnHpA0vyBAeL
d1dposAm0ivs9lo6nmZsFiQVuGPt99u0yj9ENL1zLb1cDqecyYlHMExeGgyvvjy37gWm97bbU3Sm
oaj0D98Wz1jecxhx+ZkXptXq99/hz4/RFUKAhKJnweHHe3daCWOqQfhBuyVp2IUEKYnVMGW5/f1V
lsf0dqRwFVwUMgDoBUBomYqv7stBMAItQHV7O+mRGxjGOafqq8kSVPzN3P3gnn71FF9f7d2Xhj8v
qiM36/ZBzws/LAks6wE8V+lL/oJkl6DU0+9vUCx2q/d3CCfOg5OPowhn0ds7nGLlcZRg2lmx51w5
pUMajLlkDZVzcCCrHMBlfev3U7Cm2wxiozWDU+XaByLbyn3fyX7bjYIowcGvvo+jbRwnz5ErEbb1
3cyJIPNJ37FUPX+wML1w2959btt0fE69YO7ETyMuaKg0l+ST7ZOhI7/OgVpMiPXo9lvDsMFaNla9
roJy2Ng8PXIiRucrcOaRSmBQXUJ8sQEYR/IK9XP0wQR3fzE0Qa1a2J8gHvHf8vevBk0qM7wpbtYi
V4i3HGXcDUbBJY2OHW9TR82nMbFJvhxQ421KsmlOYwGRHZNHrzbQgSBX0GDH6JligifXz8ZxsAkL
UNCFiKazqBP6UnizwVESXDSJw+1m8F0YmBSqHzrsBg9tH6CKwbmw1ogVdrYtOC/YOgAMMp5aSB40
rrJu3YauXI2ZexY76hOyXyp4DikLkz2rnQaNSg28vSL3Yz7UiQ+Rhb3magwzvPPxZH42KAfsSdw0
4ABNz2qyb9uApA1JEPyh9eL2it9c7H4/Wn+eIAFLm42b1yFSFfHn2yc7NhS73WH50pv4Eud9jEER
LWMy3ndzWG2JQbP+8ZTkimjZyQN2/WW9eXtFqcc+kLNq9zoMj1bjbDOOCLJwzrWNMwfN+ePv7/Dn
d3sA7pQgNfw9i3Hm3bLWEHAIQ6pr9+mUVSvRO8MRPIm9DYSeNr+/1M/DNHDx+QrS1F9IUO+GadQB
Zx2wwe5lQHmnNGrrWA6d/8ED/OVVHC9gm4JLhWf49gHmAP3zduABGp429apG/HBAshtc//5m3pup
eQNxN4GFu5OOOC31d9dRuGwsr1rMYaNVbjBdkcw05riCGxIOnZColNFm4FOtxUEXfMbEsC+hiX+0
LC3GxrfLEjZzKnbU0cDNoU1+e7t1XTpz0vvN3hkzn96czHbYiNqdM7RJQD9pdo5EVUv0fOWPrBz8
W3Lo4OO7JBXm82yfsKuFH3wD4pefidohtEYo5LC63n6myDEMI4ztZl9EXYEsk6QMEyLKXLT1ZdhU
3TqGKPIlw0ezzmrkWKB8prVHC2IjA1KuOMj9yKyxv1TBiLpv+NqhRF7X0ALvpoIYnKpN3ANCyOFU
TNmlYbYf8R9/fQPSIumRLT3z/51lOLS0pBww8FDj6TbSfrWj4Bd94jDHS7/2003YcGKkrNDyxtL5
CVfWtyDx7xvtyWNHTuF6DHS/xbwjb8rZL+9BH/2Y3bA42QEtM8wuE23t1OBd0WY7XG3VB68Ea/na
fxoWr+7g3egc2owPXE5wpo00OsEaK06tOxab1EDmlWgWeVSjqzQ1j2TH9uumIjXl9xPE/uUokAHl
YiajRYnl7SgIJtYS7LYNOvIYwnuXBe4T26pr32kKqlnmn2XWj5/R28ffMX63XR+B3RALkyumkx0h
ezahymhYQasBwxuxiqIjFJUL7mFcA49JI+vHVFgWS6V/hwB465opdk9DgvaAAGb1rnluUG88zISm
0tm/8yYuFDkW5itcne4Hz/znrVsApNMCVI5nweS09PZ+XRH4KkR6sK/T7HMR7v0+zTbGTF4UzVL7
g33iL5Zt/A4uJ0+KXuwV350oSBTzaJdZzR4F8TPBayFvbZruDobFD660/KZ3I4krLcwDB/gBToq3
t1WHUUdiiMtI0tG9suzoc5rNwMzyidOESymXOo9nBKfQs+IPhtAv3r4LvBJcBbQKk43320uTTkby
dmou0JbpC5b969Gvb00nfIae9MSR19v8fsi+7D1/ulfK21THOXDDmn97QfoQzZgkDFmO4cVtZ7Pv
IY98MxUA4O1+/oFV7b5MsnETTRWbG4fSft9ERDexW/n9R/nlYAKAzJvFho/x/rWcdG3vxj3zdwjQ
apsV6msHr/HKSEpgUXH6/PvL/eKl6WG2XYRdnL055L+9cU+mKsq7kS+ZRIo9oO9wPXdB/MEZ8ZfP
16KSwUji8QJ+fXuZtLEitM7gtjgj63XQU3vui1QijgmMIw0EZifWyA1xtsgUwyhfUw3IMCgbyPi9
j9bInw/lAY0udsuwUHz67+++7IFQ3zluSNGzexrXQArwhun5YuoR50e5ZazJGyGpCXbsqoTT88G0
es9VWPYPrIseD5t9e+C8H2st1FdhFyb5v5YTP1W+Brc0oIK+agizwuJP9d1blx2/AI8LCh3yPuvM
3ZhphYA7r/3F42FMAymhNv150baIX126ZX/+fmT8YqFBEwQnnKnPPoee35uzBaLdZHILr97DZdO7
zsFL6TS1JK+ZhsY/vhSaRYe4IoJkAp7O20sR/9RUNebSfUsw5bODe+BmLmKaYIZn/he3xR7UdUxv
Kan9tKpViJLITkN274pE30jX8nbl5IdnqW6pIv670Hj91+rxmgj8i0WMK1EWYYsIPuN9pULMYUQQ
GVdKSHzYhERN3OURYCzebjAfxhz0VRlPHywfv/jWSJ7zKLVYnuXArXn7KCMMUQAw3HqPLxjpmktT
MSH9eKNN0XxwKen+4kXPTgP+uA9dBWXYu4kUKKfsotliiDgafb83YStbEwE84AbKwyJbe5q2o8ee
PFvXdj8YO06O3bgl3dfOb/LAZXIlcC7lMWym7EFUPT5hXaig2+BMpSMANCP+hsbYuFCQfxvEbRl6
lwZqG4w8bonav1dCS5A9fQuS3Ex7OnONWO4TvMrzFjQKfZRIxda91wmoAZkzumKXWvnobW1ZxeJR
DtA1f6DIJ6MbRbvpxWcjJolwoxOl409NVlrTMSuoru0x3+fO1jAr60SW62jsMdj1zaWbIykhRK2b
whuvwTS/4/+NAWezbhSiP0cqcuJwfkcXgY/7a9O5dpnuOrfO7noDneJJ02I8WJrATAL3NGYwGScP
eePZS0Ql/JSjH5GGCsCwLNVuIomNxhYeQ32e9hwnaTJjT8r2TTPQQMKBPI2bsofncIaDLDSpO+SV
2FTk4bK5SujIf/OxDU8rP2xHmiaIVu4Ie8dpgPMaCO4Q+mTIJQ6RoZMBUvLWpJEdbempRt2RTeyI
OwO3IhKnCGKIU0Uz1MwmlfsCZWu5xTxF+c80BIHHdeMGn9KYGNoxy0t73TgxWaFpVbnos7ob6ry7
rnerz2ElssfMCMzbtqD7FeZQFg3wv1u7llcdlouibnYjcsPbkAjx3olBIMA02JPRhGdAqnwXdf3J
7idiU6vmGz1SB8qaCDddOto7kAZ/OrYxbBcsM58BiqfXENEqncTbY4IjMBEG6ColJeWscarxyW/x
IjsdrfLC72m9ee6ht+GG9CMetiR7APW19QyvvnZlrreWWSSEbJPT2JmJdRbkWXwBmCQjIjnFRwEz
d5xtd+8a1k2Cw3EFRyA84utU6zFVHZsKDFQZb4lN0/jzjcrGY9067YqgOpc/1JWiuoRRTp/UOIrN
bCqiNbEerFKkEtC7VH422GSL8c1e0xq9BRYwbq0h+L/sncly40iarV/lWq8v0hyDY1j0hjMpipSo
MbSBKUIRGB1wzMPT3w9ZWX2z0rq7rPa1qLay6pBIkYDD/fznfCfeYfSa1xSZdVBEJ2vpwBW3MMr1
Bz49cS5iBvFTS1PyKNr6l2tUxdpowQr5CNZ7ilQktUoEIb0iHI+2SKxjM3lUkYz9yYKvlUht7jI5
vSuwBO9FEh486Twl3fQOGqKA5xog1HXhu3KXjvsoU/6x77xi1xsVIVTJEC/ww1MT2snGjUofMyYx
wZwOGCK1Ad1ZnBtuSW30D1VU+7eGCBHd5M25nUJvlY8kDyaj+NlUgz7A8iMKQ1ToUCi//+U0NKVO
yUCUbpP1STsTYCirgnH+ip1mTWaEtEr7nJV+PK8sLp43RbB43HgV5wgepiwSBOgGYLFzdqkGrrJ0
wvXqZ+ZRdNEEB6QtqX+Z/Tv+S7kduSG2IQUZE7P8aYiG5tsU115DpsQKnSHbzNg7vhmmvYNFvdSg
wU3Qe8+wyh8j1FR9sDMKWjfKr71+NZGogztsuNj7Ms+vo1U+9ZLMItk5SNhlBfai5pMCKlzkm5kK
2ucYVf/ByiF+h6rIkuOQuvVWBkl1MQfLh7bdA+wcK8S4OGnEd3fBG6+IwOqtN4v8jjwlxauNH7l4
GckjpYNM7DPlBu6T02eMShH3O4owGfGvfrfKz8zKX5gzqV+1JqwEj7kxPwCA1BuOaPIaQK7+BpFk
2ADgmPYtO5Znf3LSb33D75ngsQNYsarTXHKeTsbCOULPat5Q4ZZCoYaJLsgmrgRsntU7VbbVj0o7
2S4bjerdq6zkkNZhS3UqSI5dQlL1TZYASuD6DDRBh8CXN93ccHPkliFBMGAajlxXrklp20dAHNkG
dqy15VQa1LuMc5MCqAiRa4Wfo3+twmFBv0iqiehHW+x0pXCw8BKutpn6xgydB9aRUxSk8ZNQMfxn
r+6AF/FxGq+YEfkTvYVsdxdZM2/VzfpXUk/dcB+FYXQFacqwWODfLjGsn53Y4bfaOtk7InGf+pYW
0xU7kerk6ji+wmHQH0h3FkP+Ul7JNlfutsBCspspOt4NJXXRewh70TXPde+ttYzllZuo4qbi20WE
J6GpAufq4fb+XvdR/ejMtfncJHzeCYP3/Qw0Y+/HfKi0a0x3Bpfmo5a1/i6XE+a6cGca4LIqTfDF
yuQgR8WvNQDDmbVTnTTJhPPcN/p7S+jyvY/5XGfPq36UZkQ31dzFfKzALsJThBqx74K2+QqwF1wd
knQYncoguo6JhHoxuEpNX7BzHGwYGm8GRgt7MMPpTObeojs1SKO1QXajog8oTgtWqA5LVlUK81lD
Nr4moEBftBtHF+DSJXBnbP5tF9PcZ8HkMle9zyZSdtiFo9avTlMtwk0EqOiuVvzxTgBC1DdS1sUo
TCgh5KcxSETXju6lmcyIZAde0Hd2dewqP9bZQr5pA0ScDQHD8BSrln+A/dinJG/I2006a6yuM/c5
MlbRvE0TorXv9ZRpRI5ch+GUH02aNLnKOxLvzFws+ZSouH91SoJf1BLzJnMpspvf1ljA0th9MoK5
ysHyDfF1clVhrhqnqN/zah4ffLfpXoUes1uyfN0WZfNnUt/hrXJ6XijDtwXbAB4Gm4yYMCyfGlWs
04OIjOmXmMtkb4yLpQ3RPryB1nGOBJaxsdsDv7Gcsxtb9vElEExk5gGE0GmukcS3hqJ00tPIfOuw
I+e/Qm9p6hWRNhpaXaMksuKkZNhhHrrhzYk5cq1011TTUfU99qu440qaqclm6XUdrjTWrPiaZymW
EUWL8YNhp4i4/bTY70Tjx/3RtUmEY6hqf5VUqwFdFCpdV2qoftEDar46EeiPHibuT3Iv2E+49apH
Vov5Vwlqul67VrE4B1PZ/QQ9AsU2hLdyMLTmY3F5kjd7MWRmjX3KBEFv5cYtaAWrmef2P0ftV49t
WCD8V5a+tP2kv8Ewrx7N1o+uoUspSxtgjsffC9KriRd0ic/9Tdy0fatoHhOPNbFk1vgyU/JYTiUf
HqCJe87E4U53eLJWeAk8dNMWP1wV2v7H3PjtJVQ6IkSd9wfHVXw1PDbPNmGIbiW9KHlwnUbv4Bw2
L7XuoQlhO26jkv+p0Vpvwl7b32UQyZ2jYSNpB+YTeG1q0Hrb3Zt8Xismmg6xy5r7EHjadDNVPT6w
CcHxB9vi1cojCOVG+dQGzn3vLQ5jIRLOMnW9GUC3XSr0H4ED6ZQqXfOymXsVA+yjGGrM3rVnxusi
Me5HklLXYpLhkxta5TEYky5i0VUzZHyGjZUpxRGC76mfpnyTcG/ei2ioz0Xk4fiKC7oiLZstYMD4
Dwn1M5BgtTKvWOj+vf1FyPxUJcJkSYMCOttNtS1ck4xESwsKFRRv7LcFrMWx/B4My5ypbHcxyvKx
CkuPaVnMhrRPy+nNH4foJojCAmjQB5eOj00wGFBwEnJJ/jB/ov+pb5miJo5nDh+SRZkxCz0nHEjj
8P7XaZY1x8wQ9qoPDRClyiFCAOPpLjY7vWGHOjyQMxN7ipqap64C+2wPQXTrGl4EPrn30IECWiFM
TwT2Q+cTIoT7ijExPySJ9zqmQu2RS8G1481HiVsq2cpkiO8TH+GmNK1jSAHg91iEw673DbFvsThR
/tHZm6HnZmxoLlkNGVJhNE3uHZsL5y115L6QY7njdmIBLlNOp5FL91uQB8GvPuust5H6ikugghnX
gnKedTym65E97E6ydt2psMlfTel5j1PPtyR7uLE7j33hqqa9dhuNo/45M2qy1jpqk0uVchkkBQEP
KgsLzbKmoWA4Km3WI8Z/gHTQ9GYa+TrPZUNPGelnOo1Eb4bi0GZVnq6kY1ALmI6Ps7DeWuBzO27F
HZAggj/M2NiQed1FOTJ8Ab/ENoN4f8YSSK7Qb5ObL+qZqIbt3zUTlYChiMk457Ss2rW8Ki3Lco0J
1WRokc/HaSr7excCesEezci44dzipKMxBTpnL5XHKWRAsgYFx9LcSLmNmKH193Dx03dlOe6eFHLB
Iwff76qaNZJGlxjjw8IROE+I2UsQqwfJj385OwVDIm7So6uRCotD2FNK4TfZfc63fNcU8AsbB678
xICHKF3TntF9gZY06cEcjQA+P/E+2/isy2LB88kZejdZl9QrYsJcfWu+A0Srj6XlfTdn92dYl9UH
O9b8gxgz3QJNY7x4OexAu++ibet16nFy2bHk1JMw9A7amQpmYI5sh8YDDLY+ORl2OTib3oMBcfAy
E8hb4bjl1RiihYY3eeUV+QYbneWnUckYgIYJrlGZfiiVFo9W5dMdkKAjr5KJBTSNh/YrbyzxvWjS
+KsKxUwijJaoa4UL4CTrtHwi7eAP7zU7Hr63hEMOMKmcp4RBxUuuqd6Zg1F/42mJdjbD+O8Q/fl/
gQq3ntkfczLNVOycomxsvlQGl7fpGkSEZurUr8wpUBUa+AEfoknN75DledKDLhkfGmjbHwTrOYQ7
YWIEa6pUmi9DakMR2usDyhozWTzlFY0VqyYeh3LnRW1f7pxgQNHoxpjLI7a6JU9W5OVT7Haw/+il
Cz+kKfmZQGOL3HhpkMmNUwguo8Ke2mzTN7xLGAnYpTYFLi2PQ8zIi6aJUzR3ySxbzo2iwAa6HvSQ
RDs2r/zm2fAB2jkD8uMmdoLJ2BvTsgWgi54/icNUcE5j4RRgVPDhr/PQ5VsyZh51a+ji4Udf9zHt
ix1FVeR/pPpldR2v2lU2POPBsYOPv32YkiZnGsUZTxL/agTONM+cx3LFeaLc24EEJ1RBUF2jBfHR
Q9gsSOWT3N/nSYrcg7OAwosiG7ODNlGBrlYlR3PXSgKjU92WT3LAUcFXyLx1PYQVf1/mSfSQWoss
vWtwMfR7NWH8oAW67X/1LtooxlA4s/euYcbP2dRb+6KDC6nMwHvMoACQCtW+eCaV10yHERk+vDod
f/TB6gXvkV057zopQr48dxoLg/lfCRae74R7F+0/njboMnyKvdHy72d8n18Jp5dkxZsNzlPTNz8T
kKP5PuhqUIRdsFBNBN084zoX3D+0yUkSqQX632mA7SxWXIfs6GTs6PQo3BoRpWa2QuywSihP4Z7i
wM1DmOfXWnUizOAldtiqrBkK9RXzr4CPzRYy9woKSHK8gS9mituXYiBxYiZdHwbVEWyN/JFoVJa8
zlhhXwaLvNTveue/Paj/zINK1THK6H9Jw5vP9vP/4NtO2unyqX7+538cvz7j8h8cqH/7iT8cqBDM
KE2GxeqY8Lhdrrn/cqAS6vnNsm1TYgxDiEfs/XtYB0yaoIKMlA9PNEwPSOZ/hHUc8zeqLykJw28o
F1z5v1SZDHIexfhPozHMKDhceVuM9LG/wcX8R0U5M8OKFHDoXrhCjWMUFmN1B5Ji4hztc/zyogWC
mdl4i0Tg5k+0QsrgO37BnzHTzyfHy4B9mCWtGK4J5MIzkjvmIrBA4Ajy6NSF6yue901Qbgx7ntob
G4UIZEs0DNWLKKqQBAb9D7a6I+3T7Ps+T9OLhwG2gleR+zsOI8VR0SC19tKuWqvJjDaFyh3ow77c
odmSIU6D7jGjjrdepXBJzrmt9bnpQNRObl+dqD4ZvnB+fziUN305QSNAlpbeXlCf9UFpiVg7Urkc
P5pPm64x/l5WAcqGrTq+m6d4PAhdOju+KONCTCbkQOP1uxjbFsCgOrCivkYW6EzV7ySVuzCySChf
jTi23sDGLzZevcFXpNdNEovbhInk1nZVsWE29ZbLJMDVT6n7WFBPrK3gbRx9d9sLqtLtXj06qUEv
TVdbF1Id9bGjF2gt0iQ5q74cjtKNk/vAyD+DtpKcNDm/SM63dxV9Tvu8NPrvkFzC4xRKe0dRYP5T
gQcmQOCbPxf3ZbX2m7o8BFbys8MKtmV/Mr5L8kAk/hOqeiq4whzAcv/DsjqG8F4a89mUbypRb5XB
SxeVZtIRDz0zXNKstl2UW5wwUMu1R5UJEeMeLoHqpUloMVBP3jwyWmZHpo/LFflS9Y27Y2fLcxkW
VHbAB1Alq9jzsO4CW9gURt/be8FpZmJgsIQ33MyMbk5mZg/T1MzXcIih0M14XmPbghFMzFnyKna5
5Uzs7J00RwhXhp08EULOzxJZ/RxPrn2PPQtXTxwOD0Nd1buiacYfre/kMLyE3VJdZehfRHvAxUWD
Y+6Vlw7nekY/GGWBTEnFc7ka3SH6ijlIrvNF8sa0WkSriZn6nUk/S7lKWk/Ai53Eyq2DOV/VhSWK
deX2wSryOdRTlYx3hmeuhVaVVRNnLy+h5ivud+BQ0bcMZZDyV1Zw1ys1pqtWOxzH+6qsl2DEGZzw
cPYqV5+aeWpeIjASatUTnf1VdnO59f08IK2auedaGl/uLLGGxHFKnDiMOJbUQK1oZWEUa6NS7bxU
BG84UzPiQB4kO0Rv5bMByzEUfe9JA++sxHR/ZOBsTvOo+njt9nRwLc3Qq9psh3c49faDkYUeM3M/
3HXErInZZMN0Vw4GyEIfNtnJB3WtN6Bj4y1UvPkBUbncEn5BUnDxsAB1R4dmI3bLObju/XzoXtG9
SpT1gklaSlcd6IMoIS3FAUqqwFdAjPiTQNNjarSA6+PdGZCn6n7aguxIMU6G0zYZ/PmlHyvAC0Nl
EgET7JsgWHCAccL72C/qBxfolhn69XMCA/gW2N2hpuDnOnSCfpkREFrHbb1Kc2s8Ag0bOC265QOD
NwMx3mxAkWh/esqaXN+rpreeLSh0HxxZq43hZmzJhno4+lMSh8cChAQl5hXQubKheU+Le0V8UBTl
8Bg5VX2e6CRbs3iKCwfLYl3KIl6DTrNZFKpgE9mDOM6V+QUk3r1oBxIig0DrqJrOXSVmo9acuQjt
8SXvaxyjmzDRz4anJ2ZPlt0+zUE8/VRCk6cxvOkwpcp59KZKwVA1436DwTOmj05me5RUvUlCFnJh
ze0dMc3xpciFs6t0Ea1dv3fvBfsn+nFYiAI8W5sQ8eKbXYr4MDGvWhvAy7e1007GJm2k+42H4Iwa
Fxg/zRRY0zjE9hqHb/crDY0SmHJS3prKNZExgNfR+PUZzSrawjXKaTPve5zMjQGkkInhN2uO2nOt
8ltTlt0pDohR2XWt75Az2oe5kOVuGP35QZigKBsgmhVghXDeOpFb75VTUmJgj/4G9D9gLy92foLx
77eDN/4AnrQUw9E0tlA543XN0fAcG04FvFAOb5rB2Nox9XzD6RxsWrt0v2Gm4N4g2sTYw0eQS7Lx
vog7gwUrQs0gsPaR5SCYQJ4lFzMsiv0sSvNzUJFDaG5+Id4arq1hsg6k2LVitEZSNUnMEZVyhuES
5LdZmMdljA+E3jbdbSZgUOHglcHGS/rHgeLIN2OUeCo6RemnW8QPad5MxcqoouFVcNY/BXblnSKo
NT4raBgcWDcRC1pxbjzDvs1z99BFCTpNzswAZTdbS66953Sy1DKcWHFLUMsES+tMKCw+Br5xy6aA
S22oSzgCNlxRxoU+xDK320U+bHbGAWot/PDMBj/bl2iYx1CkPgx15KVBI3VxQ8W7TqFPRi2cGWvM
GXz5oTpHsmb5HsLhM06E3hvQi+8Qor0fppfn36naNS6yqR8bW8knxpsvYnKwG9PkeR4GG2pOa8x7
v/PAt0mvfwHB3J1QdT7TOW2PcYoXpMqSxW8+0bI154xLAAs3p8SC9UYDm3OjuqR8mJdhAgMY2WOl
e0RKs74hfA5nDvYkxmwz7N/MJDEO+dzLs9JJerISuaNyZ6m0RBdynVcyyc5KMC/cJoUdrjxyyM+B
H+l9h0p9Raow12OjGRxV4U8/Iw/nRnFMk2HAEQKK4KHB0H2Ooa/eaUpkYJ0u7YFNX270jG7luHL+
xYj5OVZAyaws9Z6ykLfQmlm75v0hHKT2fc+qClTT/Agb9GggEwwedHnO8Zeg2Y3niSa9F8oRi1OF
Pr91jLrf4zAPdsmYhR91N424T5P6YzQKl6h1F2zL3uqP3pB2u9xtPgbi1qtAKHMXDQsuOlLbvIs/
jU5Om3rCPO/56XwKAqbRWZTfjS1d5liVMUao/uLkOJ5w/aHHCC9/odOueGJTRdqy8nnUS5NZYDJk
0A/LsjX32MH1Bb1yp1xb7/1R1PfMEhi9j9LYx6lDAW1sRWePQe+2ttLuEIVpgorMyOyhkno8xk5u
7ka/AwydpnI9OMMHzJ2Ulr9a6v0wmPNVD166zmRtnsq5LnbSH8bPzg99qngr5g1h1riSPsCoKlYu
jOmNLOfxRwEe58PFaynY5n6qiPJF3sgv1alql6qCtPZUGDWlI8IHTpfBWZnrDEpKlal0ZTpZca9p
vV3bGQwPVLyKwKUTgQCsLbQCwuFr5XJMlIFADs3SK/vedZuIfDdwwN4JEpwkyEMA56wDax7Cmg4Z
XxxC2xCMJXy5akE1EYfG4V+6Leje5aTL1oMujjx7lEwp7VUjpvEuDBuOmoXFKZWv+gMPYnSwxjDc
ekWnmxUN99mpRlBZR7HRbKoh7yCKwiR+r2KxMJM6b5loi0dP80BaDVOUMqRszR+j9vIrhgoWhN7K
1zbUmV1YzJgunvwx7FIiCb0flz+STvVM9lWRB+rZG+Msc06h9JPsrh1hsD4PU8+nhqgzGsa0Cgp2
yqu0ZlZLMVxueqB3OXpvGI5mMMtp5tkYbZi2GE6n8adm6PY1BLxD9gjynZ8pP6hHCneT1esjpYtj
vTJ7XMmMIpJT1/vVfaX51yUQgG82d56dTfWOV8SpEgTVhlGxtU/ISpSrSI/FVx0K875MRv8ItWjm
DuYwd/E693lmPLeqaul+OdQdh1CCZn1HWmJYstj1rV6wQqmr6pOhtHoUQxyjP9ARuSrjoTs4eesv
q8G0YddnbUqHLYw1NIpRVJId3Dp3tmh61p0oGlRFUbMFQFsG7BqPG+lOygadxuuJTJdERXrnDXQV
+Kkm0ZRGNqZhrSqRw/nnk7sNOHDWSd5O36jOu0YpcZaVyIPxaUTB3vQpUNN1CyfoftKRtU5b8rW1
TQkn8AHf7dCRtH/1eQpDGxupqcESyB650YU6jSpNnyM/p3iMrSdnpqa/UDEbPSk5Nzt4b9V9qOJ0
Dzx2IRLTiXoxwn4AmlyM/dbtNED3tKmewlCJltg9/7SbA3nMmrq4tRGI16gyq1fYk+a7ySTnvSgB
EStPnB2IUyAwC+BGtqUZxhXkqlddL+4AZOonpppNsQkp5PPuEfGcxyKuPr25Ri3W8xhhyoxJNPu4
HZJ1MkeQsgVa2jXLp/wtJaD94sNV3ftWAMVn6kxrz1Gofcnqbvjq8QSsNeo2MlakN7yjYpfWKTfh
WBdgTF2worA9mQu1FBZbG7I9w/eZXR87fgNyEpTQ6aECzxpT45EntzpijiKqmdkr0y8L6oFhbi0P
a9WQOckxnuf0jK80OSobRBk6LwfY0eViEsb33C/nF7g+oVzhKuOPsycWDUH761vGUmFx5Q+CxkZv
vhoTpOccozuThT6/0W4E42bmuqpnTCtmJbCcWxlVk+x810kCGZmOSZOxCP5Pzp/LRtaU9VnabK6Z
ii1q5xxtg6ka6DBqcKpV72U7+OpqZmljY0pwOYxVkPEIY5cA/ClidRsxMAJw5y9jKsTwYP7OuIzJ
/yVFb0xvbTHq8XkejJTnq9Fy4G2ZqjS2B3uu8yxPg8Gqx+GOj6T2sUhEVeyu7cYsu2z1f5XTN7HT
GuOFAqZ9aHgVvchqfP2T/PPfOAP/WuZOcTKZUGoCPXZlqDt/dd1q0NdpbptASYxGAkWmLNy0qIMb
FT1PFE5FH5ay931qnexM7gyn3snY3PpeeK+7eduUAC16Yx/MKQP6ZP+/v7m/OAj/9t5cIp2Yvsnr
/DVTpsy+KkQI21Xr+uJp9orhIekv//qLYJhf+g2hwXh//QBk2o4cevvhklgk6PiPa+S7wit3v7/M
vyXJfyJJWliMcT3/z5Lk5ef3+rPJcLT+Tag8fv3nf/zxQ3+okhQuoPc5jqRUzcWCv/y+P3LxpnB+
W2RBpg5/pwv9XZa0kSWpY/NJzGEJxTz7/2VJ8a/E4C1/8ZL+WYb0ieNIBFJI0ba7GMn/UYbM7c4A
2Bz3Z1uRSY9pIKgty2Wtcqp0Ks7M8p1Jq2OyoJ45XkF9zhYANHZz97gMdZ5y5cOHLnj79/UCjbZq
8NHj7yTpdoFK0zQGX9pC+NgVc9K9wxZTl5pjWbrpFyh10PrJxQL3sWwAYVbrBV+taXley0nal3aB
W1PfWu0E9ijo2aJ4aAcg2MHvPGxMm9lrzfz3xCYaXvaIe+pdVEP42ol4ec76ZXDLY1/daqt9dRfs
dkML1R5ndvTgVnK+Qfiub2NkhzuwIzCvsW9ujcFuTyibYDUGO1ujw1DQFi8syYRJ6XOXpOOn56kK
g1wJtM2Z3fGhqnTzwK0fvyEDdtOaCkK9saPe2gWxZz554PRucnRT9ASnx7EmivFcQ7s4+1XzgkDY
0iWGvAuhqLettbD1/FyQcl8Lc/yOR5Hkm91nzUHQ2nuukoKWi0LL5iNhqxqznZiWqWyqLv7Qxzuj
jedTrZbW+5gW5k3e+96apOfvHEwjebACppuwAK/YbVI0qBFDXUyNWMPCdRBDOZzHuOjOYPKSS2wq
11+1apie8DV2mMYCIv1uZrHrGJvDRNnovVeJ4UwKaTr4NGJ+po5dnlKqk54w7OeMVzIj22JhI1xa
xxaHawS1e/zNYleZnkEbT1480uNjP7WT036Dc5v/mqxGPFs9EVY3G4uraqRxsRNvhyzWvvNZAbav
xiJ4qBpfvdt10u9IBXMoaS2xhUw57wcBIZbG4pE+gqa5mi3nr3TEmgtWMKmY9E0RDFQjCH7YdtrV
66o2wXpSO4i9esxjMIMc6B+LphfUiVDotZ1CbBVKlP3Ox1C3guv/yZnMv6OqGq+ZLfXFqdmPdIVQ
a6B1ZPKaiGIp0wjo1jKC9KxnxznkbNcOonfznymz7QehsSUkWTRfM4bWFNjRC/nDp3pEsbFrzGBV
DW6OyuXJ7q5IXIChmNhOWKjxcqkwJX2Wy3f80+KtHtPx7AYZwQun6e4TT7PhpJ22xyETzd+qXFvU
ouV65FibRM8YZeXVr5xV7S9OmN6jd4JB3c1CAt1mVAhObNfmjPC/WXhUTFSQaOJ2lKQxWy9bNQNo
nlXiu+ERy0V4ZCsGKIvdYr7yqdqaVyGqH7JxHapXlhH9MDH1PxRRJbZ9p+SWxlZx71GHNuC7QBRD
pMEEG0/VVUUqutaxg7+9cu2PnDaKJRtej28NhULLkKCbngCOE/qGGGOgqpvxQbqhOnUznHBUZ+hC
a/ywst/B5RLXNCTluab0O1MEjv3o1TPRz7EFlSFj56oKWUkSPW9mVX7lphA+bFc13tuzpya+Gplk
m3Tqjdeob5pgm5oyoLPbiMaNnZiUJWKOqCxOKNWs8EHo8dHKhflWNyFuAeSLWlec2EspxnsSp/4I
xMdegkHWru51pIJ1NEwuPvBR0PT1hF0fkPNL5Cnd3tqlM+ZQgq5KCk6ZVmPM69ZPFfqg0wOkfKrT
MfJ/OFEWxgUJ0FwM8kWRCK68ra+lke2MrmvTr8nT2sz2JJXq+m9RjH/vA/7JPsBE1mYy+D/vA455
nhR4zP+8D/jjh/7Ox/F+wwLJI50LZqGGL5PGP/YBgfkbz2Q2AcR9wWP8js75+0aA/mrS3tgiQZHz
Jpap4h/zSdv9bQnUE/MJXGJnwrX+lY0BZIp/3BgA5QC/E7CfpjSKyWGwzC//xEBI3IQxjtnEp5FF
OsEfRh+zTHE36cpj5DONFHs6XRo86azCRLnEl5iR9b4kzNcgJB9qU5Hb9cvcPc2z54TbvC/nYdUK
MT52zPqdvZlSlvyYBWn9VmFxkWuMdRACpzAnAtFbDZ1yg2LHkYeolqtOiZm2EhJc1DhQ1skiVM/H
2ZxbB45eSelJ7tk1AGGALPCBS3zwTaj7leMb1fcgnbwfnM/7TesHmKdmYRcr+tjahp4IacmNycDJ
OgdWG2+aQLn3g4MrRPXdrcH0vPMacporBB0Iu9I1kyedptPjGIv2UkeWuqkUz9WW0icDr5o/RnJV
SBGh+qb6lkvd4wqkiY+T+XSIoEacLF3T+xj7+zGxqOiBAFtSBippsmxijDvtACF7M0rsV07rWW+s
gcDZ7Dp/Mi0iNkHsfER4Ja+ynIINJnz7obNSwILl5Gxi03qI3bnZYC/3tsaUoLRC7H6wPSO/QHm9
SYG2JfOcZ4gevfgH1kG9dyDmrJlkZXemUngF3bG69TWHO6DlSXSP/ORchriweW/d3J3FsK2ssryE
ula/0t4NdnDMIRlKIvIMxJqb5QY/ZBiWDHdw0NGbWuGo4v/gn3oLHKjjNZNKKhvlqR9K/C2Y25/S
urFv9hiMdxRpDA9JI3BOZ/H3FDLNpyxdmmmi8Y4R1bSRC5gSyCDPL1cbj305qicAaIrJF8XbVDLR
8conAkQ4e6zztL0YY9atKQhtXrJxDldOY42XiXjDRpNc2pqSd2rgUtyIPoyeZ9/DlpP7SxtkWpQo
7vRf1lumN+adHVfiNInuK+ffX6POyR9pnMCNRP4kuHkEOB59PCCMwsKUMTwxnotjMNpMNSfLDK/k
fja64iYsrmjP7dqzlTnO3ZRbK13bdJNy2d+XsJO+MQ8kEGi0bXxy0tjcYNjPK0T/3tlQKsFzMw3p
8q26Oxde1UnE7n1PYSL+LLfAIV76KT2rI/pLATwNrQgr8Cjw9Heh0a7duX01OBnGzUyZzCR2oXfn
0OqF3Fq8T0OXPsR2fTVa/IdTHWyC3LmxW8u3ha9/NNrzjiotX6clVg5z/EN5db7DidNOa5VYMOmZ
QhXLNzV9GVGoVyWbL5zr4s3pAoiG1Pwc9NAb94MfBNuw09EmFc43FsPmSvnPuDOYjkPkiiR9go3z
6uB9JtQDGk+FNX4qWrjc1Dh5SDcrDGjf8M9W244eon1OlgEB7DS3ybkFGr2CYL6aiuRShEiJHMVW
WPIVhJaUGkaqfHbZkI5rB0nkRlVq/qh9GR0JmZMyQZ09gvcYH9WYz/uizYh6cXDfz9no3jt1j/fQ
HgAMglvfMIgcHgenfe3MyTgY1QT3nN5H+l/RMZ1BPGFfcPJgU5no4w9TONjqjPvpomr/e1mVcuu6
M7RK1KEdlKcMb3wSPkx0hlxl3HwWjmZqwy5gNSfmJ7xOufS9iPajqfmTyUvoTa1z645SIqR4S3JJ
iyinsMXJ0Xni/GFi2V3FlIytYLrhwvSK6WPuAvKvIetzzx7hnEzj9BFMI25ZlYj/x96ZLTeuZFn2
i9AGwDH2I0eQGqk54gUmRSgwz47x63tBWV0Wolhi3azXeknLvHZTTgAOh/s5e+9V3Vf1cJ+rwEoJ
R89uCrR9+MNc6lO3gelrO1FSG91SZaPok5qdirovLnZl0qFXj3JJJk6Zu3cytv+UBX3cQEd91odO
SnPBgVyL/ZTyamnlWUEEZcRuiAJ6a9L0LyMLINGEX8XRZQacD4EgizttzaF9CtOx0Qxv7HK5h9UQ
tnxblOpXoiAxXoRGjOlxCCnO3yS1g1OAKG7HS1oaIZeDUVuHgQ/2vaiJOyRSkalHx6ozXxotqvfh
lI3NgkQh800y+6OlRr4J/VjFtw18FKV9V2Gjo1ioqfW+INRtX42+spEue3jPryRQPBHchGmb3uN4
EPaihiOxBQ/OxHU5nv3AGNusO93IPC0KwleH6p+7wJxE6EIwSuMyEDVAcdsoaYtNPdlNXUnFuxdd
1y2wyCmHkqX9T54YlOhw9vdXks3o7TjoIDRs9HT1guz2MuD40MJFJ7OgfVaRwr5WtRr94JscALrI
2isCZbMbkoDdP+oQttjBUl/cKaj9nhXApdeZCpSAQuV7lgnrt5m7JtSaUFQtEuouXQc4+3Zm0e0y
Vtslp2h9XI0pYLqF63MXadiFzlPbjeYlLar0txKrsb/PWh2DrFVG/YHkVeuJ74i7LtE/bFqkTgpN
ILv0iZfSwmBXAxv9lVDdNFiMAv8Jg2d3O3C2ZFaOoXIbxVZDoo7I6h+Yx5JrkZac4TpfAnvS3Wza
uW2V/DZkldyVPbJREOc69ePc3yFcyVZaEvKyloWsbqaKKNwlsbfOuNA/aGSj7qpX5YwoM2dYmT9j
yxwDhXP+wTJTAjcgaWlGnFHk6G7xm9LNETMCzZhhaLCF8YyLGZHWftDS7Bmc5n4w1MYZp1Z+kNXi
D8qaOwPXqg/2Gkc9eQf1AyKbMojq2pJluuOdQ9vY6iqH3NEYqgW/3F0LG7ib/8F5yz+Yb9qMf2tn
EJw/I+EQtNhQCmZOXDUj41ieafyamLFocen25dgDl9NgdwO5M9TVOKPnUp0JZ884OuJVDGhoIOow
B8EbCfFdLbSmPGhtI1eNCdQu/eDb2TPqbpihd4098++yGYWXfFDxomAm5BF6ULxAGCnztUQjC+Io
rqZ3HLziyldRoQjdejOC0H20Q/B7xQzig9YAk48lHj4fpGNYfVhuWRERaKm7CB/9lQvQ62dn1qlX
hiVxAnpgAkIYxSje7B69mPQ1Ad9pJgQ6H7TAqkYClRfQCtBn8l+TqU0cD235eOckftUtBz3UXjsX
ukmZm+VPqvTyYLoSSUw86OqP9oNcGMwQw7JXm3bhzGhDt5oph/4H8dCZ4Yd4HvNHgvIhIooZjtg2
7Uh9eSYmTjXwxGzGKMZBcqtCCX4BOXUdQDUrZtwiPoJ17xCAlY/SPRjSVQEggGcM3Aw5kumW+g0a
bGXhaIG9hRRjlguz7ow30rx0sitm6GNuzPzHOOtpMmsfXEitiVQMBkFw3Uh9WveY5Xd6nHbbyTAl
Ubgi3bSqCuYSJZDV1tl7+IGgjFrLxqxNC3rRzYzKxJL1Y4A68c0yCn/TFTPNkqcJWaCcIZfhjLsM
PsiXvm+qkNrrIDbwoxrxbzL8kF1QhM4XpRKmLC2ivyJlNnxO/SF9oFEWbtWZrVHPvM0abQfdWCLs
LpJ6Pg6DDQuzPtg7H6DOvIbZ6XzgO4lOS14ax8ZKhH4MNUAYmdJfl6UOxm/GgCaKVu57ZKCXXGF6
qc/IUH+Gh2aRlBgSq24TuCLfVWkgVnoyPZcfyFEySuvXQFT2ragqRDIzl/R/q+X/HfAWOfTzqfK/
PiVfvUb5+6cj8r/+H/9xRLY40c41aWsO4ZtL4tSm/3/cvvZ/aKjY1NA1IjQ+KXg5V895gg6pFwSW
YTL+zxOyQRUduwxxLCqUBaS/9j85IR/1c2A22HBd+DtzJhf9u6PC+UiQEFUy6IUQTkd3bY5XKCb+
uhsn+llfh6Bcas6B/lTnYUAfDeH3LYWmOTu+8wUrmENuCYImi1v6n/f83xhl/hV/HfRr3yV0MWQU
O//ZKD+L4V2eS3I6dyFH6Rl2VECU7xiinQ62ehijVTW9fX8V6EHnv/JXK8P4CI8zbFvHsGFQKz+6
XQ3dhjjoqtozlbz+VdgWp9RIhY5k9wxt+kl6J1Scs2ra+nvRqIAoGzGsrXjQtuPQ9duorOsn8q+F
xrahiVe1tA9sqDtzFXYDIiTAwpuCM8hKyIGCM/vnezLW5gB8YDMPI+lqgHpsHBQWzmGnKH9mTrmK
HadZE3fReS0HUtNFtbFQXM1aJQoGCySs4yKp2mJhRXVxYdVtvAvV1L5Qncn6oWQ2FobQHEPgVIp1
ATVsXE6q0qxDxewu6I20A1n/7Lj5vLWXmCKmRxa7dBWSwYFFqfpl6Zm996MMcYJSdSuyELKtoTeX
RqLLxyEfgY/5rbZVWjtdF8iwd0ZGwTttNWODTq+idVpqV46aZGuESgOS9KG7E7bkjySOvLSneFwT
M6qPOEob7YpcXN6HGAVqULThwY+7/pcrs/HQTQIBi+UP9tKGrrRVoum9h/v4Epac5Feo7aZHq8dd
veon7b2uB3zsZmPIP0plUM0Z4lQ+oZdGGDtY0jh0ncofmm+waaD/GE0cGpkE32SNprXKSl+yB/UF
cQ+zNMo3c7tc8vuSpWtKe9mmsXIdB8a7bBT296Nsf8fT8GhM+rvLpvfHoONVMVolepEJsezqWHFL
6rDStnlvvE+yqF1iyAlEjSt1QJta8hBMgvVpOfH3Mgzd7CHsZJ+5ZvMUYRHC/VPZF2RzhFdl1vtr
gdJp2zZ9eOhTZD9BLvDp1hg9yRZQt4WuT8nCtKxg6aKQWZPkr8LaSOESmRi1vDklcRnrExSeKiZC
OnMSiNVxdw9mo72XJfHHE1oPJoYTwTUN8DIin4D0JxyicZSiXXcujmaHkDNOyGjWwICRZKKzdl5L
XOHxLtatbFOmCCTY8kbUb9ra1+6I0g0OYxDBW89bEliQeJg3eqrF25B4nK1m1P6bTymRfbKu+Nd6
73K8S1CVk/2v5RzIfN+4IcVBX43BaC05Axh7PO7VZaXYGg7ZCSuyW1q3viLIgClDcWtrWXDZGyai
kmo6SDtsKARw3vTasLKwmdYgAfA702FKkPi+ScCFWL56wviF0irbYgydP0acOH8oQ4A9UBoAwuR2
voWkJq2DtjK0xRw3vlYa6VJYdOf74auJtcJt9TutGu5k0w2QFINS9bRGG8lXcfVLtlfGgzok09rH
GMsJDY/2lgyaemsibntxdL/7mftmeFCzSvU6gr0tKqUDWhZ0o2JBW875pWGa21do1a45sfWvNRr+
q7wlznZAI/WQuhJFeNOwRaT6al70ejDe0v4DQ1fWzi0btfwVcn1/qEdsdEMcyusBEe+lNtjjVVO5
5kVSinyr0QRZwki27kvKCStCOwiC7RUHtpeqM0CFky+khMPWt8baly+wv5LBm1sWgbdEM286v1cB
oVoSKExahNQFuvi3OVkNWYAsQijlG7ICNXM1ENe+KUeCyECXBqABygiwNc6WdUvWw0XaWxNOvaIK
cYBndEwRZfI3TT+0VrELhl2382nPrw0edK2Y9mMyVheYYMdlavqE4MZWjkDHzGJ3ByoKwWccWys2
y+7OxOCykdZQrKl6KNsaI1bGBSCQWjpwZTbsEkCzjXW9U2qVpImwAj7rh8CVANz49VpHarXkCMl9
GBAVwonE7ZindfXWV1KyjHXJIUXljtIRb4hkFfjJAZUIpM62PUqM3butAsPUA8e8gPuWb3vi7Bzg
FHGJTqDQ3qSdN4Qok1P+pwEC8jQ2lA1dTU32H/+6nlvmPfUVdIpDkOmLybT7m36Kh5sPvgpMzmJc
M4cBLo7SWRlawLnzY8gI4aFBURW/WcvplfZwKtW3JJHNMzagZtWZc9KXUQtlHUXWeEV9IKa8HOh3
Rj74P2IjLJ66KIPa7AJ3Mc3JX0eTpi4ItMyWfaW6IDLaZG8V7StcLrlzcD0mmBfR+kGChF3cz2jb
se6u8fNz+/KQhmutudEVHdvuSlNQiAFnLgavUFzQzk6piV2tC3rfqtNle4RqQ4Ld2yJJh0gD2Dj5
7ONVB2vy0BJa99rQqC+y6Sa4fQ2PrpzBP2bp5Fu7tzAGTmXLsIgR/P0wwefS6hY+jV0pD5SRYOso
JPCsHXzblwV9gV2bivC3q/FvJ2ls3WdozC98rXABHs7IiirgSIErytmyG60pcSnJU+9G5C/llXVP
ZoWyNo0aeLOU+TaYCUn1/LFrXNB4Cr7i236mEZF94i4LtwGK6qMJEBQIX7WM8L28ZIJbvgHyhhm9
tFVDrjNDzd9jvuE7mt3NAyb/6YmJhC4hJCdDxq1L5ZCTomVAmonqMt86tbBeJBtSid9Zx3HV58G4
JFXP3eo+/mfS9qfDpKjdeweT7TGbayuTlLG2muGR/3pOiRz8P6PKjx0MAdrHKLVr4pcg9/kJiwyC
yz12i3atmEP0I28b5+AWHUVZtTWfRTsaz6BWcbeb5XjNl8rahFWorEZE2SulNELPpuh/NQVKfccp
N1/rNcBpjoADHBzuujSzcFU0jnMDznmj5oTTunUTX6A91yhag/jOOXkvCybiZjAL9IJVmK9zFw15
NkqxLqsM+Xat0msgs2rct/qY3vgckXcawRnoEua5PDnAUl3FcNhXOMbF5ETDtd3k/jpLbaLMDdlV
C6jmyQ3wvWxH+cx6cX2/20pfNcwFcHUdhqrB45+q6SppiulKm8mgQe8KtLRjErIEatpdqERvdTIO
1ywK407Hu3Nj19OEUBLO0GJsyvGJcr9JK2jq4/UEGn5jawl1FBeXW5vY8Q1tCoywQk/2Bk3xi7gn
d0Sze2Xtcyy+qeyGTzdVErm1q0IhuXvK7AS4Su1T5dAoCfFt6nZuHdBV80msuCKkNteWIOOLB3LC
803LgsMeKLebC83Q5Q3YiW4JJ6FDSpwSzNhzYK58q98IXUPaix5deWhUtSBJMuvYMRsCG1nHsqEG
Da8mmj/AtE1kxuA+0c9WZZdvpZYT3dUynTLc23vhRtqbGhjjlZHBfzX6Xn0bXUdHmQPgaqEYwMfC
hheTTEYdR1M/HWpCBPZWb4xrR441dh2kwUglu7JaZK7VDQsc36x0OdXLg2oNvPOwngqMevyPB5J5
0Ay5s4CplUq89PlXb2NB5j8hsZXvNVpsbCNVTLvY8fFNIeubr4j4nkFfImYNr7Up0ptlG2X3FDXq
NY2TfD2VobKVZoGzUZij/pNIHwevRF7di26WWJJVfRH43W1bjjZWdqTjfay8O5W0N5ixX0SbaouU
GuUll5GsUrVg5TSDpt44Tt2vgf/qW9+POsDDvrxAH1pjFq9U2vYt6o5ywlMiiZLRy6hYIn3Pftm5
8quZzJtBb8RGH4juZd9W7ZyQ/pw9RQ99EU7L2lECj9UKo4PSLRGb5avAz/CsJc6LkhMFKuMZvhU1
RIU5PZXTRNQkoTpS2VEBIxfdLrleREUEBbU6inAENVdDiTYyhwCQdEG+tiLwyouCKIMtwtfwZ0DO
nJcMWkqbpUUzjPunuC/hWUzgidWqWWR6eBHGVnmb50n5ogQJQGh9zH40Stn+Il/JuqeeYwyrFLrX
jtrxhJ/DTbZGGraeEqKZhgZcGWR71NNtjI3ovkSAve4yiqxLNFEwPyfLWg82llC/xsZBtFq86aqE
I7maRvsg1sZ2oUn6v/WUXSBpFd4EOMQlZqUIRF9uHFKfElIg3tjeaz8GK3euNLeV6rLW8b91VUwF
Ti/a/tafxmInRzIQSV9uNpI8t5We4ehaJK4SBmRV8BRXg2++IRSr+mUXTuONocn4kIM+3bQkJ/6w
iEgCH6mF+vXouPJHkob2Hhlx/uyPtuqT69SKJ3X+QlpaVuLwdEJvyPP2Iowc4yrMGvmcS2F6g6x6
ooyC7gJDSfJLEilDOUzj4Rat9G87u8x+Z42tzsI14xU7ZaHzipT2Xkt0cu8ljTN8/ISp0EsxOOs2
kEhJtDMeRW5n68Q3SaaIui68LpTxPels50UneGiNz4LubgAMGcNtTJQsAhn2eBOfwhC7z6KlI7qy
xpqVLE5jj44nHWbLVnm8fG33I6cKSp9iWvSag0YAzU0TZQ+AWV8GgszxueAaoHBDJIM7cijWymfo
NYJiJCTnBVKIql2Z7Iy3hWuRGpxkxaWcUn1X1z5bqXWQjX4g6OaVTkvbswGQ7HFcspT3ESga1oDa
3Gmt5TxJMvlo/bfOllPMnDUTIZ0Tirzko0i3rK7j10ETxWNcJdVL2dIj35aKOWqLiKiEZNsVJoLu
hAo3hymZHwz0xvmywYTwM6kt1MZt3cf7Tm/fg97paZ042uVADPuFYGf7Ky9VC4HDzPlSkuup6FJ0
DEJJtzKxq2XPo7pMOtprC7cq5TWxHME1KDkLjHoaN3hLzeqqDmBwN3Ws3/H+/5Z0wgjDlLhbUWGj
2/Qlzp+iaW8TlSKDEaThE+JBwYfL1tYayWEH3E/Fm1DKn0bc9D8J4rifWr0xNmgXu5WS99qWij0r
e6kI2ohzU8u1e7kMw6pGPECsydKn3m2FrbqZuo6mHjPeU5zC2IahZdPQtvBRoMa3d2HmcjaN9eAN
LSf1eFbCBaEOwcYJBvuBow7fE+rdP2fTwAqYx7Mx4LtSSyT9/BV9VQ2VvDci47edOvUNpIPxLZh8
fLpA0QiBFGN85dJg29Ir546RWLqtgphumOJyU4RvP9tdaDxEHc7duEXIpdduuOhz9lRjiGbBpIGC
ykq/5QzyxIKc3AzlZO2ryqIb2EtrXaa5/1q4ybRM696htSvia2J7aT2YGD0XECYHb2homgRdn9/l
U0MTS1cOWZbJnXTG7ECqiXVr08FaWbGlX2P1FH+0AOdYEfflum4jdP24Fm8ICgovye/H2F/GLkZP
mkZK+yPG6Em2RLOFLIBwtMRkNMlBPfh+a3lpT/B/AVxzSz5Qei9ZcckgwYvuup26rdP2IYCpsRhs
1dqLOSxO9vXP0M1tL8bxtiQ9dqA9Zyse1oXukq2cve+NjM5BUCXsf+HGox7rohUQuDdRxeUPgrNo
sGH6CJO3Aky8eqERsXXh9AgRqZYQ7hk0+kOrK8O4RHtvutdRijpmWeQV/hlR4+XcVPkwcTQLa/c6
H+v0Ic8QQGbm6BID2wSrkhLWg6U378OAo1+d2KrUlaj36tT/sk1ODWaqZ3hzTQ5JVTfS9kziXRa5
2prjhKfoeoxs1zFf7Mx6ygL2xoZfBB67wpQgNOdXo0MLLNRxNvPzfUU27LWD9WpzBBnoE5u1emAP
ZVE5o0yktI72y3DT/sIoiJu3KrIuQSXWN4GveZ2r+H9CQrlvTVXRD83g/qkGA5Ugr96jjow3XJkN
yZILtx78Fc1SQqcxyG5Vd2jXekQOAZ6wjq4SFYDvC6Ffq6C0KlH+u8acPU4D73M51xpSHRODQzyJ
Qf0O5Sm5K9AGs4xo5tDI/pmrgZrrPJqrCRUAERkbRzVXmxAF9kl27Y0FoicVvMsiyuxhjc41XX1/
YV+KyLOhR0eJ5qDHMln6Pl+Y2lj49QaNCwud4IH8MT4ZxJlfqRKBy/dDzdq2z5XkeSjUeQbGaEY8
uoeYtdQRH0nt5TUy6CSVs+krZsvJ5F1UwZBtC+xt/8p5+TX83+C9+O/U4bk+XRMwMtDkA6w6GhT5
nKYrKJS8EenLAgsTX+makh1nUuPM9R0ltX88NV5oWhi2oZKtdXQrExb/qSyV2qOvjkc29RXk4JUT
7xKdiibSsOq2HDUqiOkUXhHjM5wZf54Vx/dXF+Twz7pHejRHswaoeBmqSdB4TqZQgM+5QKvqH79/
iPNFHA+CZ0J10DDSKzpO0QYiI+ms6rUnJaVbuw/ZRQS28K9TnaCgadSJJUCQtIY3Um++H/rU/KGP
beqwvAkTnbtgf7dUXNMYNNqj9VwkGdelMBH3Q/qlZq2os4grYAc2hnQvvx92niFfrhi2gTU3p3Rr
Ts/5e1jRuFZhIxP0MFeke5JRHi2Xkl9gMWtdm/n7/XCnXkhwNKhQAQ842nHef1BXqqY4I8M10nyg
Nb7l8D/QjLXVM6vMMX3lY8IiRgUtQHPP4oF+vjJ3mv7jWVpT2/9qPubm6Le/EfQPC6VJtStKyurW
cib1NaQZDGiZUvz3l3tq0goXC45lCPiNX14aW0hA7WrtCQJHD0SiUs0nSvfMKKduKo9wbl/N/Ihj
iKKB4Kk1Mpaej1WgQ+S3REUxYFgm1O6fX5ChoqvDnSBoMc4/5a/GXzK0OTmgPQsqiT8rvSfj1Sl+
/s/GOFrUaNHrFh9q4DG6vJrIgTCc7PD9ECcnB/NP4+EwPfBPfb4O142dvtZl7RHkykRoVX2vFzmN
sq6PXkKFFabKO5WsX9osCIzVHWK/cyva11ePMCeTFoowVJfSxdGKZphlK5TCrbxAQ/YnC0myGtA8
RDMxkZq4PFbfX/TXych4NgJJ9lG6Zh+/exXHKmcsReVlOZ5LwxoPuCnsM1uJr3NR0EMnKo/S7qxU
149ubKBJLPMpNicZtIRckuBRlB1Wf3oZ31/OiZG4CIyb8BVMYdhH04SMBYLZR6fwWNqI01eaC9RM
D2UdP30/zonHpNmGrmo8K1auj1Cuv6Y8QR+JcGu78KZIXdfpq+KkmGjzZQQZ/fuR9K/fWPFpqKNv
LDUqTCnI1L2WDGP8uAYqtt6WcjG4HSEZHVzp0WQ/ZtL/qFeVQXVfrSv/h8WRdS0nRFgx3d+t3lBG
y3B8ZzSOpmRvOnG5l2IgMqwPpyufjPI70mjEog3oFnGukutUl7Hc2106XPdFSwV7bK10SZktRswY
TWcudI5RO/rqzAmJJvMRI+FMAPk8S0ifVID7tNzTJpTPLtLMayz9d1iMo9dsau09CZX0T1P/Rz0k
wcZORmomA8FfVraOTDqzWlWCrm4fiTPMcZahiCoyVFfOFVQkLFcF0fxN0lNvjJBW+nWMADjoiw6V
pW7vlVhpl4NRGB697X4lpaMvGSdeUcKzLxMDLUNMSslyYL1eET++nGy8OwZX6HK3dGUORSXB3fb7
/MxH68RcA/GkoeDgm8WWf94k/DXXgEFW7D5G7kusNJcd3NwdT33wAvzopFj5ove+n3JfNzzEBAFE
wVqK7AVzyecBq8LoOjJeSBZzpLGj3pqtifmXZE6Xcus7ZPeElF4fjAgiw/cjn3h92c2pFiELRFt8
OXPUiNqUsLVyjzLX+NJZvfazot/zgJE1fv9+qBMXicCD1Yhax6yTPVpo6Yty3hzb3Mu6mq5Ip9HE
oxPUQHHP6x2pmDgQGhrs46LXKdp/P/iJ62RfJXBxz/hKdCaf7zBhKi1lpzz3GuJ5tmAMHoIhQOoR
j/U/3gYY8yKl2SiMbPeLk50aUAPZKU493XGex5Hkf93BUFenQvzjacp2A8EUwihOH+oxhrecs5yC
rgXqprU4LCwKryK+6XvT2lB4+v1Pb6Chgohmf4OBCTnH0RQNopRU7bTissxMEBI+gnbsR3o6TSqS
cyCdry8gg7G1YWtg0tA+/nxVaENCq824MsV4CIXyXE3O73gQD0FvndmDzO/y5503Q3Estbg0Pi/m
0XVlIowIm0GIIUrwKtRKXdJNUdZ2EykY3Z4y5bnd6OkRgR8gY5tfuuPPC1px5O+MWGndPnHL12LU
HsScuUWUQ7oIW/0Ma+zr3DfmdAXxsetgxPlu/7WcmQ3nDunbiYercI8TyjOM5Cay1DPDfN3YzMNw
NAR5ze7juKAAVABgHH/a6xRdIUENlkVJzPn6+3n4dRVhFE1ls+HAHmLf+PliBkWH2BtriVcLKlpU
epZp3P6xc+sQV5KGujMtBenQ3w96TGrmFMOoLBy2iV6a1fJoVAzE0uXYl3iuOVIFT13KcHmZTFeD
S5d+AiCzaEYXK5AC2DRckjJCYHGj2ls5VMEupY+86dkWgbCp7tw2gcJRlmwO5m0BMTXmBbI469HV
e8sLZGOe+fUnHwzkMmachrn5+MEgSQhTOhsosPGBrePRjffKQJ3z+3t0cpahq6Sk5Oo4H49fJKPi
MxIUqZdLG/tM0XlqAlnBlud2LSdeWNO12NuyDlmcYT9PANNORV5WOQvRUAqELH64Gyx12Hx/NadW
IATHlOEcDuXcu8+jTLGqD0GrJIiHYEF3Np+pwWxhSDfpWxcb/3wXzZnR1ObkD7yhxEh8Ho4UdqtD
cJVwdvR/z/eujqxDVvvP31/VqZeHeBooktxBLuzo3g1NkuNk5OVJI9O5TUaNFptv/qbZUmzqwHR+
9SmRy1QLmzOfqlNrHopYGI58fL8eeiidqqEwusQLAv1G5srrFAebMn4q4+me5frMaKcmPMcevLSk
YzhfimQp12hboBe8MiBLL7NM+9DrIGa/v5kfvL/jTwc3EeCxoQlkzkfrqtuCsjEpuXtO26tPEYjb
jYLieOHHogPm09j9Y6w5Bbgl2d2AE0+uTXyuWyItxHoaS5ChAUETWkWOXto76DFa8FxndiPayTtP
HPP8ZgqT/c/nmVUTUWb2WcbXZjBoE8jqVZNzwJpwGgwaznM7UJ2wySa4THMRPSV91wDjKn6GKDoA
Tcp92ZM9SBXJJcBNISoo5Dq+v5En3jV62mxBbWzL8/7w809MbX5DNLDd7vPpdzlpcqPiiin8FP3K
+C/f+39Zqj1xO7QPjbE5F2rZdX8eS9dGVTUcydbe136rFBxWmam+wtrLPdvNYzBBljyzwzjx0mka
HTt2NHyxvmyxuzrF5hUUXF5svmDJVZY6qh36GPW0EPpYPVZ1X61QY3Te9/f11LUSpQ2dhZ3N15xq
g+iKqHaawuOsdl1ZPSSXOj1QjQ8WYRI84Z4Ozsy2U0+SLRtlAB1zPEvZ0d216DY2BmgQRQ2q5ah1
qBJyIQ+wuAFLWRykv7/CE98cLpA9lODDxmbx6A3EVWqEEXmq3tAFdC6Mul+pVVGtBIrYf2coF7CV
g+GeOv/RB6G0jUhm+B49zS3yWxPS0KK2pXURtZp2Zvk69dxgOzE9DZaVL+XvDklcTkIzZ5WsfWjD
4t00Cd3CM7+IgupA1L38x4cjFjBMF7qp6bRPjl9AbaDXpjdT7k3kxC5Uu7+ryXwsqQOcGejEwkxJ
XTWFoPKMjWN+nn/tRMupRwHmcwQkJPk5GIatM1UPZ6aE4G8crcqfxjiaE2SfJbFB7LOHoF9bYCUi
7dlszDu9tfyFn/YkAWEOW5h9Xa4aKw4ei762EQvRq20dglx7rUUNmQNCKYwBBRwZJLi9RngzQtZ7
kmDCg449EPNX5//wSzXfZg3iLE63IxihwN+FpkOTQh2GW1Or0eqSX6DdTW6G2CrXmmRTZA3u367y
XQ5QQ3ATkyELviwCqpVE9U2Is3+r1Q2QTVxj150Is6uOmFHPwVgXFUmz5A4nm4xaEX4qhIIe4sRs
UfRTiSU7NBELJ/0lsZbRso9IHf3+9p6am3zFbY15IuhTHK2fVtVUEgpK7iETfq0G+UpE7g2QlY3I
ijWu2eLfeO3Yc7PZo3xPQ+hoPDMc80qQNuzJKpxrTtfkK+x6mZ/ZvH4t+RnUSmlssTehTOceDWMM
SUjgkJt7iMgPZRlBX+6dX1XySBP6CkHKsjX1n0GdnzkyidPjUqXljnK4Pt6QuWVWZWVvUhMpxukl
HFRcQrWhHDC6YNpHM8MZp4Icu5ZJV63SHJEgGQQs5BWhsiYqfzPulZ1QW8zX0oDdgzCUCVdu6XfS
wXbjN2ykHNQHpICJPQUrAiMtai/2tAo0/54Eg2bpTCbRYDI2MApOZbCO+T0rmZbveD6029jBRV8O
fbXB0cU/zyaTfCQZr23F1p8qYZ57FKfWdAvyg+3ShuOBzLfsrzWCLCP4sUmXe6p8HWliL8Ze3Saa
7M7MrFNr0V/jHG+MurLL0sIFoeSYqbrMqTcsszBcf/+6nPogWsLmtKrTb4Nt/fliVNhoRYXZ1qPp
5CyhRy84jD8XCRBeMkrPmM5ODka9kjOLi7vt+BBh1SxGecq7ooRWxkl02nbAtlCAoqWW0Znbd2oh
sCj787XAsvdl85uOoyDLQeZeHdcHvbGtJRHKz0Vav8sIzUJonbmTx5Dw+QjO6YEj/1wmpcN/dCun
pky5v+zTYkK+cHnpGk5TQuJ1avGrQiihZ5SVXA6lK+4iuDLeGGBqCIoov3ICJ9kQtz8+2liCsGf4
EHTO3I9T05bnLCgjUb91jxfGfvAbBbN35vVV+S7c4CnUu/tUoCP5fkadHMd2OCly/J0tc59nVEOg
Z4hxNvM4iZZUc+RrPir9qmjrMx/SU9tWilOINtT5P+yj91D0Lg4OtJeexDMSNkhc+/xQF+YeGMZN
WlQPWeqeKVScmsB/DXl8tI8ng6AhU808pR+2QVu8u0aKuN3a18W5uE1xav5yIqVJxvaRs/DRuYhI
VYPEWjtjmdHHnzIs//SQ5ZZdSlg05VsAm6USLTNW5DWsO7wGijYrM2tEf27XPBsUVZ79ak4N0HEs
4GrDZxTK+h5qU7Fy8jSF8dQ4m8HunSfHZNVcWHkzh5w1w4p0Nkqbhf5H7cEh2IWzAmrwEzT6NVKc
ci3Z8kVO15OdIKJ1m436fYnomo89QXDfz6ZTd8GdnbqUOJi3xw1YSKkNPKSSnV9JIJOcNEKejGez
NC+omUKSG/szA556xLMzC6GMTbH1+LaX0GLGis2QF1Wugi6urcvNxOmXvEUf+E0za9K/v8QP7cTR
hhDFDLggUk0oox1/YwMFHpblpJlnkZO5JCTaujdCUPAAxaAQFmn6VOqZs4oNlJMfdgEnJD4naye5
lkj6tgqZleGZ23DivrPZmC3QLsbAL0de1xqdTOoi9RI3MNZhPVogENg2jnHRPMe1NnnoIt/O3Iiv
7T4DVQJVn3nVtr+cfYPBnEAW80Y3k4+UVZAMjyBVbICfN1vXtsSCmYJy0kzXblCHsCaaBOeFoa2+
/yHixBo2+8KRY5CsRqNN/7yGkS4SWBmwS3zLsaA1MvsaIpFOB7TVOfhEqds7GaNGxmJFjHpKEVlT
MvqoxBx0t73o1c0Izv0lNNh4Q6hWX9gW52RJM6VwTCUbRH3AUNrwfUSMzZLdrQ0rDtdohY1VreTS
Cy2i9khSsVdOcKEXibiH1zTc8NpiQiMVYvp/7J3ZchvHuqVfpaPvS1HzENGnLzCSBAgS4CBRNxU0
ZdU8ZdaQVU/fX2Lbe9vyOXb73je2ZQmkCFRl/cNa3/qchkN0V5rBm6lzD/78Dfjvfn42YHjQA72h
/3FwxLiNuAnSRW+CslBPKbI0gtdU9jkD7rD7+98K4TVaA9zoPDZ+eGqydOq6Sj+WooZQ9LYLtZtP
tUQrpmXy+c+/1/Vz+/FO09Nfh+6Vx+CP7X9t+OUwVRnNwejFkEdZGGP2WogDgrk/buqgtA5WY8aP
vYKmbNtGcrZ7wgNdeDD7tjb/wTf8Aif+S8ghz+vffHZ/zF9rJuZm/wEdM3jWL/gVdGx+4rIMuDdd
R0uLfoUb+p9ImoCXYOO0ZZmqEdW/wg2dT8ANOVTY/TArv15mv8ANXfOT47MHDRlqo9rQr/q//+d3
4zr5w6//F8rZR8qyXv7X/2Z+y9nwm2uMAQxCBU4xhwoIzKGj2//ftAdz1fdjHWSE7HaVOhi5JA+7
sIuLooP/VtXjcjtdsUJQ/rVR5kobunKHrggi5PvGI1gWwETQaMZHQBDxa7GAozt0GQyjtCfG67a5
QobggDoGrFpNPLJieGeqDF5nr5/OPLTwV4m5KrFE0SB9G0fYSWM3hK+panKYTle4Us+SZAZkD3Op
BzmWagrTqHlMearRTP4V01RrYhOFSvlzDcQpQZNxyiM18uzt3AscKmBPw9jG33tNgEqM8b4gLwSA
Tp3lb4smRblxMn5WSUf+4SzT74bjgJMi4rgjbVYFjy3pWdVGzY58zL1E3S+BsCa0zS55y5VhnJs6
J4gkGJGPs7eLb33WkySXoHuGHNk47tFOGagwrVxg2iqehO/0iAxw/FhuPdDSbxYPErWGexvuJVoT
ojsrQu9mi8j2wRvATg3ouLOpTPaURuEdAqxxbzbsbuC2Vrg504RM5IUw+WA1zynSzgZvM9gzVhXk
1rlN9G22TMLg5lDgi4E3BDcvEv3ajovuboiLXAvIySUHakhYZ6eig1iQFWvgZb0yozY8kfIcZbuY
Jc5l1OjnZE6bGyKJ5U+pEYf9OsroBNegoNunrpz6OysIwVvZijcnKrHhGeBqHyxyO0xyPJec1enc
gIj1gvELbTq5MZg4QpiQDVYGvEPoGuMkiO7Y2Mf9JqmwEJYUWQ+4BQTZu1k385xtCaSZFJlnZoad
vM/ZQ6/8VCWPYd9+h1I8DxSmS5dt2Cg038mPLd2VM1EpAUZY+o9aOL5xE5Oz8hozPb8dnbrbLtgT
nVvyA8f3FsLLIxNfiEVAkna4p5hx5U7n7PDNwsNUmTU9LL1M8lcQCbEa8Z6GWVNurQVu4T6wxuzC
wjJ9JEtttspvfLr25K7xJWe8t8qtCTQ5mgsamexk+kEVnxLM65vKwq+kbZokYkw+hkDLfklCvkcs
u01eLk+uVAmUZxIA1r1l0eTHtdXujAZ8FFtdym9Wi3dw1XiEV0XF7Y35bcbV2CbFtIKogS06IgBN
mm217nor3uVpMa+MoLe3mYooJRKn2pSFdbD7yLpvTMT7qnEvoGAwXZjecWndeD2bAuCcCfMaVibv
+6AUMVKjO8ebOhRcgW7dmScDRKe/kXJwiMqKCfjJl/7OrgTSJyZ6t46KpuNAnvdmghq+77xh6Ime
W7qDL7vhjjid6jJbtQskuvG9vZ/X/cWI5HlJuTGLJv++hM6LZXAMlGHxLRSNu8l9PyW8OpfPxmCX
p3KCuSFr2NaZ8qwn4RacWiFhL6tIQvUzoZ+sSYZJV/mUhGsYdSS3DMUjCT+vkSvKdUI6PVMA5ybv
k4sPE3tb0dis4w6tVp6Zo7dSsgxvxOKTS1X4+t1upme2GOnGBPV4GzTusoWAQJCYjVTN11Idjqdi
O7sYsgiiq9iWRLCqExdstacB1p1GWc+ElHx2StfFy4HhNNXIa6Xh18HQB8+IWYZDe2VjR1dONvhS
QHSZxmebROW2ejexPMBy4J3ToO1FI7cLDd9uNIZ70EDu6crmTjSmO7YBdmOlwvkugX9gMuxOlQZ7
B6LSZCr7nZECSOwE0LjSIHA4Lhi4r3RwR4PCJ40Mj6/0cD8pebftK1U81IDx7MoaD6/c8QzF8hr8
QH3MgDs+5DIks0SjykcNLadmNbemBpnnbjDshARuDsozfEyvxPOEj/9LTvym7Q2kcWkwuqUR6TPW
n2fMBeV3OQNQD6zEfQrAo5+7Lk22swVovdTI9XHpw9vcdCWEF41kRxwBJwHtyvCUaWR7mErn3ZFc
0hR80xG8IFMPq5U3CsLFg5ReQfY7CHipYfDJlQtfaUQ85rP+aEbxeJQeqRamRsmPuSw2gBM4MuHM
Wxo4n8VGRlThEISrYgRIn3Dmb5y8t+1VrIH1ZtmSPK0h9iAz4pf0SrYnOVx+nTM7K4hfBn1vawi+
tGPMpQtk/Eoj8hcNy8eZC8stzgOBgUHT9INOvpDEZh8XeGFHeG74Kkvf1Ns5jeL3B+uJEFF7t2hQ
/wzuYV77c59+bjtA/o5G+qdXuj8HU3fDE129pxr+76Q6B2DQkQCTDgdAw7Ksc65KorT7c4/NO9dS
Y6vvySHwNbh3Rg9XmF9mA0TnDaGGIvuMASRmAdM3/sCTqDBBRy1NSnxT7QzVdrBIRZydkcVBa6rl
W9iP/hZ3fr0WIuMIZgkOdkSIKV4l6TzsJ7N6nkCQ74EhJFsu0hhrsCw3JDSXZwdwBCxgZJiJ0W46
gpD/tY75BwL+l/Uxc+M/rY/rb9l7/UOJfH3Nrwxw95OuaRE7ESr8uyo5DOGbIe72kVVeWd4U0L9W
ydangK0o6u8AqYcuk/8NOHOCTwG/oV/2Czn8b1XJVzX0b6pk7elgIxrBbsHMokfCv6+SMYWm2ZIi
NYZ0Ae++K8t3D4pPAnzCtDliFwIQAB3My1oOxjiti8S2jn4qKpT+savWZAdwKJrZ+C0YrIpoDVV/
jXDeEd4VFQkGTtLPN6qJQfTVSw3MKXZuaRDsB5FNfr/KR+EQE1EixuJQSKqtjErWDn74FKBKvwg1
jA/m+F41ghUW3OzXfjTFW1Nko4H2v6wXeMuteiccuFLY3g00V4aT2PGGFQ0GAKcPkmLb+l1BBUee
wMoRFXnysy3ibWPP2W2hOiVZ9kUD7hL0uqAT44XwOWGHuOUbhiNrQWaItcrD3Nl3UUpUnUrj9Ojk
wRhuUbBn2vVX+kSbGEXz0cq2fWt6czkNcjbXg1PKQxLJ6QPaQv3m9hmB6LBa5wPpe915Bmb2bqcc
jlluN6uKc5foBBBXg22uVRZOp8VTzaPnUJeuplB15KgjMN+XKitOoVOps1s6V2zMZpbNbRBMUCk6
KNhjPbD6cef9ZGfBo55V2RR11QfPcWvlqIqSz7MIZ0NE/uTMk9xkUsqtO83OTby0VrmqDYILsTQF
BCMswyFUEwfOIq3ublx4DK7MxIsSnsVdcAzNyubUYnj26lTt8DS4BaDYwZoWCBij9SULivhLb5AS
yP6q29Z1ZBynxSZzl7QLCA6zu2YmvhyXxBo+lyjHOwhqlThOsegOaRiO3yMyfnNC8nqj2MjSTR9G
ty7hhCDD2NRThNWb8dl4D61bQHvyh+K9m3NgtlJ13j7JKvKt7HySX7GsM22dYmJc4LE5yWPNFMm6
4XbJLmlbOJ/tpMrO0eLx3RDJiCerJcp46FL3YIEBMlFcNinS2T6Bjd+0G7sfu5sJ8cIlSaty7Ve5
ejPqRFDQV9HP5NIGYuebpJGuLAcz83bquugC1x76ieyTxviSJ47/mAIHIBo4pGCgXluKD4TraIOG
1C62iblUG4BmFlnRVv3M51i8TJZMHwOVy3tpzdRKwh6jrdVMBDXHtUso7gycicu1eQ6dTlti+gbl
dMfvW03i3nejOzRbMr/aU05qVCbBBnOX488Ho5HDdAAcpsX7TCPbu2jMTP7V0GH9y9Uw5z7JsJEy
y2Ntmnj6Yesa/XJTTeQtMzI048s8wc+4S700B0TlP1phDpHXDVBbOrCnKQmjJ1Vy92wlLK+3OKbm
ssoYOGwwECC+LlobQgxhME8DXWG7mjOLh6g7d+sUJu7JbSt17D0/3RNe5K1kI0tSZWeC0OKxYH1F
rK/gfrnEUgH3h3BQvqgrjdsfejN/DDK5gOlmoj+YT+4ip4qaM/Br72RbnXEzDeIVMMV0JkUkKsiT
oxt3IIEDxvDvGw0HrzQmvNTA8JZ5+5nKzb4dNE680WDxcJbleRIOKcvTv7Dj1EZOVG6Dlg/SgU7O
rD9bEUNzqnLuDw0wNyGZjznqqYyv5BiwPTTsPMrsN1/jzz046NjrV0PXmCsrtCRfRsPSO+m+pq7j
3sYapW7xtgDCCuVDZrpvkQauT4tDpugEhJ2OPCayk9N6HszPtUa1xxraXszfhAQxuPAexr15yDOb
AsmiPt+ZMn1RV/g7FPgwoI2Bc/jh8YltVWZfTI2Mjxl+Q7V+8Kc8f+yhykM5ga41HwKNmydG52nM
HCwtKujXk+bSm1MxbuwrrJ4E5PAGO1PB7Jg+ZRhlB9Y+9e9h0ck74chDr9n3YGXGPTwpIunljO6Z
dR807KhI70SCzoYfr13eUiXlfaQmd0cRtrK5jA4+n/bRTIRN5q8m8auu2RMPY+xdRrbrniS+03yF
90ugjeCAvPbczXN0cfBCpRvyestzodn/zA++BU1q3hVZYh2WKuoAyZGxt249ZeljtiNEIOTyew5M
kWxQJzQADUgbWHTuQOIn86nUWQTzaImXBWsBITVE6tpRdvaE0XFLoAEWQP0BxZNsQO5y9TSWcXym
dgTkpxMQICTNG4ePKQKtvCl0TkKp4ndcHt3ZbslQsHWaQiakc/F1wsKgsxZ6x7+TOn1BDVw64L4+
ezqZwdMZDWmu4jWy2QZAbvAxQU6+0MIE62VQ886Zl2g3TEH53Sfe5rRMW6mzIKaeySvjdxIiOGOM
Y95nYGm6tOouXpmWm06nSjg0aGtPJ01ESqYf7jV+Aq+8XAfFcOEiLE9RY5ZMl4Br+Dq5ItMZFkji
HgNXuhud5nBb6aSLEnHkxhh0+gU2E28U4H8to3gCNWGvwDuycILIs5NIPCyujGucxgh0w3KDekcj
AdDFc/y9pRM4jJEsDk9O800NJOoWFBlDjWLxb43S8n9ZWPxTJ/9FnYwDQwuf/42k/cMc+RU6dFZn
vyuUf3nRL4Vy4H2yXXQcPiJZCuirLPyXeXLofEL24qIIRlUfeijr/l0pOxEoYFS1GNMcbU0ymQL/
JyyHr+aEJpoZClvb/1vzZISwv58nU4RHgYPwFJUGVhP2kr+vlMPRRz84J9ZNGJJ0xSYXnYYwI2+9
1HN3zCZnq+r461yjElkNYZK+mJzCSLCchoT3ZDiRaK5REaOzA7ptxVsRoKxO0R4cBEfgM27WOmYk
Ft52cf8cj7FCBjJ076bTFiLb0BQmL7Do61cbFOKjZoyWq9E2xDcvrptDkybREcyL916bXQnr3Zbe
u9P6/CGtWn/t/cb4uVCBeimcplI/RwFm4fwOLNB0Yhy5FRXynkTlBzMHrrH3x7h+nhw36am7jME9
DT125o2dNvg1MML2nNXkurdhrntwgVCiYgq9QTelTpZQ5YZjNPxaFmVoH2Q/hrwtgORuLOJXjnnL
yTkUPgMUWia0YCFGpB0DDDAIsvjJrZb6kEwZKPTwWom7xReRy3pLaDXVDXuDNZEG0ysckPlSNR5c
OKZK2b5pq/YxjmBc7lWcuremGo23XpbZZpBKvaQ80TZFljMd7ZaxC15bmY39OvCVQaqQWIgSVnlM
BGEcJSXwPjJZ7QfciEu3M7AEPQuA++8D9LuFOdzUvrmJG5LFZlnPxAfqd7lACgD+MrKeowKnEj3G
ZD3zJGngq7UeX753SpOOnrztk2TlOqyDXrYgHZkZV9vQGwnyC9OoJllOdHWxm7BbHjAa2876+p9A
WPlc49YnMbaj66/g21S8hmKnCI4tya1vYKSrau31VfyauyFRst7gh8d+dCEplkzPrQ2b3eg1ZIs5
rOs+jl5RMDJFEeGI1ZJJv/WMWpcf4zoWm4JmWPaqx9PopL333ipwqXsG2CJjXyCXQ1QztaUhsZqD
nVgAdFiM8wNh++DrdMLND6AKy/QOfgB/gcnqmOgGSc67W41x+0buU8Vwg7Kt2nhErUCcU0HpbkJ4
kfaJgpAIaQmvL7nt2zFbVkmT99/ynOSArFj4tav0lwU4Ksp9med9t26MepTjyjdMfgOTMV9e+fqH
D5eeamuxYV2sxaT4P0sXOLeuj2BdkfBElI/s2zcfH8faNTDcrGI6sMcwG/3j9Tv6wVCo3Wj4zu1U
WlybHels2Zp5avw6iaIP147r0Sy5kz0ueyFAcpnzLMO1myiIz6Zo3zrCq0ckekrcJFnuuecE+OO2
cLq0uc0cnt/b2B8cZ93ZCFFXiUN2036uwpCqvvQ/u30+G6/XvyUyuyG5KWfahjXjcf6yXutzlRm2
Y50iUdJMlIUkCkb6E59zgUd1eeqnokFQWuqP1Db1+4Oh0ZSnfo6aQ+TL5jCLhl9Hc0Z/THyW9LUu
LNuT1MAFERFQB14DVBL0607cQJC25l3WteX3ZfG4InPf0NeUZcO6SjwjhJ4ykPp0AO+riElsC7UG
l9xj3o1siJqLP11MGtrHEQniG4UDs3OzGayQ67SuaOLcqD3CX8OL7pHf4dmArVcSsycilxoC2Cxk
cPLNID7k0Ry98mGSx8ycxbrk6UwgUClk+9a7g4xJvrTV08hVvM8p3HaLY5G8OSbeech6+ZGj2nWI
geK2KKNSPYW+QVKVLbiwbTGh4Ul4A46+6eJArqsCvOHSeLVcw1kqHRIcagIgeMsgKSIkCG4m9qEf
XZsHDhiuJnS2bjwZHA6ycG8T4hNunVq/vzMjhFcRBJwglPUj37ACdmR57pZQFDvZGmwBV3YXs0ir
hNuyQsicfVOGeMkIUEzOrELqCwooJt8jzE0IkkVqv0TNEuyMScw/u0Hl3MWiz27yMbS+lSTRv4bJ
oIKdyRF47ISf/ewQpPw8eN5826JW39Iwx+smM15Ebggkaa7c1F3RN2Btw2w/W4Res+cqwQ/XE/8P
8qQZVvO2pkP9WQe0cgdMzDpCb8KCPhL6BiWbrePbTPLSoZ9iyGdsbKzbgQr7vsJmufGmSSSESPa2
v87iJTjikDkJn8AKnHVQhZdQAJdTczff1b0K2XIYF6vC1Ue8tsW2pwhHaR3LgtP8vLhOejua0Z4p
qoJYBgVCdgW0zAHzaWEM8WM9Ck4TUI41uZTDxapBOCYTYZ49PTfpmEPmHNuiNu2XGHTa65SW4qmc
3MfUG7vLbBfJamIJcYmZNDzVAW1bOag+fOjQN9xkxKtszSQ1vyT2pIA9hs9LYvufGQHZ+wbGqaZG
kzHG/dGW7c0olL7xpxsUiNV6aO1HiRF45Vdt6m1LMzVJjlpKCHJdb55l2jRbRduzLVH7rCR7LrVK
R2RoWIHM2twwjJq+xq1iAGG5JCztzGoYwOIxyaPbsEiIGp2uWYfK7J9JngrfMmhPkkehYz4MuTuQ
d2q0t6PvcFVPTv5V8Xg/TOUwnFhUfJ0ECfKtXGawfZNq/XVQA16XoJ43IwaupxkG62FWuXUuLL//
PrpKfJ2jpOneVW+W4zkjHjQ59GIhS6QEwtB24osN+OycpkDJC7+IV5SC6jj2ZLqT5oOBzhd3A7i8
ByGgs0kbTfdqDqqfy35Sx27JyGYB13nOM3aHYebH7E1T/zFqI9CZw5SQ/FTTlqyQNrWnwIiLezPu
7HoDyc44u0XjbQJ3mLa8XQGLPF/dtaB1v2ZD7669pn0hqoxmzxTMGZtxS3KKt5G5+WbZyW0+5fJo
oCH9Mk0sD7nnZoGUVVqo2dP0IBM3eXBIpbofQGVh9OpXRQCzPjWtgVOzaZV7nNLe5ScMrbVN617i
7bQHBvezcWJWZxOZkh6rCUIGxPXPMeshrWiqVsJu3HU99cUG8Fe5sdqR68CG5pmC5OZJEcVotN3O
X9U+j/Bd5DoAnmy7dc5h4vqPITvwp0a49D2iHht+nrRfFwu436Af7xtReKt2SF58s7MOtTCyjeWw
RE/qmW1wX1VPWd6Q85JTfuxgMGYbZWtMIUsLYzX07FmYDqesf5mV7ArHnJ9NIcbDLB3zM14EDig/
ae45gcabTEmI4X0VnZ3eHJHxDCm/tN32QC51d0m9qsQdUctpOzR1xoZ8aqy7gdCvM1ItcyNi9sR9
Hh6bIplfTFnG+OIqMsOG9EseV/Eac0BIQYHD52VsI3INpEIL3knnDiYIwikzAecYpeHOH3w+h17k
k78C70kEdBgMvtiB/fW4ExjxrFvlkcuYDTwdy5RJZxdU5b6d3PC1jfjBx1aJpzhvAgRkXZxveRxO
N2EuCb3QWbZhHK9MhpEXCNE1+o88dTfLnMgDymLXAfo5Dwcl3GY32bZydrxG3QeVSsN1wHnzLccg
+50gS6ItCt9bbtKoLz/aIOhumISSsalLqxZvCOBespdQTVVk6VW5T+Ru127zeszW4RAO9xOQxU2M
8nc9jwRDwOC1D0zZx9Miw9Z54flW3Pc1zOxxXUWqeqSrd9ay8JrLUKnEv5SoAZa1Z0RiNfY5ZQHZ
CD8Vlm0mu8ivyQxmFp+tCt8qHhIesgDf1bEuGCTPQ0EKYC5DQJSUAfc2ERicvOwC2fSOAKEXJ6fG
cqO3ZLCayxJPebuqknTH7Ho+4sHxTl0NihJCZmdsBmDLd05T9gdldfM+rDMQyl4vn9OpumOueWhD
VheAOEgWZh74gSzJ3I99J+4s1GV7kYSvFGrTLpBiMwbCPecgkcqVNxZFsctVlZR36Cgmawf0fZlX
kyvafN2UdZPDtvWXy+CY7U8KJS4p4Cxgx1VbV0T8EncQ1g6D62IQRvUxj0o+QkFfHox0Edk2aTNv
+AmRxnM74OgkMC4b3Njeo+t12LYof9+lTnBprPIzkU0qPdRlF0ATrs33foraewW9epWFXAu3BcN3
Pud8ZsBZ5GlwiWzXMz8D4btEYlqJoo4fm1Z2O9yCK2EQq9FOn5fURariiDAJHhO77R55+t32FU/Q
v2KS/KjUjUyHBVfEIknLNP/gJkiiaZjthLo2EMK9nRw6US9LbTzsgfwWkXq3/83k4PFfy6nfSru8
H1WRWBZYWqH/gUfCFvVHqw8JrzP8MOyKdSWiY59SurP58d4Lowc9Dsr3Iy2xlZ2SMRzg0QvfiSGo
I5ms7gnRKDn5uLG3eJNc8VCJ0TpVhr+0d8K2otcx7YFuQ/XnrCBWjrKt8uU3MzGdiIbe7Zcn2D3w
SDpA0jfZMFBmtrn33njj1D9JK/Lkbukti/hVIhYc9+tCP1Gs41DRsCWx51DrJ/QiBSfGM8lh7dtE
5OE3Lpn6e0i49ROGACr6vpP8eTy67ZtZuUodE3ojQ5+dJg0WoYXnxZCD3GnfptyHSQNLjD8oHtym
xbYjUstXW4ml+O3aC1d+Z/2FFVdPO367N8R/7oGCRJwKDYjhzA97w4IKOfal2dx4s+6XvSynNxis
knbtzz9t/YX+8I2QClIGuHAEf/SqhIIOrgMqe8OckY+4Datq29cdnw/3HuTjDF8ZvaGiCVl4yr79
3e+uRdfsR8E6RNDp9LX/GxFha8wWThDVYF5p7WciB8JN1mUz9WMp2PMbfFe/D2gCDOSs7V9ov60f
ddjoccmwYkusnfC4nH54k7EBGzFhRA2I85avPk7J4N4HRWc/10gvKqIifH74EdkaOUEtNaoJy5LG
r06C8iYBUPh8fTf+GW/+xXiTQbDNZ/M/jzcP77V8l78Tyv7rJb8KZd1PwMjY5mNMxEHBQfJvsSw2
ICLL+JS5xLjEXY+5468yAKwm/xlm4tQKgVggzEfkCaHrBzHsn4lj0RD8/q7S1zIbTNzQTFwhE/xo
dWDEGJZ5ovxDZbe6HPUDC663RS5mtx6k0cLqDggWZKlXVE4Tn5hOosQTgHBZ/Cw94pQnnD2mUd1J
6dOSbI2Fgia+CWOELay9R+T4AYPI9lSkPDGCHedsxayxpwFNFcOxAJGgK0mJTXYM6Sr/OLqd/CiS
6dy7GWkxcFKDtQtrelfCbyV2uoMcbC/zkxEuxH0sfZq16y6yGHeukEXljDWwwprHGlI9ODBpsgMI
BAXnTdmFQ/eY0wo8wV6L3mS5OPTRaO8stDZj3h78WqToAeboi8GYu+FbzP6yVVBasj1lF1ZLZ6ZF
dposfCi62n/r2LRvjKiZvmaji/DMIxSgGWZvje1AaFGDrZD4OamBtL0x2n2xVOVtPpTpVx+S9Bdb
Omz7rSaLPggk+ijVfApNkZPWW1TzLf+I78fBdx4yLzNvmNNaW7D+0VqxVubPOFF3HvI6ncB9z+am
n5KRaVcbRFh7h4ai0I19qhjLG29qY6keB+I9X1VakRIp5gmofzCfI2nPd+jjtKAgo69fxei2btIy
z75xPXjnvBhHZzs2tvFAwgcR5p4vbmSjLLbyff2cLgFK3HAAibsQzDqqBAYEsAT73vVG+7PRlFLT
Xm3noXGTYRO1qGargEzpMbOWQ9l7BGRSDQ1by65JIdGiqMmI1c6ZiFspcUyBnYi75auBK2MXElyy
J6dquXVTe/lAbQB0nAPxaQHyfBqMrjk2RjIQV7YYMz0gQGnL2qmRAa6PAvWXf7O2dcf03vDsFqR2
ZhLA2THFi9xa3OWAuKb6jtXsVDaboI+7PNqxRGIvZoWTybmLp37ZminhwB//nKj/X7mRiJo43f7k
RMVzMHwU8+/P1OuLflVWWZ/YUlgwxrVXwP6P/SCMPuFb0sdsEAUabfkf+wHrIlJQov9hXYS3QT/j
NbfM1K/6Wyfs7w9YF5/g1TOIC4HkyD/Y19gipSJc4uQOel2frh385GfGTQvXOGEvWYfsezR/yvEv
3rad6+LFbsLowtChx9BVjXuns7o90gDTXP/mbfzvquc/UisZ4lMfa7yPzebsR8kXMPvZK+zQvw1G
r20eIvb9DyQRctZzSHrFyhqap8xyDXebiXjVM2BA2D5KLI7REH8LsZafJdCtTmxbBjPB56U1khM5
3uQHuNyYb5ije19sy7FdGMX5Rrgpvdw2ac68UBob1++N8GYqmFq4sNb7dGMxaCuIAXGDQryk85jo
yqrKCdaGnkFsuyznDYJMZi6okqK7UAyWVm/lWyWiZ073VAzbaAqdR2LzBsagbbmaRFex0ihtmrZh
yrufqrkyL27s0NSN1wYvS1mss7tnkU8Gmp2Wdz09ZrHLrs1hPjjuuQbLidpy2tUiflWxzh7LFnFH
/gDRfoMjPzIzFQ9RRYSJz5TTSpq7tvHlc3DtUCM17wM59IeY5Jo7ZYzGJgsWTtwSCdCpc535WNPy
GhkbN5RF9MEGDbGpO2Mjg9iH+bNMv9gxoR4rc/CmewPJ0JkQSFrrIJ3ldspGGoNgeTKHpHwQ85AR
HwT7fyUn3yJ/oTDcn4SscvLyUrlSrFEXnsxm5l/MsGgvY1Y7WE/D6tEbl4AZgCOs4t6pS+m85Lj6
Vsoysodl6bbo3e1dByX/GSaOIgWMhF3lt96+LKt61zINLdaWwBbP0MeHcRZYN8qJ2y1wM2PlLGaH
hr5tbrEjTGurS/wz73p3CP2CyIagNO8SmCN32hR/l1pmmWzi2iy/tL0ln5sA/Xs3WYG3LgYD14XM
lpNT2+roYKT9lgSpvyPVudsinWMrZbPRK+eRyLcMOi+xCqO7W7pJEVBdtOl7wWUPSEeoNYYzvDec
+hczGKcT/fR48CYJXgly5p6wn3LbG0RA2FMGgYlAlkvaQxAfzAUuqchSLmlRBfFuQqkMhLhz/S8e
X2RtqJJnaRgNWy+arHc7ydN1lc/zz3aXxPf461hvkWmDAd1FS8lMxX/jSbyIdYwW5tYe/VxsmsmZ
UyK9gpqYabam+SrwiAlkH1AFtg4XZcVCNzpvSApN2EbK2Hj2lETt5BplfxsxdzpErdd47KPN8haC
gyCkxyrTY4JU/qBS5qgOQY/L2h21JWZMd+Vse/mqDmP3g6BppmIZyOjnZWrrY1RGjNLapSvuPYSh
O6cBtGqHmb670rAjEJp6Y9wjvWeeiZdiOgc10c/7oGj826IXL1E6LT8F46K28STd28hnXYEvBqtR
axnNiZNwehtTPDurNvRnkzHQUluMp0Wh47jqaV41UgSELQYR2TCdUDm+HyscT4gN2d5ZiL7JkArZ
OlhMxavj3AQ9UTjzON42ic+8F706lqccB8yDh/OHWVYGWgwd4XT2af7RmNdEv+KTkuUDW9MWzWQI
dQEteWMgz7daiNJYH04+x8EBh2SZrYa4rF4phLpLNjg983m2tPexltgZnVbbBVp4x+ymeQ4ooRjZ
Dpm7MbVEz7+q9YQW7o0szu4nm9lpZk/FS6sFfqGW+iXzUBFwOiHevyoBPVkUH3nSow/MrlpBwxH+
o8zm0vgC6xo1odLCQvuqMQyuesOkZZGyc7UMUSxOd8eSdnpLwhTxqZYrwsjobnBQbBbDNwSBf8ga
zavCEXiKe0ijMd8F0yiePKdBCxnTZp4BV8CjGKvsEsyqsm6kkMkj7J6WBnTui5J8x1R+bWazrlau
RcTUXmgRJkvN4j3tov/H3pksx41k2/aLkIbO0UwDiJYMtiIlcgIjKRFw9D3g+Pq7wKy6L0VVKV/O
76TMsjIZDcLh8HPO3ms3xkYY83juEcIyVTMmkWxAi2UEbSHIv9bmVdwpxo63y+N+fGd/RyupJdOu
cZ3u2dF83iL29eWShrC1S5WVHtuMYVCzikrZG+ZjugpNx1VyCiEP9em4ClEzJFYbpVeryGxJtMD/
UKumq3DV+NCwuspc9awd0lY0ZKhc6RwOF73nEBHKz0boTXJRUE3g/rH4kqPhbrvEeUst1FgrGiDI
mtl6RKRYH1OKhRvfSgzetXgzm1V164vMup61+jKN2PoXkV/GyosQ4lZH3x2KjSO0OcBnoYWeTq5L
XdvplSJtY29TOPAHy2xel9zohNiuemCxKoNNc4BGlihEgS3/Iz1deyaFoLlt0V9c2KKx84BwVfTG
wh/fCI7pLjJLuGFbVPN+PZe85qtWmVUqCFP6kDDbH3JmtSqbu4pYKNTGVntheas6WlgJMmijW1yi
PpWm7BDVpG/tFMOCKpxRUj46KZGJ22bVWdsfkmv1Ib9mJIIUO/2QZfcfEm3ijCZq6Q9UzIeIe6CH
/CRXZTdFMT9X8qLZ6Xit6XZ2p3TnPiNua59+SMMtu0VFWnaJde4+xONr2X4dZeBDOWJVz2pVmfcD
enME2Pxe0YcMHdJt+WyJpuA1Uambq14dvx1iSHdVsXsNQ0QyqtiO51XlTnwegnfOXYjfc69HCE/X
PHthrkuPkbAloQwLwXLq1+AtIg0e1OQRQ2AhHk9IHQYxvdWqpribEr2/IsNU3dqOIVG8jroVOp2B
Bh1NB5GAXXdH55SHtfDEORGQqwkSNM1LibFWhCjo0M1NtmSOLwobeStdzzDCT/aGsLR59ciOQkyy
aP4J7dy0HjCF2W6LtPIxAy2MN+juL0cvhU5OatLgXPYFgYebWuaDuZm1xaXAT9PxsjEWQXAW+0ga
tKW9qmv8tP1qMsHVbkfLLuz9wEP/lruWCEKdNRABvs2d05gyiwigZpXNIWu4nuE8EbrKo9Xm/FXl
lnc/zwbAlcbVuo2NyfICaBYbbeJb9d6rnDw9M8xGGMDWXqBF9ubH1vSbO7TS7nMTeem+chAvE8SX
aW+2EWknj+TPct90LT5ZLS50EjiNhUdG4ybDXha1cWNKlNgnr5b+dTy49btf6hA4aUrqR7RKK72n
GrVNZw3Mk2aE3VZ/4RBGiB/0/8q6/6+yDkgF/av/XtZdVoPsfnHM/PlX/67rvD9ocMFcxCJuf5R2
/9sr8+0/dNv1mN16K1HsQyP4r16ZZf1BJWPqdGqZ7/ggSv63d2bygiAGYCjArEMn6P+j3pn1qfMN
RtCCjrFSwKgU3V9iIAj5m4ZKGu1RsHChgaSacacnxIh6o6x3VZN6PYocV3/tNDf64iY+ub9FGZ20
Vkanjud/4OYugbW6U+6zDy7FaECs8Divf/EY64VuUgukzXrvBwZi3Wuj1IYfKdOJyzmJ80fbxJb4
EZTLWo+wrtrJHJamO4ZrjFZgxHo77ftCI6W9wTY9lMP8N73/T81DrgBTHkZMXAauKazQn5viKYc1
CtW6PnLUnG/wdwO9UYMPYKNfvxef+y9L5D+VrD/X0h/vR7vSsoE6eeDPPrXBTXIM5zjL6uOktUSk
xjkJcRMgkIiw4N+/E4vkr8OG9Z1c2MdM4FH8GLRaf/5mC5Y/Eg6cHDQAtZ/J9s1JUmh7z4rk/Wjm
9l4laXT3+zf9NM76eFO0pfQLWEwwfdd//5cZAwBhbAicPo+Dw34IqRrVdwfSQITDvELu//m7IZil
20w2BsrYTxcz9r1JlkWaHw19Etm5bItlNztY/a+H3P9zXvATlOGvk7rPsS3rV0Ozu5KaQJgwHPz0
ZmRB5EmR6fLYJHOOPTqhlg/hjAA+Al2zSVQyXw+U85dTl42HJXf7eis7ovn+6XdeBbtMqWBOr0Li
Tz9rbnSuKgZOjA1sfx60nSKbMY6iL75T46r4/Zv9uoaEbqynYYBR8C3MT7yolkLZ6lsnPdbGstxW
XovIQeMOrlHBJUf1ka3rliS2/s37/rqMBFJnA4qr49AS09d96y/LKIvTScYOVOZyakjXHfk10f+B
nCrlkP6z97IZhOGEX/to/LwgeT+9ly21yRgTXx4l9TyOB+Vmm1pv1UWsJuvh99fz03778V7gRrmU
3jru/YxuTYueGoWz25Fo+8kIK04Lp1xa47+0+/91sTKC+eu9/+f7MFzxHTYZlqv58/UjP6VrnWqW
x0gXY8pphnpiY6sS5/JoiftEyoJgF9xUqEdRCERbKq3k/Pvv+mntrJ8B3gIbnQEs2tE/rx2Ks0w2
ouczjGtSojE29BsWLT5HlipOVexRzjqW+pv9/OMS/jRjpX+6BrWhlmca9Iu0fYwdTneRK48JsUlf
29QpTsyu1VXNmGHfolBmIq2RNv2BIXWDiIH/eJyccv4OjqRp32rIIacsKnEZrSOhSEb8D5Eot7+/
Ov/pcwp+GEYenA6g63+6tTJhRdPiatqBcAHnVanBboMR9Qw/Ue6AxC81SrCNSjXX5RQ+of0aCQ9H
qhFFxyGr7Au/9yNSUzzryteczt05Y1KlBNb67rj//Wf9ddWug2OS6ei1Uit+/qi6X9IIINT2yMie
0PKMAX5G7dL129+/z6e7nhXz54iYKmTF731+NkrN5KJonTxWiAZvfbkg7S2RuV0wghH3v3+vz9v5
x5uhSjV5Ogp65Z+xe8qDj2uD4D42yMbC2IvGEEM/wdbcKvAVsDvA/1QXBkrTJw2h7p6Spv+bC0tC
ynon/rxcPYvpJd4KDgV8nE9PlbytNZM7Izq4A2rXo5ubbKa9P1v1MR7q5ZYpnv4qkkgGUg6Emqs6
AdMnZdZ6qCx1gVZvjE7+MKibHo7IsOmIPm2DJu8HGZhZsZzzZM0wl415t+RW9D7ie3uE7Luc4fWQ
J+w3rXMPfSE7wYMTF2Ors+FCTDDvBMaGe4by+qHHq3eZlLYaQr2Wa8wFOegqjsCY5TScEJ6ALc0j
pb8uGsc4Zq54l9HVRu+Fp4n6VAJ8XTYlRB9Clwy7o1WK0m1juSspWCMCXd+UjWm/JH5kvAFKsh4m
gD4NoUNjoQUdGXPv+djbU1j0GPm2nZcmZ+ymxckWbC1GO8rXAaBYWJHn+U5nmUylsuDYSDmmezFE
YD8ednri2PvJ1jkMle7cfUcnZ27LtHGfvAZpKOqllPXG3R9nu6zyefu6brVbz+zYO/VucJ8WTIHh
DLzu7K5/21Ho4rQWlr1t5NSBamG69wXkmDrznMkfm0ZN1x+XN3KmfmuWiX5bo5HPToib8+QYGbFj
nUy9SM5Z7BeEbC1JSqf5Y7caDHXR9sua1mPM2nNZZazISp8NPchB/ZNcVHPtlPBkh3NHT77Ys7S/
Dq2eQ1qP9fLGykx35XLwOlMik7PT46PEmShfMfpMJcFUrYr3/uKTWcUgX9xj4LUePLTF5HmA2jwV
lilf87gwdwaclhfaTKi/uWnydhPJYrkVE42uoM/a+UYfm/laKoaSKFIN+ZyTvHKcMck9Qp5HtWut
67CYqujkDcjXcHuQ/RAus8EBBsHfsivHnLXkFv1yjicFEjGi9FKbvhuX20JoDI6WgnMOIstaBSlf
gC5wOi3kSrPAtthh6peErENmLR6rV2T2fNNGUKkOQ0LFgD9Q++LAzFm93rY6x1pO7q4H8G+hUces
f76utLzZ9Snd/nhaqm3TRSJQWtXexgznj7rXlhcMT+wAaJIMHbPTz4ZVLqeh0Z0DHqvoS9y728pe
7dpOmZ0V7xZEkXCvi8XdZ3Jhvl9GM6rY1HrycKBvaqLU9AopMoARK9S1eaHpaJqBwQB/58/4HgHo
5lnAVTUffTleS1Ssp9Twd+RaWzuQVNWJeR3TFg1jcVZM/qYp+Fp55rVBkmV5qEYiicnJZuwl7KeW
mdMZS/h1i9R7w0R8Dkfl2XRITExcjXxwIvLNVFebF6AQA33IRFD35bTP/EJHYmuslCfdYf4NRFb6
yV2XqFe/Nl/qQeu2qVZYoXLg/pj0nI6a7n1rVtMlE/4a9fcM0Bg1svlcWPZpIQAJt5e8ShwymDPb
+TKO0UVVuvG3HlXENsH6dUrygg3YXs9IhamuHGlZZ7y9za0h8+6kjSILl8W5JIRcefXGLlIXO/m6
icTdD9hO9UEZVTpsSrxniHpjKz0ZlV0ZhNPG7uUg8HLR1kFcTL/XXB4EmvvdPOVkUvSj6V8gemuu
OSjZSTg56+DM1fOHtlbxAy3L6V5VgvND1dVevKnHRZ2BTFvbNT1vZ+Of+Z4Wsj3OuTMfaRbjAIk4
RRODrt/hKJju3EmprbUMw3Z9/sAjIqMQtG/dFMgaaQq63Gn5kZElRwEzq6KgVZxFMo9hVVY6XYBV
RLIVYV2I7Ygnghv77qFOKX1QIWTE66hyh3WMXtc00tJt4Xxed3r/6OZLExoM2q5sgqXSIAYJkYa9
k9npjpkmJCTCQ3ZlmokbfZgJTHeH+GufxtOFNcxhL6PplE6Djkvem/xnK527aCNKs5PByD55LP02
OYHhwRdvThBil7FgYRIO3qehm2u3uWrdbaHab3hJBMJ+JO+DXXrvPRhyaGLYbb6YhXC/ztPiL3td
SA3L4ARVrBo4j5Vzc6iXxb+atca5bXMmVVZV1YHWN+6BCto/+LOBQr02hvZHDbp5W0+pOjW9hRjZ
1s9+1E55YPvGJX3kkiNM6eJNz/3bPGoi2qtWZFH8o22mTdEaXzSp0X3oc//Ej4rHXwCk4yEMFq3U
RvttXvTu1oUDcZybsgu9qjFDz2EJALzC5R/FYj+5Wr5zIOGA0Zf2QwbT4ibuOwvTvJEeo7Qxz1xB
GVqEuzdjZOxHIVjYfnl2aB8EUeGbN3GTiwPdfevSj8E0tPUi7iPRGGHhTdU+15d6lyN/fhl6vhIb
TROMHUO+gKSPVcscCW+fjKUJAWNiNBQDgH4s9dm6GnSvutaXiGO/j5NzU3eE0W1VRowT8I4RC1pW
uk8ic2jiVE18AU7Jq8IosvOjQhX8o6ccv8TWM6Bv0mYP2x9w4IB5Ns9025/atTMprqjYUQshlaEA
MKpTbijQsmOPkSUt8pvaEf21h5vxYDVd4gfS9w7FvLTHySvRpBuRd1E1c3ROByQ7djwWr1nJ9GRL
NmnzlazpZuc4afbui0JGQe0yksUcTy8pzdtHt6ufC1562zYV4wNfLCZDhGgZX3RGErAdtI44SqTM
GQ9XvQ+apBShncIGgeYtMW8xjReD3GaF+TZpfo2+p46A6/lWh0koVmfGd9WrS3bJaZlJ2MGVMN/Q
gF32SoBTY/DW3xj62L2mbcae3eQ8NdgE2izug9F2m0w89PpQusi7kYraG90u5+Q90eBC9LLLE27s
vqRM6rX3xklK5NO1eSUnMTxoWAxf7VZ6iM39tiRnxGckN+uLR+NbgGZ0i4COCDB0TBgn5q1+vC2c
8avqwV7pWdFA1gP2vEmbdXI5ZUbAKQrBg6lc4PcNXQ2cWtAL8xllv93PB7tM9bM9yRy+3MQzg1GW
KgIcNaRksDklRCmlzXwwopUg2IJMCXtildjO1BLfe1ZqqgCEAEBENPk6QjhOSRmEGnafbtG+yNzX
d35W8bvxUNijTSd5Z5HDW01ttE5H8rDUCq5C68nnyFyXMh0l/Zy4tVki6mvnAwE00aMSpvWimbX2
biL9uIw8IAaiXNLAqHjZ2Z79B6OU48YcRIu/yJYcJ3U/YAL/wMGYnIHIAYiSNXeO9RgzswWGy/YK
mplFVTzqotQ3uqfdueNMsIVbLgFyxB0SLQcXCpQJGHXFZl4dIK6bJBujxAvmUWNDx0K37s/yNcvN
pAzIDnBgofQVj8r4gFTN3A3O9KMHbkEUtG8HDUODXQZxFKejczK7QgQGkZGbQgw7L/bjAAKaFroR
y1lPZ+NCiWI/LAZwSl44qQZvT7JOhg9E5Zhb5XzfOGYSmDi4zzgp3rWaMUOzFOXGGUfzJGnsbju6
WSfZkvTh67QHzHkE1Fi3w75Oev0167HtUePz1OEgdIK2Ym87Xza7YupBIfZzepkZ8z5zYk7zHLgC
sj0cZHzz9YQsaZPYs3MQbZMEejF6lCZ1mA8esDmOgjez0embPk9RxfXdj77Vqm294vsNR674IP+5
VVqxa1XtXPQ1vYOFwQfkm1u4Ii/SsXdVlCjOKf4VgJVToTVPU7FcD1l0glL2ULfRmS2XhhFstQun
Xd7TJn40fP/ONct9zWk6KNP8xdclKsKMJqXb+6+G0LtgaVeVn2aIhyqX7VavzNfZNzhYaTGbfGIe
c6ftQxJNd+lQo0BwJzB7zlsx+vXGxPcSQ6agIoinYfi6WMvbPMqjkw6ITtxcToHyVfxVR6RHkk7r
ZSf0OzCplAKYiC/SWLZjI7/N+C8OQ59ciuZB98YBYVDjb5NO3rtksR/cyc+CthmHb5rZett5Qmg1
UsNcDrg3DqgK1ttc6SdhSfeb09klA6XG8cIumdqjbBzao5hUKCdcP5n31WRwhEajYEOocxY81kJr
d0kx3wkyQ74DulTaSavx5zAL9jtP35ujOVkXTL/XlLgGwcFNbrbr65lNlr5goXImGhdoxTAc9Kxo
d8oY/9LVtNN+o6e5sTM6VJabjPPQwbUGV7vqh96VYadVabPR8PAiBZkoOTNfBu1gRk9enEXvXeRw
A/KujBhALVOIEBSa45LwKsqimGU/hBXbC32mdaahqiF6+ogZjrSGGmONHEzlMl81POMevSZSZ/z/
VMnS1ba9ahz9KtWEHLekHlJ2DC7b0oRJEavjWp0Ych5/pIs5XaeOMi51XOI7I26zU5JN0VNcaDS5
Y9s17oxO9FtHtFQiTGD116qaHHHuk3Etef2+UkGC0/krId8cHXKNHPgaD+iRsz0vrTmlBtGIAp3x
LBI713Cpr8CLPTt5YYay5fi3sZP6RrRgxoCJHsuacefCI/9oZiTIys6KTlYiaAqgDj57g0uPYJ3U
fLzfWNvaVqEcOUa4JPfUCXBpXbv49vGf+F5h3ukOZX/lwoCHHbEcTCurX7qipwabW5MugWfh7104
9mgUm8x6ltK59zMuJoJhgR+sb3YfjeI6nxmjzHD+h4y+cY6nQN9ImcCW9/mIRTJlJ2fpy71TiO5r
JXu+AEyDAqnTvKDKG4gSkrnxrRh0fvUSI+MxIknp2IpyvslmzruLluiHJRsIpKyVIgVD53vZBb3w
WlD2NWNSV4FQabPnqEZtPwy5i20qiybcSAtdEZqXbAYD/otIRwtOILEg/TzSi4L1ry/apV/FNal9
mtzrWUpH0YMU0LYduNfc72nJoD1PNmW8VLs+myb7MsfmeiUQhFxU6cKEbBE0ryLyLj/WnSbLZUeO
osbxH94QrvjlNum71fk8a+vnS0AeawyPaYpQZt3mw3pN8oEpm8E/8lvNV5U7ctloUga2US9nXIzl
HiwNGY1DuZxdFUG4XZMFqkouO8dmBfT2apH3x/UF89S5j02A8X4yeiFSZvr5bk0SQ+nq3wqdP0GB
0B7dcv23Vc/VwnzDgjUsV51HXmiLwMsXYTNpgOgxeadh1mfkGnes+0TjeG249Fmh8VDwG5CV3xfD
pqmUspqshRdNZ616oZVYWsCTzPGhN9Fh+8YUncYkql6iRJ9vFFq3eqMl3MK2NTCbnProFNVG9ZK5
HaKwZtYsjJrjB4Iij4w7igO+YYlEdAAGFWecgNd4bL+U5iV1S/u199fLW+h5dsKOuZzHrjLvJtJ/
OGnxwbG0J9+LpahfGjAJwDOGbjzlvYqOPS3XYjN4WveC5zGIdTpyfcPf+a3MLth8XwfRjUFiSEqP
vn4r8b9AVo68fTe20Unv+XX6PuJmn7kDo0H5dCxKrN3t2G/jylFnixb4uQYi8dROaFmDxVmMixww
4XVpOdFJQO+Xm57KR4Ql2+FetwTND8aiXijWVTBhebgUtaClgFtjxEmOuG8z+QOrxF3011hP6xdG
kVqFRqTmnq5aEYUV1SkKQPZH3+ZKAXfSviwUBO9uVPOF/X5dg62uWHmijk6IzOBPeACVDpo7eKHr
uZR9npOMPzyHOhlHrzF/6yo5P8+jxxSq40De0kolWCnhWMGTsU5htnVjeZVM/fBFAkz4Xo929C6r
GfWwSHJFSDpPJlsSuqSEqwA1QD4+jj4Z86kj1hChFiRx6FY0uMO8lpX6s/38f46gv3EEmWQ/Mrz5
70KH8wvnv5fy+1/16//6o/8HPELM4OrMBshhI1WPqeS/gEeu/wfjDYEWnZEeKgea/v+WOfh/uEwW
PU62OHcsU0dt8W+LkPvHOmc1kEy4tkt73PonAvZ1JPpTj33NluV4QTa5j/Ps84Sv1Ie0LZJsObix
IRZGYHZ5Gc8YrwtUfEEcC/E3o/dfBibQTmnm0+3nk1Pnfmrq0zdIkNw66jDPaXura+MYOM70d97R
X4Z8fKVVs4DPCg/VL7L8XnT0XUUyH1QP0WQy5+Y2q1q0BKiWtro25RujIxsStqB2103gkv6yBm7+
vH5/HYgjIvjlumIuMNcZn2fyG/8yZRwU26Vye6iTDk7UeUqWXe7yTB5t4YFjTtoTaGxMnYo5p7Gp
6bKsXQxJxFDHPnZPI8iINxXlGmlzeKCQUto5B4op20Gp4L/NKwUEyMo1aDNznfKgFFHHJtl7Sr03
vcrurNSjEzgTIpPYgh3WdRpaNviSIojz+3V8IDd1bADsqxoLBjmzw+WgN7gJHcusr1pK4C/UPPNN
bw3RaXK6+gVTptQDlIPqPcFLvRuB/D3mAwrmLp3Ly8jAlNxGEqfZVJklSBud3FgJ+gW1Cn84zdK/
7Njvt8y2ozt/pKsdjl2tV0cu1eqcRRRi4KK1bWsP0JmvqbudicBcml9Updhd5yq5Fs1SkmcIAwcN
KXVv7cr2tspHNHejizsh7cFSd07CGAeiCgl+xRQi7GhP2WA2t5zXotMyuPMet2x+bPqFj2P142NK
IfbYpItzz68D2g9txrY0afgOUOHfFIjFIHaJCZJTqR6SPqqe0InzyzR1qR+cyecemniwWX3pXzpo
6g8gu9X7NNRQDFr+BMp899UBAX4ZzbF9bOLe+DLQpPqa9lN5OVeVf1kUpACF+LUgdNrFBHTQGRZ9
kxHLtO3qCKhpOZpbWmrZXe0k/mZgTBKAlG3f7Ih/jDNETUGcEtp5oPnUbUp7aNCgcjt7Wq/2jhzy
IyTL+kq59YQyLqVCACHUlkglEabUnceAbaGB7NK82mtGlN0BT8lo1iXNFaqLVTUYjz8yHTVe2fdr
6KSus2kY1bOcm/GRnODl7DcjL2Ulal9jO9gYM9/Yn7T6KsJtFjhaI661WB/pOPJdHDv1meklRYBN
n6U4JuX4g+m42mNYs69jm18iGn0PBH+twoLyEZw/7an3CQL8C11KEaBHTGnWgnsqGfFG0Z0DCuSN
1PblXE6JejCx7O7prGaI+ZtsRy+u/66nsL5QWU8hUitqFY1r28X8jrj3uNTrEs1LahqFV2K3ZPje
aQ7wS9hOpfa2wfpH4wjbKnajU95lTxM2bQaJLYkc3juFtz5upFZA7++iwsTGJp512g+ry2N4jE3W
5sbUMrk3dUoA286f7cgd6R3CMsFlzqJcj0Rzwg/luFq/ixq7vq4ZEFz7/SSuBxUZX0oJ+mgQTvWs
0VbaLi4lV2tG1bNVCHWRWpq4n711AKClnLtAOlQvMUeTklwlpXFGA3v68eW8hJsAnIJ2N6u67MOZ
WIMz8abdV1qfaHPhmDETIYuLnq8RneY8xbA+6fLQV3B+gjma5V7MEnEAQHZ+pgIo/DrEar4ZMvMv
U10BSSK9pbnqHTP2zK9e5huZ8zRWoE7eZDvYT9IAuRQfRmsp7YPsF63cWro+DWfVTJE4QWEZ7Dsr
oxHQAAN7MDzqGWjrhJ4YYLbQGS3OjnUoaJmgDGT6MPdsTUN5NVTMCXpW2MnWspte7wjw0PM7TQxX
dlEXO1TK4nahaNoIl95vK2J6yBGYgIaxE+GYh9hckmNhZg8dUqstst9hO9jqVXpMJO1x+A6OqTiC
An5DopAck4Ug5dIY6ssKnfE2F+NMazXuvxuya7ax7C7mvol2eC6M07xkfmjQ9w9yV8QQYmJ5ZS8M
4OipjipoqZCc1DtpGbkgMm/KZVP7UXNEhoT9Qpvph4Fm3hQyQ2Vf5Pl7XBMIsCF8k959Z6sAw+Od
IhZnaxaaf5EmcX0m23baOQk3bJMWxoVU0bwdfC9GcMMPaRqjftRp4R8Kl6qm7i0P7KoGh98ijWGE
GrxPdLcOTK3QLyYh/cMQG/dWQRCGg2nr0ih9K9+aXPu3rp4mJxDkuS3AofgNMY/048GsJUoMY2Jg
G9GP6ejUlaY+HOPJN+iw+rg4RbTS8qPuzaqmYR+LmGceD3BvN4Iu3pAF04M9cZo7tIrGxuizbhfT
OUBrnMGt8r352UPSswHlP1+UcwzxNc+yJx9zvRs4s6P2DAvpM7kOZR2CiyRwR9vihGg1t5zOaFsO
wnKPBHSaeqjYRBIg27XZbWruq7OddwCTlmjBk6abR3OuQfQmCXdVt6WwajYlSYUbusniBLxvflig
LAUtGJaA9ObDlIfWqFU0gp3lpc51cTRVsXyp07qK0dz7h3kR/rEYInUjM2sJx2hoThnWF+gQecFy
z8ZNTuoLgzHLvnU7slmrSBkDNqUJ4m7t7RptJJx4HVlPsAJD27fSb64Dmt3T1YR7So2bwR+1Haan
irZccZsbGs9yyo2jlBZNbXscw1iLIaR5sbHPJSvesark6I0zWvApss8VkZkMTwB0ITbwroxmUadV
JJozJV9RXo0D1csG75WsnC//A/llTyv+KxcQlgo7yVbIlHGsiSluApk47UW+0sMGZOg2/qcVKmau
fLHkAzUGjEj/URdFkeMLLJ051FN9PC64YIK60No9HAoBWGOQDMxX4JkNsfutsFKHEXRnj0tMvxn3
x5M/6vphSjKQzDhEaMxpM+TFlcHzWqVGFfT5tJ4L6uZ2nvs8dBrYNVsPD8wFRq8820SK6GiWX5Ec
W2tsL/2mA9UEHBGQ1VQJeZjxVHVkqFTiWpmRPEDNrF/NmtqYGaPK1t+Gwm89IqWpxXNoVSmkosN2
ZTJM98q6/+4xRATHNJE9B72t44FTswu/E0BHu0Fp0V3NJJV7APnFpRvpNUAssZabiST4BiXx9SKl
dqcBr+brSivZDQjqvTCGVBAUHPISDJkzfJt6IBY6WRlsxsLTWQ2cCv88fDXSNL6kBpgSwHapF5qC
4ImNUawxjLNS5pZjqHM/YwLoNuuBsdyaWG/CNDHzIzqt8jJvl+Vg6x1alGpiM25TGHhFzdgkTETH
w90vKu2ujP3hUcL7uo4LThqlcOqrePn4FH7zzcKpJDeg29dNGWHDOyQoj6G6y/EESpBxwzZYfod4
Snychp6NpzYaHydmI1oZejzUkEHsE3J0HhNJUwMGt+aV9NhbtQfxoi50SADbZBinMI55llcctp5o
ORdBp9bjr+9UT24/50fGMfqGRETji1fM6t1TtdyDeK6QxUifhueEBkOJCAJoBdfnmGFp+DsZ3H+q
IVaBIPWSi2DvcyoiA4+simOtP8Sa2Zwisk/X47BbBg2G/ltG1BzvrcYLR36Y5061HpT8kos99OLv
ChpjLct+rhP//CQINmhouf4nae1QgZOlT9EfbMnJP3CWQVy7DilLMdC/k7I5ECY+V7aP6VK5cVXg
OBTWgd7rcxyVLMwSe1pnjeqinOrm2zDY9vUIkuBh4sS9+3319QvCd43CJfBiRWgIIi8+f1hiDzN3
1KzuoMlVxtDRhVU1N5pupFjQBlYdjyIWmDGy4rO+80Kd59Q6Sa9e0ppzs8vE828knx+azp+vIN4r
hN/rh3IR1n8qfOOhYY3IuDsUhcU00afRG3be0BBno437th2SkK152SoLHRSSEE5Qab3iOJP1NrXH
7C6d7OZk5Q4Kp0hU3/H4uLeeE9dbv2+WQ6S1FaiDXmjh7y8nIaS//Pio5T2aFxTVZPd9Fh+SUIRU
RU3tYW54pmEkq9NtU0DrqJCvcC3LKfSBXL2jwhwPqC7jnWaYL15af52geJLSznFJE1McDnVRncfW
tJ/Gui7PcrGyC10vrGfTzpL5XMd1OV60SeLRgjeyEFPPspM0sPcFW8kh9qW41g2QiDiDOK/mhX/J
AZLxxWypCzvhNN82A9HH6w5j2oN2N8YI+DQ6ZojtYl1szNK2sSp37LGOjfy/myrk+AMbGB1WzuwU
y9QlccZ/BPCCFdKi8UK0sZ7V53JpboF3rXuKvx7bMw70mMIxPeG1vreZBWzNOYKEAtTqMh0Yq0CD
p2Yck/FxFfcmmATN/Lm10A6e+nxxcWVFU8xFkghDtLnr562Is4Q4kRrUsHawyJ3C6SHMXgObzhcq
zccqsqECNsCij66z5PERd50MSavi/4g40Eeh3mG7CSLpYJ7dCE7cF3C2uu9uvuL+7Ikz/f+wd17L
cSNZGn4iTMAlzG35KnqJIineICiHhLcJJPD0+6F6ekIiFdT2XM/Nrja0ahRMZp7zn9+0pkxLOAuL
IW5chuha2YRxutSU8j4supUxUeTTTpsHum+22MDtHs2UVhNIXaw7AfkLJzkgdt3SuAXSrb9Mqcp2
bdInezVQXZnZyBfJBKPfyNJTD32SP/st/SPEtvpzMOYOVtfTwrdZnl2YQQQ5zfMS3iqk8aFNbedo
cXDcZSRt7aNMsumhmc2PPWyLFwyBqxeXFDrq/dwmaEnzPh0Mi2/pRIPLqTERgY40/V5edo8l7LhH
JGrk0Wh2o37p7UrkvWTX9agB3TnXTBnzUe2sOS6ObZfStZS+s6J28u8Kp1UPpgWlEUy+ehFdy7zD
pcOqLbrnTVvOnAB9ZXVI6QCUmiavrxnXEfwXuewmfVSSZBz0dEaR6/b+uhIza6SD4mCttMVfkiHT
fK0WW+egmCER0h2uBJF+BwLom1NTN6ByyNOJWgyXI1SSJ7ETE7FVjLyap3HCXNYagVkQgoaXsVW3
p2Tyy0sPt5h9ywG6x+tUrKugHB4CjDFW/Tgl+2BBgBBT19dFBj7kJ7TJwVjOP5g6xvM2Ceb6MwFw
t4P26y/MH2m3TUH0V+lCLhzl4sDPf7Q0lsJ5+dXaXbhc5AXyYVQEZl9OuMQerWWp6mV/N7Ns3MBe
qJ9Fo9VOt7gYrlJztLcEs4GMLM1rok0aeKnd5s4sW95MlVKKnM/iuoxxHQPrmRC4Aq0vRS+4jsMs
FGCVu8v96WKOGRnoAXTt/BkyPKGQiAnuO2hlTFduDOLhdFNzd0Z8SBzMuRWfOBcL5KRBOH/Msb3E
loaCKg8w1FYRKskzPGDEBo/BbehsARx59AuQNyfBtMvg7q9HKX9gAjJdzSy3cq2nmGIE++l8HcSg
V2atsw9N7WoE04wp6FMoyVTF7LJRGArLsucVxyMafj1zR6YH7RB9KkuwwlzgHv81CfyXmZAOFUQA
ZJvAGQB347YsWDGxLsSNjYEk0gXTbAG+hg5uGmbz7GFZ8zSjp8UFsR+brzGORVv4btOnEq3VKrLb
/Ggs4Ap0PrY1OnomowtSs4zIVwGlBnylOeG/VNiAPc3MFudYXP6M35wPSY1pIeAKRuy4cX83zXkp
l32D15cXFEtNZ5LceP40odTssEPIj2VlRR9MKy8v68rONg05AZfQHJqnygJDY/wNpqaWWnkkA5MM
IDotpkt4SreG3X2r8rB61jHFTms24eXos89Wo+QRSoFEwSwdXkiWYR2CcxpQjkd5jgFDeLl8z027
bMNdVHXw5nMQyTDxqXmzln/OIUpcE4LAe7mg3tQlyylAg/ZsBXwS7qy6b6phEIejbXzjQ0CH/Lt8
P5lLA8BORCIdtxMt6Ne5vA1IkdrFWZl9KPCP2C20xI3nw+U7nw1WDwS85AfcYOq84E6LDQSpITd+
bKCZD8cwuGxCypBmyux7+O/DOiwYYmEBDgOSdngtvdS6rz2CZxPFiwwBiI9TbpaXM+k4l8KmiMV5
nQwgysPPXTcSrN7OFcX5aLGbwRt7mEbK5DoDnzOr3L6Hys9myz72VGEc+hl9HGNakrnXZ0hw6AEt
A5uRV4wpFdNKys+O3aRe0+Zku0X4sGsqTXHS0+ycreV7xwEFxdC6JGJzqJ4RRANQj2DGDk7QBxer
/KPjNePGBlzectjz8Zy3We3zNECO4HnjLPVIVz/BHbSXTC/Ia6BQrQOLGdDmE1J8Bm+YQ0wQ/AYe
psn2JgfWUQYl7dH0hpoez+FbM8gs0iN4GUGJRXIs0c+fxjoHRFy2SsfkobSZk93MgY2zupcIUC/o
u05D+O5KApmwJlvQ6bJn3othkXXvNL76jlGy3vf8dBi2GQs3CWlCmB7XX7qipeRoCCI6piWLLKkT
eQPx/HkYBE8NgYtzxIKCpTJkPIM+N+mGhrF5oipJ3RUxLbAvcUQMqVuUSK6ZK7PJjpBKHqoqooKc
hmkzKF74FGTzVWYDqZ//z/PCnIqUI8aA8/lVjJypaE3dYzn3+lbbxrQrZEqWwlixoBOqythfoguw
UY1v3NqfBQ4GyXxVezMd2ehPO91lP5Q7Vx5MGxrYM1C8UAldm850XKqAiewdHDTsWe0BErjjEcFG
Oh5U4H6GNyRxk6OY7QFUtkowbiXyVAWnPsJ6/Fyu/m9U+cdRJTHYP1X2b7JZrl667uWrVBDG+u7X
eeX5X/57XumF/wpxhbIw2wHtImmFCd7f88pzqrcjBJpHRoXCoVH428PQPk8lsTbE/PAc7PKfgaVr
/ctevDUZcToeuxAD0H/guPVaCBVwBdSIDn5fXOzNYC10Jg9Q1KgP+MX9kJT6eyOoosUcY/yH4sfl
SraJBy1yS8TCziuhYE5Ur7uUq4fAxhKhMOvnmujuFe4H6g8z0d/dE9eAvOzSIbrB8vc/STqxfInm
FuuiA/ENCiqEedMN+Dl5zfzw0wu//c1c8lUjxy0BJNguynqP27KX4exPFxr8nNalnZEAsJ6zPPuB
HeCPlP/931xGID32eeNv3lHP6K2TQtf0pGO4DQOGi4vaep3p5L94dHyryP5J32SEfpYS/nRHcY0d
biW5owG+/6VGmwEr3qYGLNM/3JT3m2fnMT9ADO9gzPk6F8gfkNPge1Qf5AhHylPThynWD5YxPdQD
7J33n+BruGV5UZ6DnhDZGwDGa+k9FMuKtVnVB6BGQD6OkkMKK29VGckLsi2YzC4SeWuK+n/+KQae
68BJQECNwPjVR++1Fd0w6OUB6KH6qLAagNttZA9Gyp/ev8flY/sZEDnfI5AIu4JvmqzqXz/GWaVq
SkCVDoYiagRFxLTFPi76+P5VfrO2ApgS/7nKgm389IEsDIvBYKh3MEItoCXph6HABBKrt//q0f10
pVePbkRyjoM+V5K5mjaeTl9mpFPr/8fyOlsF/ProQlxkA74MP3Rt+7XQnXR0ERQkIR3qwa42tTkY
6N1qzvbZJayDBLlqY4WthZmbEAez1RVZ66QEOo1bnuBFQFAf6T+2gSaprmUQ9/UMI/spoa2LgcFO
+dkPFFDOMZ6t4ar2kbOgsCArxg7BmKqa/xc8hIotbb7NeNwRB183xd3UhvYjaQjVUURp9DwUFChj
ocUh8mfmFRPsLsIVAjRD2osBXPHwIcYBCGloqC37XpZbleXltqdK+tgbqXvCtH/82kTs8lbv8ds9
i6ukbnWBjGZI19IPZEX8eI7FYiZJDOr4PYYdui9FxE1nSCp2FU7b+NbP1aYXsEXANaIIEzFcEDQw
dg+9PKIybkymYZiwB1A3a2NdmNzdXLBxIZ8iPqovbQgUbC6S+LOt53EEIJS0duRzVAgXME0/uQVl
ZEqFfYFuAuODJUonCBFaYn1nP8ZyEBc6ttLnOKjyB28EUWo6fMEbr7AfI+69Xvkj2EhduGT3eIiz
8hVc/rDH8mdiretzwpFBL/fQjYhRKbqLO6h7/XPEo7mQaVPfeCr9YVq8U5V69mMRJD90N0Yfe2+u
juOyNcpuSQDKlxlDS7kJHzvEcOg2TTz9IUUkeWRH79dQQ5L9EOfOijKAgIbcViU8N2TQK9IlkusY
UQtE37j8gV2XdY2ajIeoclEymRxB68+ffU5QxomcUIKNPB5ZhtPSY6QkdFwXbnrR1PF9MNtLi+4n
2XM4Q9IrmhEpDYGijPjJ5ZjX1dx6+T5hSlhfWeBK4caT0fAko5owLwaWBC8h/iQjygMxuDSgdT4G
Rinume4UP/Apq07cI+E1TF0XinVzcCESP1Q4L9076HDStaBCh0UNPSbD5k4O1U5pQMVW184KuhSv
oI80wRkazXO1MuLMQFzghQ9d07LsXGiwiFY44mYCLPe9Uw9qJUgNkw99acTDXgVl+hKO2EDB1xuu
8GiC05OEqIg6ct+om8PhiUyybC9q1ec7bE/sZJfWjpi3M+SdZoX32qhWMLutL3NYd9/smbXlGgz+
Nvkouk8DRhqfyRsSF/6EUXkBECZWLXDtCTJawhBwRCpmZbwJIePsuYnt8oTBZQmA2tlruP0/aEBC
eDuIbfkhkM/jYtoYU0c/IqEvXMe4UJJCnof71OANKYejD5EB4FlABy4QJX8k2hlpnay1/F7WoTiU
mQee5kno8q6lnupuwuWUbF5SHhQfwoyI6YThFYz1xZnX6JlBWvk+bOPvvWr9jez0R7SK0AsGhMtT
cipKD5iIQLQLjkL/TioWJcNm4oGsfLga+jbcxhnrHF9iQmZqP3sMYP9emKHeofvCTG7Wdb8uxqzL
8JjCfdnpcz5qdkV9K3NIJaVKwxuHopIxHas+U9iQDuixwYnTaTu37G5IOoa9tZy7tct920X6knRG
cBNg3U5MZxfcOQN5bxVkmfsU99ETedZcjQ31WYVQJ8x8qjZDye2LbmYZFWgWbvpSjV87o4WrH3fs
OdLNgjvLa4k/NUnnFmyUbcv+4UnDv5sTWKc2uuQNEUuAYcJRwV1UZS3on2InO1da6J4atG+FIs05
ZROzVbXxRi7dAswdki7oGfNb41cpyiNxdCXZ3Z3JFwzRqU3yG6fuq50cnYCXUNQ3XbPU1ZVNNAq2
9OzkjcR8s7DcdebzdJIoBEvwAFrOuy4ktc99FljfzZHdali+EWHO1nUW9cl1KnS8G/DUYY+jklgZ
Ri+u01jsOgYt66FqMbx0SCHDVVGvh9mrPkEnCm9mPypRcPktaW3duFa8YWwDCZ45xJwG90MdRzBt
yxITClUQQcLeY8TsHmPIos8G7GcGPNF2DqpRkMAhuXYi2/wSWqq/AGqhHq3UTZB1+aHzCKpJSfXb
F2FsXPVtcuNgPfJkpGl3Q4pXfxWl82NiOiP0FWhowVQl+FBb4jBjxQCcjO1cbbTRbZ599pu22DCA
/VHFEbmQffKJ9fzQDiaypqBCwBAXaNmIe7xxJzgQHIv4J3juF0NUaJJ9Dj1U9MBpiUQmj83/qS3Z
ccwigLBkWrD2Z15p/dcm67ldvZt5Bzt6L+RjnoZ7E7jlGnNbrQ4FGZztHrB7ZQPFjqu+C1MEXHnO
ZpbS5DV8ImlYLF5S2WInYyJogkyHoKAtWkTSzYyLbe0kBYNQ2PvQM8amWNWF/akr7OI0Ng5mJX5v
1uDL0BUwIFQbZRWTnQOD6cr3LqbRRo3A4ZO37H+FP0YfGtDskQFBKo29mwyFPOGy52AYB496CE7Q
aioU+J5yMCOkFm8VgQ9h6//oplQGqwDb9O+1gGhjJbF/1GDYkA2nkFw9bA5NAEfNvj4FfoZasW/7
/pYAWrz4UleFGNcGcbrta9mS0+Moa2Dqa3XPQWZmMIp0/nFMHQ2f0PIAmiiuITvU/jScypxsayQa
X9xAIScmIseYcCl2ydnd2R7ri41juMM31Vik7wZkNFJ+VoZrT3vWqe2sqpRpscJn8GA3qgcTj17I
IMq2Psm22zMJDMs75By9rQmUJ6x4BcJpbkrXVlhZkv1+zXKNv8YYiqlVZnUGEDQKkjQ3jGOihRns
/Lhgf3M9tm83pjqhW8JsenTDXGxqbviQMRFhVjOJPzmgnMfQvxSjmK3BSDbNUDByxVX71wq7m+eY
BD4zP4BMsd/YI+6fsUKKE7TUCT2l5fXkEJ2F/p26IgtbYkxb9Ea9U8BOscI/NWqvzXWC5feAEFg+
CAXN7qsm1ydZjzXA72kL60GZYIgZe+roY1eXqw/RxDH3fovxpjMMTcukNcTOZ3GseT0ehWkiihgo
EaEZRVgZkQN2zg0pS1ldGKR2HN+/nvWmp1ku6GPNAm3bcYi+/fWJly0FjutlORsKapMVu0S1STo8
RDaQuV+w8CF3Dt+HG08E4+352ME0hrwYSVbpDr6fsY4yQlaquRn2uuNcf//3Ob/7fVg5wcJaeO9v
mvJaJ/iMILg/yKJwT4R+Fz8qBzvt1diPHXpQxPl6m6O4SUmptvrrxVV4ZWX84tqi0IZG+UIpU54C
G3bDZNN5dkkNPTiflLhwbUjEZZu2IPoERWJxy7ygZyJO9Dm7sqNpXLckI0YfHdd0X0h6gDYT8j/2
2Pz7d3AnOYCjSecPZpKkz+dTsSzNMFiPc2bLPzwLa3kXr1YHJmEeFlqeJyCVvRn7w07l9MoOvUfA
pjC6aoU0FOMVx31qUNcdmK1DVINFsxPIh9ZYYZ7efx1v+mzM7r3AhvC6ON2hKvj1a+knLJPqhNFW
SL+9F9iLX+Ae8adt4A1iwVUAKmxik0ln918DMSpRAyFoVXLwXIrnc8RqWXsIyGGxxCtvidScUpoH
JmDD0/s3aL99xpQosCsCTNFwbXzdDuOm5Q5tPsoDFqlxxAgPjpQRReFzoSiNkbqK6SY0yP7Epuch
C6cGua8Y0TUOgmDIqpQ4qsfkEK4aJLgOlJaachJX4QP1N8NgKGPfCOlEs2lEHY3r+df/D6/+E15N
QIPz04t+g1ffZPmLrIqXX6Dqv/7Rv6FqfEJJCANx5thhIxQ/QdWWiVEoSw5XQtiY1hmu+1tb4y9/
s3wm4hwn8beuhvRxSwiBr6hLDg5f0z+CqcVy7P208IGmncWfNMRAFPDYer3w2yELSu1hN+32ht44
bg5YMPQ7p+iDOyE5GhD+x3h99wgpxDZrPWWgKhDpt9z37Aojf4CIGe+KAs3c3qCna+8VaZ8XiN2T
9Jb6t30e2gQvihlgRFpxTvxqaiPPzqBEs7UVJ9go8FxYb5t+SKEe1o1RfS5BLK6GifHlvpisPZY+
jJBnadc7OMtt+Jl5vBMcAhOxdstE1HsaRq2CW5zjffRlJFciN+jdreMNZbkGWgmSl6E35BMjyK44
VC2pjbu6g+Jy2QsEr1CB8sJ01+qvQKACd2tnvM4l/Ch/F5yTg5BocrtSY/9O7CjoTnRA+OkQNlRU
5+ihEtwmyFc4gYWwSOGXF9E1mHxEkkWU8zybVTIVikSjiD1w3KhhgM9snVNcxr8iXTKZCOh8WdkJ
StoyraJsXaiWIJmVp0q8l0vMA4q17kN3gV0CnP6tjUgRmq7pZuMSq5i4tiVmV0GqsEr/NkfEPots
3ReYXG2GuEqgr5IuEO9tnKzba4QtxtEcy/bWxD6aAtZwViOBFKu0k+VRGjC+YpwrPmaGR0/ldCY2
5lY53hGRIXZeWE8vfp1mW7itWARlk9wkFbl/Q1Bkl7hxExLcucWxqnq1z8qhYeMq8SrJh1wtbN21
ryTSjIIARseT8Y2AFL8eZE58BdymjdsLZwV8Q9zYHEZ3bTEWj1D0ekZyUQ56Ywz1DWLYT1lVxHcU
/t3tKAf/Lq+z4bMsAr2JQ4QAbS31Hd9DtZuGKnnIGcsida+mR45xWONI/BfJEbbgo5X414SPRA9g
BM5BS8/ABj4iOYmY+3BHUqNzGRFgvzfQEs8by28zIPUmECsft79PjWeVH7sJCAR7GBnrtQCJ1phN
tb5eV9M8H8vW9jzG912xVficHEc9t/sxz+IHB1/9i5DQi3plseHf43FDHR5ggJAuwuv8hzXCAsNr
bRaabLkSmMqu5tWEUu+WCBD/2I7iPm18slSVC/jlaNzkpzqOV2iWaZ+jVg03Ko7tC0vr6kBUjVot
Ad4OtX7X3sncKx/aTpf7IYJHQwbAo9XACOvzIDjxpvGUqjEZh7EaXM00bHck7clTSbbuPVEZ85Ny
ZtTW4ajtr2nVmhckVfiYCjSOfxoRkO/ctP6+aEAPliB7Q+qMvMHIT6FTBerJ9NL8cSJB/dEZ+0RA
xw+yx8Yow82YscI8o29RtzP0DpFM7WD2XjB19taAhjkopjPdlGGJ9kJ3IUYRpDsjJMFQ5cZKk4zh
8JzKFd6hyW0ZpZrQE3JS1xXqYr5iyjwpAtqoBNrahlC/CR2BqtdjNOKtn3c9Tuu5XMeQz2vRjacK
D8WNg03Jg8tE/KY32k/J3H5Ma8P/RqYyUR4m/G20ASPc1LVdz+m9TzuHWf8UYbPh1itCWdC+JvEx
dDv/Cp5iw9JQ3cc5D3AKaM3qq6cgYNW4l906UTh/AWekI0CspqEkj/VFnMbupxiV3NprchsL/qKZ
8NDCzM61LfW5h1JZVnlM1YxRy4zIal6j3TvhMxe/dI5MvuejTXM5NJe2isat8Ea9wdLAebIxJzw4
eJsEKz2O0yVUloU46I0Ybfa2wYpzpQmPXpNAURFcuaK5qO6I0iZpsO6tcEv6tHU9dMlCf4oS+Hqy
wBf+YMtef6hGFwCUKDXn49BHwZdsLHChoxCDhRDkoJIw/KYPoIVE6Q6leFGCzisE7fYWlQL7nDJh
UcRWGcG3CYiOsUfcoM7MBnLAu2vMsxTKYzA/ooIFKFWXyGNVYH+9qic4XnA8q2uS1zI+UQGJ3tRf
G868D9boTceYUglmYIcwPI26o8hqlN3Idy6N3k7WYVAHX13k1j8qw/2WYGGCOH7oCLBtimkJztk2
LQBWUhjZ1Uhe7lXoZNmlNCsvXaXzV2naQIcmOgYyMz9VZvtRN7O5DqxWYmsI+SrBYnmX4N6Lq9wc
3jW49G0N/F6IQejGDj61vM6zIUbwkURw+FrrETtWdw8ihXVJ439N5zIAqABzkk1e3SP7YweRbQ1U
kRXbto1EfiUAc9dw+IerqgTbMUY9JdhOej36MKu648stNrQV420yVe03AhYME3jSyil7iBeOiSY4
8QunjT3WJbTAGpeiPBPFbREZYpfbdI1W2ZNh35kaUruZXBpt7GMGVlb7Xmm1cQkm/wwiKDd5AGIy
+Nlz31lfmANkazgs8+UwFjHgMfLRWzcAtymhvW50Ie315Ojuh+UM2VZZk/qYmp7YgmO3W5xnM4BU
2K1Oa0QfE2JTrjHV6Pdj6CDM6ZL2ZohTx9qmQDLE5GKLuTZaaRxHddEmrlyLcsRDEUEbqfNqF49B
9q0ICLabZkKY2PaeZZB/b7OkOzoGx73pZwsBjD/hBxjCpxfeYUh6hEhp7m5IkbN3dp8QA1gb6dcw
hTfX58BGvSiNldtF+V3a59hEdmmyq/u0OSoKkq3CKfaAu1C38zWVl4FCY09jN1wkRYWUIddIqnrL
MDbmNGOMURMA7iCM+9qLEYMrN79PUDat1SS9wzg4yFTE1ewy9y3RtqG0Ce1dZYmvjVnfKQB+bJfL
dA2MuWeLNlYgHQjf3GklGXvskmymwshJS8rM6tqv2zvf7PZh1+znsVArs4AWacqSALoeH4xqjomg
qoNVE0IqZWpCNq2UOGXk8Q6DsSunMIwPIf36PvdUeHDpp4CxmAJl5e1EWtGO7AdMiyujXHv5dBcO
agnYyZg29DXTr7kuwYaqYCWksvYlcjs2Yd+5MXoNhzY0/HuEhGhX0ghjJmF9byLP2GIRUqySggQT
OyHrZYCLy3ngqLvRtsKvSTE1W9/g80NAePD0UN55Bm5GYT9L2EQkL5phrY6aHJFDWsYG5jNzcCr6
6S5PxDOix0//66X+P3kMoPaLyOEdm4Lkq0zil/KXXuqvf/TvXiqw/4VQHvyK4uavpL3/0H5C818u
uutQuBARTOF6qO3/pv0E/7LA22xUFpjtQsrhV/y7n4L244ViMe5laAgA4Yt/0k9Zr1A95veW47jo
iLDOd13ztWU/RyTiybwjux4SaY+dH4ad+tAKhq4Q2UsPFbuciuoyzSxjZHxAWgzCAYm5UhfW4sVP
cPuzUPWlC9QsUm+eaARcQigvYntxb0VWBE6BZSGa/J+e9G9IN6/gQVzq+MEBj9YEhKFVXf7+ZwZC
p3DPbGdidtDGfLBkaawFkPflNPgmpL6Jk/j9CwJy/tp7LibqJn2xS9YbJAGe2a+XNJLcqQ1VxRcw
PC7xqjHSdT6A0+1TF3kejVBjNAerNdGKjWQ26bVyB989hB4gzk7E0qqO2IQznJ05VtC0ehEzabv3
9C2p7Oh5K8ImbuXClc1tq5/3blRWF2lnEZjNfBy8zcqWMqNp8TZeC61Q25HxxbM2vEF/wGyTGRqB
NC99WdP6pU3ApUJGu/G29aNlgCMijIdGz6DA8XgjDCr6TqldRMQQBrK4AbSWw0cwOsCYrQOsPLnE
12/nvrau24CZ8NqPkykmOy8c4y0DcoyipJvTGcvYvreghuPU6nfcW9ciADPkRCXkjfwMbSeB3jrC
rj/bw5jNEG7tRt4QrMovIiTCOQIgS/2pxV5iThhgIiGyU2l1F3YFu+t6zrC33Hn+5NVPNkRceerb
ju8vxnEKaoIvhg9zW0K2dXJbP9aBhYOxY/c8uaQjR4HSrNLVkVMAtH5oM/4R2zCXzuuBv60VZqdb
IrxAQ/XcUBAaZprKRfgAO6Nqy0Xnh/41WacZJR+GwtGDmpgfDQqLRVjFGBFumsS7kwzs8errGh4S
Prq8Bc+FNvgkcRioD+6Mz9OW5+iotUgWm50EE2AcAwRKo4/TXPFaBwLbrYsYk2R5mpdX4i8PJ2wS
6h5yhig1G1K1ES/3JPzOwzBeScCGOwNoQa8gG+BuibouQDJBqNa2w9EOBjXScHAHzx/9TTXY+ZYj
IiZWsrEWXaie7lGc9dcgecy5ijRCjTALhbA97cXVNMXeg0Hrfz0OdX5LHlj8QkWbHCDhuME6sUv/
pYyz4bF2MAhE7MEnK0fUagMeccFapst8pMgjbClt7Qm0OHjAPRh43PZ3Nn7rZEINPp/N0Po83jEp
vPYGlz/h7DoBjpMDKDQOYReTG8jZYQLrGlhkFpp3lzgArj+mFNTlM38s0h/4p+sPSUE4fOrl5KpX
Md9IB/dZrZlCWvd4fPB68gxH15VBoJ6H6nbOoaQs0ec8GRYXZlIsyqyuxmjXmRjUPnWR0B+YjLAQ
DJJ79SGxa9vbZ3CILwRK9noVAbIc4iGF/5FGtr6FCNYclJwnfemUikfvV4qrQDggu95itYVbbFp4
Ln64CCzPHQRWS3Z7n82zYTwYiqTLy54M3fZ20miEiRh02H7ngpHcp8SlwPkQkSB1QK/Vgs8MjnOc
cdsaVvNU8CyZz/EstTkC4YfhEjAPn689AEPgmeKyq8hT3WDzsj5/yJk2eHEVGud24w3LouhbSOO0
Vsil2Mwrm9LNwAEDcp30nnQeKPsmjSD2I8Swzkloo4W1cgAQHyyeayuDNA198KO4TZ9bq0WMtRIK
wb4TBX32CLrWWRKLAxL8bqqiLD3aOBqbcOvnsUH6ZGbxX0I1l566BptjKNytdZ3iWakfAxU12Xfh
lzatijsRC7ktzMG2bwrOn5ksa4We6hiVdlCgIK080zxK2wGcEtbClTKS2MRSY4bbn8TBdUmOxZMY
VAQlxvroD7EmYbOo1CdMUYwtCkYJNld3a0fF8ujkYYTfSUSjXiTDuAKcBKOSfiEOTNG9EeuUtDES
KEmM7XYuw9SSrMV6wpI6xyu2rgPzoQOcWjuF+WwwNl/1uG2vsqnsV4kcdXCwMjv+kneR/13HToTl
QVve9Ll3qWi9p22Wt/rOq/z4WThDuS04pDZA6M4HCIzls+XKYmfTMUVrfy4wxcNJ7TaM8Zv164xJ
j00c6hWNdf7JTjufhrjrdzMl6soYNBliLfIkCHz1zZDPxaVgWrxVqHju2Nbr5zRU8uPg5rejb+p0
3zadu2umRmOsWAHCYCP5Me68/NNYuF28a/sSATYHGP6tzYyJZZjt8PPB574ZScLIfSbhyeBU9xw6
9VMpilpu0rkrSao2q0fp4eRocfQwM/eEouT28dWrPe1Q5A7FJo787kfSYhOXo3U92HMa70bUatci
7nx3I3FOnZBVUw5sFn9ByC1FtQ/yZloYg0519KW2d7Gw7ijH672ppdq03OMTYhUm+fiDeMeSWdaw
nQpfXTe9G30Ma+ntjW7OdgKfyDV42hzspsnzrg2cBy/YsKeDWZbTcTSs8Dhjy4epeduue6SF60ZN
KVqkzrsfkmH+Zpp5ekE2xHxBexzmm/crlDfFHIZYzO/987zUYY75a33SVIVDTBtSEt3XjKbLhSIz
OhxCrgG9BpF/dYExeHt4/6qvBmFURT6cdnxgPSpdH4/wX6/qRrP05SjCEz19/Rn3FzaGurepMd6/
zqvx5/k6yLY9ymUb667XCT1kjXiqC+Po5MI5Yk81W/bsReEndMSG8c8vttBneZwWLPvX0UsWa9iI
KQJPZ8inWpRYZ661kahw+/6l3hayzJsRCVKLmxjtviYlN5ip14Y2vZODyed1iXRvL0aElPCKqovO
BzX4x9ezGNFYfCamB8T/asxtBRXLNi/EadYyevjrCCIoghNDlAtDrUsmHu/713w1xuTdcXNLwgre
Yby818X6VMRuH7a9e0I/R3Xlo2pLKEuY+yEzXZz+XLQCztooBv5swg/S//gjhVQpeM4mUS+2MF/d
dFW6jalzFMJKJe1hHBEJaWusLt6/zbdLgav4Fup4Zl44sb1agHlkj2VEAtcJ6+L2MCUIv/xg+hMR
4HdXoaEMgG0YDb+ZfXu9YzfC4F7OLHYvgY13RkDfv5fffJZM/oiICeh2Fmu5X5d11sC0xfJQnOwI
aSJOq3wUw4Sp2xZ6vHXd13qY/9DSvd2/2NPZTbgt1+FPrx4fftnRNOaeezKqyHuykPFBdR0oRVQO
96JEPQl+0818Iu/f6tudJWCkyMiTu2XW9fpWQ6hTONsLGyczVndEdPFF7yE+mFP0qu9f6je3yMeB
TIQaHCXA683Sx6WISxU2WrtF3VVY1cUMjvQ5dxcy0dLB6eWref+iv7s/EusCREICusRryc2AAtiR
oWedcg9JQFm4zjE3A7mn0fnjSj8zEn4a0LLUQ9AJnD9dP/SDtyttobCa7CcwXzvkealVCIxCfTP/
QHBFS6grOgiIIpTJeqSug0c5dddDgxvODkKHS3NRQf5Er/3NQhRH1TmXcKmDzKvzPzyWt184En3H
X7QnqEGs17KdkuFlggUMX3gBHYhARASdi1tst8Ixl08tDSnr338T1tu1i2CLVbXQOtAMveZUxDl4
ScQZdzICg1pXBw79Q48/zregtTgy8eNdvvc0sa4blTefETXO1sZJQv2h6ewm3zexmpckAvTBPVp9
+Y8PB2YhqNDQ/Di8uzMn5CdUxSQZAdNcVn0xBxTdpkifrRjic5c7ZYJKEpz1/Sfy5tv0oNGwGoBy
+EQx2vp1m2lIH6Don+YT1qzuS4cfQrqampLPVC/cpH9+MXAjBwZDyFbz+hSAGR+acRNOJx1DU05L
nNTwdaDLEWZNl/T+xd68au4sIMMQzsRy4p1zuH56lEVmWHUXmdPJiwSNZZz0fFksRLrE9y9kv+JE
ICtku1yKB7RhHOmvK6OcWZn2an+kgmhld2vSw6m1EXR99inC3767qNMBJMSNkYTLUUKizOv/Y+/M
diNH0iz9Kv0CLHBfgMFcOH13uYfLtYQUN4SkUJA0Gjfjzqefj5GVU7l0Z3UCfTPAAFVABiIkl3yx
5fznfMezFL6cZRss6/GWpBk6gTZwWcK7CaZg9rAD65qLlIXqZW11uagfQw36ejfgBLy2Bdiq/O8u
xC6lsIjg+DsoJ/vTUSgtIOt50NaP5owdeMCAd4KLkO5iffrbpy4eiveAja0KSe9PZj+AOmbbj4TF
FaYWAtiC378uYd5r5lieqMf4t/rhsnv9ZmHEGMN6aPLRx1BFmPOPr1Ix5xZzasc+uvVof7qu2R+V
HQXPPwUR12tQdepZUgIwjua/+ZCZf3yL2EvgjeCbxSMvBkIHi9Bv1VJb4hcntkApEfzAfAb55bsZ
mFSIQxa2gpFBJ2iYjOlQ2TCdCmKc7YWl4nRvthNjUoo9ppve5aiIc7boNbXylotFx0B/9TNzrXK3
EbDDjPTqtZNW8J2G1NkHxDtw/Wa+xfBONFi2l7eX1NgMdlOrjOrYq6liSuo249UZRqSxJsKLe2Lu
ykaf1n3srf0YR+/Z0RcTDhT8/H5Abbgot9Wo2kjda8lklUmRV+DV7VuofroHbO4OWVovwsZzuoBi
CFXdtRnwbZJD1QzOZqpnLtBzeoSSYoQgFJyO4a2R1LAOuzp1WrRvvQfwaM1iSahKQyAedcwaje8D
RQqI4hpEFdo2qkUMBa2WXPtp5L894P/lwS2RKElgBFGyd/uMW1FRz/ztXHv/PHzChUd5CeRyrqkr
PmtJIR0wswUF7ZD2Y8XFfVJjkB1iXxtv1TjnyZXQhyzvsrju2/uGLEW+Jp3Bp7s08iq7lTPpgLXq
WqPe4q4db5lObDN23TK7eZXRfB+xFM8ovMKZPy236Oyzqo1FihokLzOwEL6QX915c4BezQ8VIVFs
r6aw7/oFE4eiAc2PCVybjVu3Yoy1RgdBuWI0hRDu5xOlRGTB+I4MiyMCNoNVHOpRdNrDWKY8dJ3N
7FqBjgu7XiXSaswvxdA77c1INfpMMt4uyZX7KswTY/KAt5HGsg99ryjFWwNB0MK5KoCOuCZLuDPH
vIMKeg0I0XlD6t3ZNBsNhwRMCC1ko0E6oVQSTcuvumbejZI7LDO3AJURMzWWEKNwlITc4vAGKxJc
bBctVewNP88BaPa8+0CgIDUkLo7GIzgvoEgRQohfo7aV4w+GctEVwBEpwZ8SnCM7fhgrGY1HW5jO
WxolSQQrv2HW+cvHyl0SUPrCKRg8aMJvBaUDCnF+Mh6N0UhwlLIr1qHJ3JAcoevwLqr9heeQSIfn
1WwWzdwSTfdO0HPotyM5s+svoxlKi98ix1oOErHN2Y7Od0J7hliUWIU8v6oE1x9gRCjwP7c/D3+c
uiZoV96d4zGPWGV6Ogr6FDK9ORHb4GOaVxqTBjnZPLE2KGtrKwIzTu+bouYHMXS0k20lzeZWzHgu
vnWjZ2lgFT0ny25+GYzd2Rml8egKUeBYA2Q8ffoak4wN2VvTvp+MChU4mTgb4/AxBi9nP2YMQF1H
glzBe8VmmkPKzm4t7ysH86zF8UuTLIZYmfbMsFdRhAc+ZAl3aE1RDWr9JC1M2Shos48kgfntmOv6
iNSGQt76CGRz14vhlx3//3tO/53n1OBT85szy588p+e0KD6bsv296fSXr/p1UAq03be4ODAOXYLg
v+G5B95P0oHu+j9noWgX/xqUBv+Ado5H2UYT4uqGu/T/DkotKPAB7lVudfDq+M5/a1AK3fz3+7ce
GFyCTQ8Ngx8Q8+sfTqoWFuu8tQv9VOhamdQdtCZXW0ObiqDrGmO1yWwL7MZk9ZXaUhhhAOitWutz
HCVcqXxOC+ZMU3MGQGIH5Qrm2/x1nKVtUxLE6Wo9YDOJfTN+ykeISJRRO1974FZnkLTtlb45Ldqm
pXDAl5Nco7SSvwx7dwwqLH5JtletKE6egBRDNPheqtZ61wb4pCemUSMEYdds73oBwPbJyqLOu2vm
xdzT0fyLC8HOre67+Dm8NZuR2RiNCnAHt/MEdnLOmmltKd0iGGx1r4TzBmZNHaTzc2alMH5qlXvV
NuO1fYBonLuhZRIg3VR4q56MZCIlxvxrDlUqkFch88OfAqr34NqdeWi8NtmZI/5czuWb1EsXUnud
CgojTXMnzPRxAh9zdQUTzD3/xDpDDY1ywNRAcNrCatVKEVjZYD15G2nhXPm6yAd4Yx4bBfDcTc3V
n/QbRJg1QmXtbGaumTdDl865D5hHGW3nGVhcgppbP87N5xlrzUO1NGyqdjL9A5F2S1uLpnLkUgvM
yuzhdMTAq5KNZpk0Z5HX4Dmo+lXdjcXRDUpMw5XHILzDmLucbCJmw9M0nNqujbH2xFWy8VJ3vtVF
bKf6LoqZzmQGpN5WoRaZ7bCf6Bot1ohHFDXaUS22/hRFe5tqypdqtiCWzY02PwbSk/aqjQcv3dtU
YMrnVPld8RTT5k7TVsceO2qbAQpw0+yYjUx6cwDDVOQrKuyd1HijE03FvHIUtDmODDZ5Y4dmXdmX
mVDaZtQjUtmEbA9o1zc/iVxaXKi3y7JyEBh4Fq9SWecgk4KWfGzb+Cs5a1a6ahwTUPMc9dBc/YoG
Q+8xGyHVOuYh7tTZmXyxmoeZ+tpyqYasQ+CRO0he0dHLim3ByfRJ05L7kTDSSvEw23jG2Eru/dXQ
BxqKvDTaRv30gJreHGrIhhtIp+KuzjX9UDl2tm2j2jwGGut9xnF202hkJHP6ao82UtJ28EsYtHKa
D3rNR9N0pfkUTOa3oqWetDbwg4mk1QgZin5LS2jbHimTEAdOZe+K08QRT1Z8qplM4GbM9Q0s2h3j
s7Cxq25rU7yaMWBc47IrwrjWAo3km8CZmSSfDuAf8u1AlZk+ACLBnxzYKvPxR/nAHrspviscij6R
YKsdhLeHNtWalVGmS32pE4W2EsaVn16chDNptOIi9B8weHSfEJcmusIsnhw+bPu66sEBsEHSFERZ
Ql2TQ3QeakveMj+9m42Ic2mnw7ifH1OsdaXeBEcvHm40rUEzovUJuvEmFjz7sZuEfm8/NXW986fx
LMBkQ1zsxq2qZLvpo5mex8h+dgmargaK0dZGLj+lDTLNLAYXQkLSPaRacfZrwwiDFoQUME0WwdQ/
2xXxZZGPTJL8wFiZpM7udQDkm3xUBcNRrHYIIo1R8Hq4O849VD4mQbf3lfyYPXyBHPKDo8tyeewU
E7MxssQlCVoBHsmiSNVLjfs4qe970WxoaF77c1lcRjrB3uSymmUd/mGs5412qirTvqVm7R7Lqk1C
XjCONGMVEDtNXnSt4Thjjj+SNqet12u4oqS1XIGCnEKHweWRBJC1aVjW71trWDq43OCQCe8Wueqe
Mbi+ZZmgXVJogxc2mdt+ZV3p1mbvRf2qslpxESa+7rrN2p3OC7XVy7pjouUkN2scg7MaddwNWktj
ZP4KytAMGckRoM23BWUIq1FU3op6rBu9TqwuRAJh3YgtSGSLH48i5cROwWcm7A51FGL5pj1JtI+S
SPnWzOfoYciGc6XVKhyNVjxha3lySEOspNa/4WV/cWO43J1DaycQdroJ8PcSeds2gzrgHN0FpqCp
h3KFi2nE9W7w1UdBr9CGurBmr7fmYxV52Mz7jElGnsj+5NSDfkkM69YF1Z1skmc3M6ExAmnVSyx+
rLQbCAjf6PVk9Ip7OFvW0krzr35j7ZpUjLeRl47EbB9jI3Rn/1sWxcaLJIOyVpa3mKCpIDa9nnKq
ftPX2ZHbcbt1+to8KfDvq7qvUsbmAa2R2ST9HaHe+ZCU7b6txLFPo2wHNSwN4wArcQrbm81MhnMU
kL0k+sm10O7sDyzY7QL30/wLNkz7PskXsJ2n6jPkbJpkh552QeEk79Xo2iFO5rsxrdkTBvlk2P2+
gH0e9DMbqwigLqj2oUcHJbqWf/RjsQ/86UV4mdz0/D4YB8ostB0vPfUTCE8SmFsbfq0ZxvSlXUYw
gzBJI7oOO25hJyd14i12+WnVdLH1Sp1tdUM9yoqVxnC22vgZK1OfW8U11nriraVKgNGxr1V0cOyn
0hFrwzCqbdFV3Z0JIxKXh8nlpcMGGVnEabRh2Z4Bz5ZusNJ85zIARXrGrFF80eOqH9f2JG1CqNMs
ulshNP8QNNl8HHvryR716l1TvRbvoxxvxNbxBqtZWdIY1Mq2Syie7LPmpm+Dj1zrr0biETi2h/bW
OMV1KDSNC6R2n09J9wXu0deloWnbjW55pK7gq9/gMx1TKuM0zC8Ilz2dX7L+xvJq7weix29iNtQG
H5Q6WJRhbkTZJzsXLN3K9zH45nj4w7TpX5f2202h+9o5xq30DC+E2vq+8X+4HbUCHWN87J6WfCt9
b3rwBmo5s85/tTKnwuqfe8/g89K1Frl6CC9DPALa1PFTLCZVj7Iry4KiMtrLh4gXTKzAxAP5Y/7N
55ofL+YGs8nF90pl75OuebcgKPqvVtNTntthsdYzhxQ5W7YnKoPwcaqwCM+VsleVruSJ5HAJ+LCj
XLEp4rNhyn2bkcwB2IuLtwvKG+aIGvyun3T3dDL4+9lz66/aHOzLdhofexAjWyNIKUIM4L/f0Ujy
HQf6B6uz3NZYFtfc4bqnVBgnt7CCXRWAT6CaPd1Ak2CD4HK9bk14kYljIr9QsGjitLBw45hOfSeM
Zl7JtpnucpsO5aE0Rmjr9Qe177iDR5nCIq9644EFssEw1llkZ9x2SKgXLWJ8FbmdsXk1WvFaM7o8
xe6ErZuz4PMCSJhIzEt/yYhP1kOeWMY7gor7bqcFnQNzGwc0/YFJQDbfoHtlWxM6CV4nAAd23h+9
btbwuBMQt8wvERcVUiRkjWjpgWu7zjl5wOdI+zgJaVRGlzwpPBLbLO/jB4JIaFlnDlphDhJWBfOB
xPZ3xljurob8t86Zl4HbiBdzSkmz6OgEKzbJHa/a0RF2u6JDgarSshRQX7tvfWsDlZgr+sTpMFo7
EmaEiuql8rikd+hn5XNFAZxvyL2F0WCVKEGgXh82kbIuIhEWNiFX7WTl+qc0ybERtsybMpqlpznZ
yr5WN5X09k433jtJrKnFD7ERefSE6pSvJO3SkWZbgGGqat04CkCAIJzkTsXGq+V+Lnjf5dBOVgzW
jBBrdAU6q6dbcqxZToA8YqDsASoTwZ2z5NsQtHcuB/yt7vMUwzh+IodcbiDS4QxK89PgAsIQho+J
buRoiLcNKHvsVeyJsiR1Yt8CzCU7ePQfsuiecNVQduNSjJdzTzFbB5IiPkhKAdp1ZU90XlaOOmtq
7EFzauYzQzeSITLPn0biTCFaJlvdpNkMpxTc6hJvSMJAdWWKEmUtn5/g6OCIwqcVpmWUfs+UsTZG
bwYXwrt8lCQ9dJsSodGPnjxD3kHwsC/KBirU1cUPDr9gMpNmY4i5DBONqM1o91gdm2Q7yy5/UrZI
1xLmzxZwVLCxbQ475pLMmjQhzxTwmKsJ7NWWjrP64vrRu96oeB1kI1HzIRvv6wkrZNC4RjhJj1OP
AQ9Ar8SlGKfuYuplSMBvCOdGLZqJPl2AURw1wydj45ZW6PU9A3jiSXdMfb+X3DdorHg1/fktrtyd
ZzTdHdfciScjw1kzHyI/6ze40nYy+aH5Na2kbqNTrCeqfZ2pa51alILgXg+S2g8xL+jbquJ6i5nO
2tH/tDNLx0CtEicfswXnBB16kP8Eq9JaWen8NnrdR9TFVJZmvH9K675rz14ZPZX93ALrLOJvmgYs
u4PCCg4Ub73l3c2B/+LjvVdBUO4yNscVFTgUIQFZJU6l07huV/di4HSmNUIP226moiIDVQ42hYJe
qOFX+hkw1Gf0f7MliIhfl52gxnpQJdvJ95uD4h38bVLJp5XBArCigeyBZTYUHdpQlMhi5a+yFHm5
SVMjv7Bl2TjmSktywCvh7ZiJKu4HbJX7XhvrELxRthOpFquwMgGFhyVsnVeTEF84In5yyanqp6Hz
JUJn0h84VWcgw5JiZweFva2otj5BmnK3qugeJzXjqC6DL4HfiWuRasYPJ22605yk7pFaGbU35bTU
TkbT1hls9WgXsDR8Zb5xhxdn6ja54Mf6FwATPXTXMr4jgGeFHQ72M5IxfSPzOO6sEoAYrbXltqe1
atsy1VgrgOqRVeD5omZ6HeMbBC7FvC5t2niNtqEx3tIpl+qwF1fC2piJjL642IT3npzeafcJVrnp
YdqVPGMcas9FJ4u9EtOB6lpsi0N/wX7HsaJJMKJmwTeQFOm69j18n3mCKbdyCo5BaiZsx7cnQ4ec
yCXLHTnucevf2iYEdnIXITMUsU1oJTpwbjx4OVkSKfN+y3LlbFjNJ156p9hIcGECPgKXKf/WCc3e
cRVGcbFG8dpnQbDgxvXszFbNLjRwW7hMTXAqmoLYWyaAx0ees+qyPNSQvFelYdYQoxqdnL5M901m
G6FSlVjhJNRPbVa3x6a0ftQzFUzYsFbL3cKc04vB6r4ZoaRfheJlLDMg3kFGfZqUQ6jhKlu5dNWu
M/zcp8EW19TE3EiM9By73nPpB82O83VN5Ia3Px3028LQCSCjd8jW4S7jJNPSWsK3wriJ8bH9nMsK
J2F7ntDvV4r++Jk6AVQG7lmmRTYaYvFqaBN+PZjIkJBDvMWsyo4e7ZNS4gfPKodDy3Qc+KSG3dJk
oncta6RjKDqX+vfeE+9UQRx8u76OOK8PaTOZa66QJ5bo5yrqCzJi44arFu9kVP6w7alp59OgX2aj
M3f+OCCjzGy6aL64to0b4KUDIeHN3LtZWNeQqrjozMXX2taQTYZh8LcmGjNr582cYmKGMXWnJAK5
efkD9Aeugy1JsXkmlIcisDaidDgmlIPQYVq8F20Z3ItY44X0nV091Mkax+H8hKPi6s0B9V2VYYI5
17dt41CGrBSZTg7KGix8b6Jm0BOPxGg/faO+NLN5ynz3zSJlVcm31qAwvfV/qH6quOamIJQMauKb
PFjXoggNUYk1wJAfVauyUGrZt6TWkk29SP8LvYrkbImo4qOVzCKI10WBFpAY5IBYtb6JUlxVwgId
Np1yR2y+tvcFRrR5JD7mUisb00w99FzK+3pS/CN2cgzvVMboVb0pyNCqddJ6zPXdU0V5Fdy20BUj
s5sxk90WFQcHjuycVTYbXs0OPdUdQDiCwDaMpWBFRIJ6b1kzAGFVa4krGcqhKTupYQoRHnTbR812
82ab+7g9t0rLBhVajNjKk8sdYWL5MDvYbCSIa8JSPEcOqUnq0LVJv+uIwLw32ehlLSi1oEGx+GXc
/D+t1+8+y8tb/tn8r+Ubf3C4YJ1L2v/9+z82v/w5/iwX9ft3f4CEl5K96j7VdPtsOsmX8o3++S//
u3/5H5//vcQS892/VuKbJuV/VZX+PrT08+t+1eKJH+lYMhbWzEIEXgT3f7KKA+JHPxHFJkaOX8kP
/OevtAf9H6SScBYGJoZG13P+Fu0Bgf/3mjteAAfUA+gY17IC3EuLJv8bDwVycE3GtckOOTG+sxdT
aACtns8G1cmA8tpE37e1A/6PvAwbkQHV3V71S0lmyV3yCZgBWDtSALSNsKwC7A8MYqNhFmE/QsWj
kXHSMDtUmZpNmqTSbj5FqTd1fDYqEyh/S++iR2EHPyWL3JTYY3b52aVIkxOT6jqlSUUlFv3IAovG
jWiGRzkZ6HJ/GBgILgUMPysbPdwtx9IZmcC5BQx+fkxqUKiMrt6sgIpuHKJQyqFRHCYMwyz4ic2Z
ei+nCr30wQDEph19TlkGZ0Rclt/72Ird7RB4nG71PorTTd7Fo2KrSTTnNdEDSGoL7L5NTmVrMXxf
wtfVcK1NIAYrL/aH+AI9IfG3ZTYZ8W2IdRePR5bX9iqNc8hXZoNutabu3HIOhr38y5hGB+9lVFlF
gXqt42ihv8VZuVPCyhUZDZESY/BnyweN6BpxShGEG+keeaUifs8ps/7Se1O5KSkzQCH2pprwb1z7
LzOJW41VcRg3jJwp2nNngqTDuEzfoayLur94HBubMNNjay/xOHAOh886REArlbzHTi13ucp12sl8
RrnBtlK9L8Iet9sJDAOn7Lq61uQreMNUHg1aXVqG2gSkoXen8YnNLHvRkylbebJIQovoS9immfOp
FaO44aIBaBqM9ZosZ7BNKLM4tPT5vAoH6YSOChhRnioOaVC0RzAXe+wm8paANrvvR6zweF1jj7bq
mt7PweUAUBzGYHr0WOzUSguC5t1ZihtyyljWI7fkQxa7EGCHNj/hmWvoJ7URQedUciKmMaLWjGQX
j2Xw4VKOJ7kUKnHtidO8xT3bL4eASb8Ek88G0QpDO1J3wldNeqHfqwadeqDW8dky5aPQKvPVpeYo
DmkJ+khhLT275MfXNgilLVu6fYi52iJSj7S3WMNnFDX+24x6uAmqkthxn8TtGxIfoWVGykYy2Kus
Gk69nThfJPS/rdWTouUoFJV7xTD6QADHPdMZaLyOZudfDK+gwtAcqFcXGfUVNk3lHYmpx4aE3ReL
7Ps+s3LrRNfoeCG5wlwrrpx7qGvGBWipeKmLRLzyisrdOHbWCYCI3HdFUV2y2ZYfFSzDKIwIdx9T
Zc3X2ml7LjYYLEmoGP0qqnyPU0XLsFnTkM01Om3P/qSs+2AG8sCRgo+9HFWEfO+n6bHg8vmlQ5S4
65WVfsVGQX+BNQ36GYBHem6TrH7soME9pKlbHUlJFRuNXt5XFE3xrHq3PbVOGWgbxGpx1GdvNrdG
nuRXPMvRoYLTumtnPcaXE/hbVffOD6eHOompaPo6CgowECMPRVbldPVEZ6JHNA11iU7t+jLCKuKD
GVSnydEnZE2Lw6ndfe+KAZtAVsi9jtttVTjcmAyjoRQrLbytmRCAn0e3fqfCqzvp9ZBupQ3dzy3s
4V6UXD2TzJ/2peqse2y500sHCPaDBGF/zxMSfRlxgnxFhTfC3h7yNZ+Tdl3mo6CT0Ra7yhYulN+u
zJ6qFIMFLzufFo2m9cDLqu/00bW72c9REMZItzajO9q0xaj2ShUwrLIeHwnTiT6hLsUxf8xmwhhF
Jy/JW5nLDKLDI/Uv/Rla8rVCK7yYpRm/0Pwtd7MT1Fuaq7AgUFqhn900089BmwUXjenZ/TT2HRtF
M5HgLBdCqhy/yLqrqOTjg4o9PAZiiMibh9HQcnDFhnOsSq4VpAFg2nZWce4gwwDKY6lB8SR7ienA
rG3jwZ0YcIV6q0VhU7vTB9m3kfui5quUQ6cQ+2Zq6nemhQzWRHZkL8FsXJfmN8G1+SAbB3ennaaP
hhLNLfZa74L3CjGLziuMSVNWPzVFFyD3evO553D4VpUdY1rDGG4yLVH0+PR4dwVEjO9UOYkpxCQE
OLZwhqMW5/0uaoz+0rfKOprSXPI2df08AES9jg53gIlmx52Vjsk9O1v16gZd+e63hfdjwuzDsKNt
CDoG8XcUCLGUiqClgYcdQFSeprFx1nQetIh9/JxhoDWc1o1MDCu9kf1bBWVTkmwkV0rFnYZHI7Hr
56gr2k3pkY3ynTyNQscV2Y/Cxn/UBH391Y8L193YZZy/W3Hs74p6jM6dEfmn3odTIMHRHJLAR5bO
wH1OJvsbilorL62tB1+EnzfnzJjaTec3iMOlBmy0xWci7Ay9WnrcJvui++rDroYfgbbL+I5y51Vj
Dd19FTf+3awF06dudbJbELts10C645McWu0xSRz3FSAeS0/GgGWJ6QvKnoe2gqo5R9Gm1f2SBprC
uqTMUFmWQHZnvpyMlYgcf+e1iGS8J4YUGGegkcM1kjIE7em/ZdjDt3pqvZFAKc9aXDgPPmI0NpvR
uhsgKbEMTuYV85oeUgF4Xl5AkjeWsZvbDkBpkS5F1+YZqqs4xCZ8OJUU5bWMTevJ89t+M3oaMm4N
vUFzBUIi7twNXkCTuFbarLXSqoji6s29R03sR5so2VIJW83rbuiDBwN6E0Onxtzq+Ike4ZEnNvfF
yr5mUU2vitmPwb2MqcvFtlmGg27d+ZEaeNlzW8fJgERqu+MxaE1/g9+r/oR9a7ZwP5GCo7b29gyf
qrCRzQRxZGqu1SyrazZV9R6Sn7kfLQQAOlS0cBjmYN5FhvK+chYwH0crELBAHery/FzrXnOa3rdR
Vr04tfQ2mgjuLZMOMn4/HSIT55QGZuiAniFaASq1UtrBLcyGgDOyacSmXc8faaVyKhZoED2a3bh2
Sra3CRmJt6bNlUZkzjXibLo1UjbrjsIiwWRZeWJt1TPnD9wI3cWKu5qLr3oudFqsycTaVRgxLtqx
3xXbHpojt3SuRlpqeHuzlP4Xz/BGdgUvfeWA5qL4CgTteor2XSUipsgZ5cueoYzs4EiAGryzCeaV
FT4BZY8CvJNecnztGxKDXLduLiiT1TBbw8HVJ/KEdOLwOcEozJsj8JA25wQFMjN3mc6ygvmFw/TI
SRWCmqkPD70u4yc9K+WTbXIGtDEM2CGjpvpLlbXBac5cTiuxEx10r8JHEgMCwOsABwjlt48O4AtR
a4gziqNosVgwTjPSjiNmUO65+8XNpwUJvgnIQeJmxypg1fS491RJ4tJSR0cyvSWubp0RSadLUCPE
BlkKXTCux2NSDPMm5uD/MqNyC9t9jF0YuJ2ZXvD2G/yW9jHPPONbigkYnUPKEPgG7k4vJ10y9+Zh
0jwQL0NireuOUqLKmt9UQhG1p937UMrQNHt3LQmmI2UznSnbYtjplgaqGczxyBXhlEoj30gRP/Gy
WNsOQmrITbVbW5LDjSZTirZS69w49qvRMJQc+5Zu4SyT6yzz0QJzyROTD8wCcuQB/FHVCsdecWRq
bTF/87dJXExHhg5fksk2ny1FZDT0xzIPdUh1W4OsUzhrI2n2rLPWczlxB7dzQkfQR+dUWK+TZo4I
j5gScljqATyYL6ObZGHlFvgdefu9aY23IT8fPcICcPcVFPQjArZ+TnKZgmAbbLA3im2uSdJDWnlE
H5t2DnG2O+Fkd8MKUn98Kcixb4NMTF8cnV9O+HKTzm3OPaFSLWIgLovf3Fr/E/rDH83UIDNMTBfM
7WBX+NwPf38xTCLkg7Tz04PIG6512khjvJp9VmkHSN6DrRf1R8VZqmDLpgDqrx/8D5kFbqWu6eqm
uWSjLGpS/vDgOLmYhMxVejDGUn3MQtGDlcoE6HWQ3f76of4QIlgeCsgh/19uv38OB6Y4oVwgCTxU
ZVINzGdkIpM9xeXnXz/On3DDywNhhg+49AMlcf/Yo5qV04QTxYsPXYVuTIjHPrgdnY6ySNtrrTKi
En2QMBWf7PytWmjArCrUrGlRslyumasVm7/+kf78Ei9OOygnHrMJDEt/uPt3eusnLbcM3MPFfNaX
qmFLLCwJWwZ45fU4UR8A4XmdDRX9Anf9n1aGzumHKpvyR/t7LeinvvMvoej/Jf3IcxeqyX9NvLkl
5ffP/zg08q34/jsB6Zcv/KeA5Bn/4G1k0m/gBq4JyYZPyK9lV8Y/iNNyBPuVXvOrimSb/+AryAHR
MbzYPxeB6V/MG8N2dFA5iKZ/y8Zp6YtL87cpDBI5RFFt1CSbn4v01+8XjhpxUeXMjfYacKqVmJIS
sB80rE1Mq8gmNZ2XIe/7MwGFdCW66kXGzoKc5CwOwwGHwJwsPW12DgcqL66y059pq8brUElMeqU9
kBpcZBxlkMq02V+2gkgAtxjvUknKC8zRwFs+qDfID2d3gD6lDTsO0tG6VQ4X4AFrsuw7Hx5G+qPT
u/SSQwEKa68ilFDQEqNraMEjyuyKzOKpDPSrazTUaqjhrRwRTZxM0dyCmKFayiAWwnpuUdZBjPji
WeMOi3wVVnSMBBlnR6O/RSO1iHaKcQ0DfDfNV1tgGWX2io6lrcYkfaMBp1yXnIccaFrwbj4g0L/U
U7MF+yVDxZj9a1Tbe5yH7gqLQ7Apm2jG88cVv7Vesl6+eWQStjr2Ml1l5+UZaHMaYexM/hAV2J4m
bsXWWrocLPokVl1MzSsnpcfYGm4+sNeQbEt8UDL4GKKMyprE3scxnaUdrR3zgvnQhoYnRteZDaVH
M+lMzl7jowumb6jsl8TKjvEo31QtYHM7FyaPyoXL0mxsfiFQJj+wPVxtyWs1WS0OhwqLgJ0dZxvi
+MjYfFWYaIvMMTnfJhwOiXNxATT1ZJNmy8xXW/KiVDlsflZMAmJ4g//G1WeCONEuFYrLY1UUh2w4
VV5BdV9bc9jBBzn97L7Qev1UeSWdJ1nyw5L8M8dIz1k2nkxenD0OeuZBBALY2afnOaKOQ7auXKcB
rlScucOqT32xTmBx3ymuosA7n5VNNUvijI+57qzHqRjCIlHtGpD3G1WI8A/N8cMv51OPjZ/Zt8Ie
Vnsv6ai/+7X1JRjIw7jY5yfGl5Bg1L4e+8eZu2SaMmHnArmPc14jDcNpmLU9c1p0U7ecks2AQyfE
Pm0dA051DLVaIKrEK1dVoz8XsfERWANGTux9uFblETrhY626R3uUP3KdG6vOWGrd5eOjFXHoylJu
mNBPaYJxtSQkWoQlZXnejcKFfWq/lHUhqJx2Lpg+vW27fB2/J9BbVMfBcl9Q5qY908EZz8f/Ye88
ttvG1q37Knf8fXhgb+TG3yEJJpGicnAHQyXbyBnYCE9/J1zhlFV1yvf0T3UquCRKJLDxhbXmgiIB
GvJzErDVd5JoIveUdAE89+UmG8FmTDVSs8nr1L5ewglokNShzW33MCpNu6TRlLEYrfJLoVUT3U+m
jnmEIENqmfHeEXcwqcY+CTclPYMCOq7NTQOzNdl4eW1sGAQPb4FTIjdgRZUtxKi6eILQ8JSPsGqZ
OKC8ZDnKOjgKrs0i/YyYRZHslvljZE/rmWDnqpsaFkNjhL+HiDPWrmMTHt2yI9LOqa8zLbopmHr7
g2Y+lRoURdY9AAh7620sJjR5UHC4K5PIZy66QreUrKrZs7d5TLAJXMTgRnRWR6AHl/+cyPeSnDTK
3rxaRUpHgibF1nBA0vFTgKyZuQyBd+ubUZruxdSdfjdKLropdV4czb7u6a4OgWq+aUNzBVT/J/D1
j3sB8sWks9j3uPVhSn/EolMUmX0yoIUhhSxdGUxk1oE7XsdWfZ6J3flJsfmx3lteDX8wo25ce1Rj
H5T/njn0hU38M4RLohgKgb4Mz+XKBvX4k1f6WPPwSgC3QTdKvLegzT680uA4o5EEVYnrLn3zAk7D
5ThOxDCtUcm1wCuHSd/+6QH+N6U0mLkPT0Re0yXtzABGt/z9xydiaBRe5LZMKSbWxb7VqgdW/9la
M5DMLXEuy++bZRBLWg7Af35pY7Ed/vg05rU9nLgUeSB4Pjr+KzCrczK5xZ4oPpb8YFBvJoKZl+Pi
iuVmuidv6H0gfGSbDkodE9paVB/FMtRgvmYHXK7zVR8uXn3yhDyPXJ+kByHkDmiKOL7xcyHHpvGq
y+Rc2M02BxQ25uGTbkU5O17zGs2FxuSFjBqLBv81BLqwNl2Oh3/+Tf/mEqKU1SUoP8Ea66PNWWax
l5fSLPaRRMRW6jdEsN3kc1P/5B21/u4dNYWxgAEXY8xHBgwoMnfkD7lWvQxmCR65CXCmr2ccwoXt
JZvWTQkSIfAtU9MNKTM5kB+eoeYcfqsV5/JSqiQpBYSQ4xVRvQF7pP4B8s210ahd5HLcWxXJzWGI
Jrse5fgSWnLa5aEklTye4qteb7CCpePTuERf0Y2bxy52c3+w4ZmYRfwtiJm5FSnhFLgDyh0ykm9B
OT+5Yb+dOwK0iAnbR5O1j6ICES4CZfRc41XK3Got+/mGzRE8I8n39lztc2Ol09oR1Fj//IH9zQlD
PwTWS9B7/JUJgaW1RFtgFPt5YKtCOTFysqH7BBw2GPt/fq2PTd5y11vfWSy0OZ71EUTQyAmGB/Og
vZWqO7MlnKv82YH5/U76cKc5NowDNgbYq6E0/HiXx1HNFFfXi33pqWrbxohkIPfQvMr3GEPJrqOH
SiWwQk1eD4GHQaXIjgDFnxlc/4KYr1jJnI2VmyXGHuccD1mP06ma8rMQ4bfZHgzfgY21Z7Q0k4JE
bFKvz+0pi21fudWjS1reyiYo6MCOYVpjcwXzBGxwDSex2sqGhBDDq+WuH5E16jL+BscpXUG9O6sx
PaZWOBFJlVCgCihNlqjWpMDEa6V3d2UhmWAZ889QLn9zx/JZQP7BsA1p8uPquZBVN5ZTXuxFRqOg
6MHXcUfYn9RSfueIdyCm3Npkk3udWzZTvbZBXyLyS5dwLQcp+x+76LdDQMptZ4tyw7rmZUgqA2+F
g81S2dfYsGzkMxaeBZmA1OYkgjtXbpxketLl8D63+ooV+P1oUB16Nb9wo407cs2fJgoxZCdRtWPQ
tPOq4S607H6VNFyfZsXB19ogyjzNTDZ5QMycJCvLYy16/ucL929uEp4Zy1/CAFf6fajwp/X8ENbI
pQZV7Ae32FDijCtn4Mcx9Z79WviTTwSN+V+fFi5PYY41IchK/shpqU1jMoBqIRmTbeGjQ0TWFiTH
gCeVJ/h85pJLEnIANEHJMZUkVIBhdrZTCkDkcJAcCw+haq5q37NnALwLNh3mACoTcQKwe8k8LCaR
R7U/FqWxMar2PU/muzGbrgjZ4mHMZRYa6RurIapUQjGTmal2XxDbXhL8F+OH6RIX95F1/b29nM3R
2IAZkWuvSY82kO51UuHYrYK+Q9XTRSRt4TVemqCgQBM+dGl5JL/uIe5oJN2UzMm5ptWz5gEzWqhD
QfRWpHo9wMi7ATZ3ZGAIcR0jUlyk02b5By3nvwRquSCrXm2FSYTXchu1o3VdOsODHS4NhEXkomuj
L8pqqiU9SM4jEu+NU/F/N5r1Uico2QtcVCf2i+8Nqz1cgrQKWXyODfL6vJFSHMzrSxKpOxbGWP5K
aw8+86ip5Pg94bMBPrfquuxIU7zLA54scai4MLk77KE7Z8L6HLVExqbCAsWuNsznJ5hpw47FTsye
Gqo6y5nrrDNfZIM8+CdX7t/c3tQ6yEtA4nBF/QXVNBlsSUwr36NEeC9addfqPPcUbRbK72Sz1F/f
W+2y88gj9aj0vt/zRdRtpwGxWp3wZXVubNKuSHwv9TYui2GHaT6mFNKCCh/j87TPllQxBXIBE6QZ
+/WSNwYX1ztXjRehUuO5iHOe5CXO8vXsGNdS44xJuulJGZRbemNUawIB+vUY4jbJXCrrkMaQ52Fk
lHwgIWW2k/QPneIEbWR317i0pF6fnVXf35lWTxx9Zo9+3KQMuYf5Ko+GB/yTrMFBJqyscnqHqFRh
5uruHLqDfRrb14qHCE1m/2BgLF+q+c75/fn63wnbT73SFBV/ulb/6pUui+6t+OCU/v41vw3XkGYx
KaPCowXSvw/F/hiuwRr+pMNf0qFGCzhDUv4h0jI94nl0/gjMDtYFZub/Gq+Zn4jrAk8NVY/yFozf
f+KUNpe4+j8X9dxQuk0Fiu8QKKDLiP7HUqNCwSqDYIouDkpwgagxRygMWmZJy7DTae8AwC2QpIZR
AgrSqM6h5MmXIbr70gZ49NAn5ZTtEG3r8RDNNWpUFtv2+9xIHKpF7JrYNarpVKI/z57j2axPZTvr
XxIjHL2V6NMRBjzdxrTBQaSMXazZ5aPTdQ5u49qjjcAu0gznhh2IH8GxQB+DYhqHrp2eKwbxa9EH
FLmTdtL7iTEg1OAQoWYxyw0qys+ql3QYaJsPphoRXEwJ8Zy0OMgkJ9i7VKWMxH20XYhvTTuKzxkk
lANrZGevNX1zUGVO7AcijPFW1dpOJr3clNJ7HorR2EVa1mGtCMvlp8I/9TxabbXGBoO3C5xs5AnE
NouJSQhE0IRnbfoyS5BRwPOheyfnDS0cGt2WtVCAanPFJ8+7rM+9uIllbB3NZG5v2mpISCYhAuqd
d4RRWuslQfMw29V8AP7aauaV04Rj6ieNWFXmYI/VrnGrKPPlKIdzmZhZbGaLqlsIvdhiwcsVeZFg
9Ttjn6AhgCmE0bFSvXOFvAvU5bwWLQ91JF5R2vPQWHlhA23zIHLsiIqtukdaMnQGAbjpO+7EcapN
JdmbKUOKu5aomhsMJNr4xSvI8Pnm4SP6NgVUSRyZ5A/l4p78IrG1u3jh0kBEcV4qcn4WVYmnTgM7
tyPlGKAZgnCCCOdEnxxi1PWG32TpLdESja+TfoNBKB0u7YShbsmx47LEXrCZaFShTAtxdJO09MNQ
n7dzHKe7tIwuIq7Gu87uzRjPTCYZzLFx58HaMZxxO8dcmwbv9lqSWLRHh4UuOSOX5ZCPerNlid2+
lbLK3mVXC4MVWmvjBqgX+ZYbkM7EaLShcWs9cWwNTGimwdgsyeNE7M2i/xwlpuqoe0zrRuMdtJgR
VuHnsDF10lfMfAsKQNspw8RKzsudEc9VOzGL8bYoO7G4SdzkYorAQYjrDmRgSj29WlyciLERAFKB
2MVBDbp1HZMRi4+ly8wT6J35WLDEZkykI2voozd+RhzqOrbEPguv7Yigqk1v2ifaftjXYxp8jprI
28K3VjuMAaaf1mlx7IVTPYIEurYKx7pdruwLMkJ94+gGtvNanOcEcXVEqbt2jcpCsIJ3gneg0r+V
YtIvpZWGL2EVM5qoTfi7KiVyNkP2PMV2uEsSle6AMTKvrZeMZ5KKd5XdePehqaFaZCJyclPnaZb6
paAWWDvY9U7prCx2ebW2J6J2eLbqknSdJB0HzJuGfM2tCSUVU/KS7VemG3c25SjTyNb4pjkuBquO
d2Obzkl3IHn6HeCZB/UA4dxGI2TMW4p+874yyF7BF6jKd9OdwgfsX1R2ZA5bv+BnincFZn2+R6Ud
UL2BCzYqsih7lR0GpqPHdMRw7xKW6kOAHrdGEbr70WISQt4JjpbexvjQWaHgQu+7+Ep4EcXBotDM
eH8e2rG+5bLGAiinkzeQ7W6lgccuJCIfwzVq5+gShEWNaWbul9Euohsvc+O9CsriixPr3ibTYWiv
KmAqtj+VJhWpLg6Bndx1eeMeYF+Mm5Sr+15oZZWjs5gkAh0jWA8dano9ISpgtPDXO05NfDEwvBUS
JuMzKUDklEc9OI1B0LNAQ7VeSdn0gAtV81054kU0nWYgBYtezDKS8iwJzgLU54zv2ljg8pVG9y3E
qsNqvp79Mota0FDSeJHY2S+ziL2LGt35ZiqscisyiBoSa8YV+c76PWqKOUWy1aT1tizb0G8JSHsD
GNRszLEv7wiaJI1+QiYAzrwnIgXJwTf8Gvq+UIXzashu1jYzl5Y/c+SsIwIQ7ZUbRgPxRpz87sDU
13GVfZb1HK65Iw10FEI+QqKrrtzBio6l11Q3tcCy0cFk5J31oulrPDXdvYXHOVmT0RZtWn3KICYJ
HGzBCMBcCBQMczNN/RqU0tc8x4POQtpbGZYsz5jCE2Z4dXOCyD7cZo7mI83yzrWSVrzCPB8FB8Mm
CCjSRb3BuZJ8zlolH5I2q85O5QJXGESL+syOvDvTGzEyuejhyjEgk60MzIHos1i/NKpKn3OUUc+h
Sywbhp7gqUoDpkAjgOgIPfCjaMzJJ2Qo2U0I/P1gIllOtwvg2ia/LbInhCbdochmhXPe6R9ZHiIv
jc222GjIrta2xVC71iP9pkZjzJjBDWiSmHITP54O05WVTHlKuimhW25pGryP3fBijjhzLMWICps8
2hic7/NRxMJ+Z0Sia+syKOIbKK0Dfgfde55mC6+6OfOgdwsdDlgbtvEW6aB9ctDSPwSOasKVBscv
hXbgxubGHcZTX5fNFoEumOrvFd9/i+OfFccIKxho/vv1883Xolgevm9F/GOF/OsX/r5+Nj9BVnUF
yhCWBNSgVKi/rZ9d/RPcPyEwJ8D8XPbJ/6qQ5Sf+k+3qFNe/5l7+USEb3ifm06waBCZFj62D+Z9U
yGhFfqyQTdCvJqwj5sHw5gSPgR8rZGaxUGwrfdpbIOsmwr0hfGDyXWqZgDvYZxwEb587usm3Q2fz
5MB52ByIkBL6dq4b6CtRprPIIkWBJOoIcYe2AooNzNx7r1QXXAbbZmYxsaBhtzuKFVAbFFG51qLX
FhMSV5gngPqNVmi+M09MkwhV4w5qkmhGqS7Lp6admuOU1NE1UDHdd7R5fgzkQncxMyfyGyxEiR+V
eX0fpiQn73UmeS42Wd15mxPDLgDYlXjbSzQC7EIr/A15PwZMwYp9jDv+q8bc8H2Ytfg88jUv1lQm
PTGbnnlCeUQgvXBaxkgO3grEr1Yo/VIbrBvPJZFTIfa7xCX58WpotZ0gRX4d6GQ5rcpOjb7Lmnib
OGGiCBKjcBsJzQJ9AHkEC7AHvaSCx6Myy3h0yTtZCw3OwqpHEL2IvNHO4Wraky8Q+tLjnTdjUxxR
G+Y3nWbYW+aY+S0WhvIm6d3mAoUBbRlBesXRcmhaEncO1ukQIbBmU9mtGzc/Fw5J8P7k2NQSuCdw
fxWW/ozupTv1pflCzkV3L1pMhTu3AXi2kVoSVmin3XSH+9x4glstt0lvuJDYCFZYKxSmZ5M0ls1k
6EgSgBieLUu1d45duolvwxs9IivQv7VMIH0zF3eOusm9DCT+YKIpD/UbEwx2iVNVGtdk0vWvS/zi
Y5Mb40W1ibX2ctsnJKZbW1BMV06EkssoxuyIazE4eVVS3Fp6Z55TUz7HZD1u0hKN1WT3E9rQMLgn
T7oG4cFwZdBRqpWiA4mTJHe4cfQLQjtnE4zmcAht3LuJ4fqQAIiE6/VyE5CBgnFFlcE+Qay27e08
/eYNw7sIPA15hRkAhesyccdFTsjMONaHlpnras4gPcFHHag+pLmxC+u25GpbI0K5KnWEqblb27hZ
2hdAccDfEMFuIywPdHkuP2UbkRDds7gVvYjROETaC5jq8FChP7yzsqo6T/TPYERaTHCk2viNGNU6
M5vo2lA11w2XLXNpe5K7aopYjzKchrdvQl2oIEb4riBCZBo6a6XCGEnzzjbzKRSPoGfHGLmzGBD+
WWI2WQUnQxRG7h09F6XsetJw+d5LmVrDvdXaumWurDqNxJOg0E98+Lzxld3ozi1iqSB6Hs05Zx0P
qRL5oFciloJtMfH6cBBBishnj/BOfZVhfIfNFLAt901RMvAbPaNIDkMpwRFnRLHy2yT6bBa7poTW
ca9i6KH3pIqAvliFoZYYAGV0lbymadcAqppVWjDUjizWN1OFdXOjWjlysvVxGL7mgjEsOgOBOhO9
NOh5A1mE7o9k/oTRSsQjv747TEsoTVK4rs9crUtDFpKu+dqXxdC9OykZNvYr75HXA+Ppu/IYQ/8i
YLQI0s7gb3aQHhIdT2axinCjBg9F2rM512vgz2vZNWSmSlQA/n+f1P8noyGodEaq//5Jff1VvX35
8Rn965f8PsUSTLEMHoPwpoFvI/j64xnN8vvPD2VdJ9LCoZNi6o+z8F8PZYuJlrU8rzliWQcgAvjd
WPnb1htP5q9Gy9/+/X8Art2UcdG1////4W388aHMzAoomi3RHPKIZzT8YQ8edSZBe01lnJ2gdZ6m
wbToZwSULWvO9M0U5XW9IdbwiCC0FqtS1PBYZjAxg43rpJdtfUIJ1ssXAqxSRu1ZE12hm4EhIqsa
+FlPGfxkKFO9dGnebLpw4n6pJjmuPeUqMqi6BJ+xHRVq1w+TuOuNllhpFajLDEJ2XLtasXToc8N9
VqOp38agUPZktuLWbVLFo7Kaup0NjbZcVVEypmxowXputMkYb8yJx882GvH97ZGAzv2GLCL9l4Tg
2GkFLSD9UiN5v8ShpXKsT/l4CQI6oRWnOb97XuXM8gmXSp1DOTUmww/Bom6HqZs/NZZUmyOw/gmT
nVUvIaUFE/Q8n0ZMi/yAbH2DWQObVOe5cSshN9x6ZhLezUmqLnWGhDhhjbQBTE35HbSl2iVD4+yX
J1a9TkzyG/dAOzFsun1KT2A2Y1edjVQ+EijfOXOFE1Avu3ofCCvuWTVIGBE7pMBEZjsNKjlEKkne
FPo6LdCIEEucF2JNk6YdzFaUjNursIaAhKbELYrUj1EEZONzW2Um6TocbGjpmHZyQllxoEakUsr0
yB3K4sZD/QwvZVthnAtXPXsGcuwtYHMBk4xJ29I3C9JOrbYzmMvRxPPIb3VNRZsQA6VT7vV2EMGV
bAAlbGqzVcuF48z7GSE/lrQRiQugAmSC6th1fV8RajvlSWfAPGxbNbDCSgc5tOIlZOQo59cxzqai
+dINdZdjwyZNKgtu/3vg/V8OPAM7NMfSvz/w7su+i/5n/daUWfzj+P63L/29OXE/WXwr9LLM6Glb
OEV/702MTwuaG944+5Vf/+QPh/UnRvOCcbrBvPYHzKmBbJYdtcUqa8kc4UT9T05By6P/+fPw3vQc
S4dOjhSHnwN06gcFEnactGiSuNyPZL4N8B5TA/VgEXu7qGBTj0mGVKMiTNxbLzZIHJPEVVxTrJQb
lUUujBCjJ30tiI1nUrenm9KWxb1q7eAzx86Inwc+3t4ZZmtfNUv2mcd7dBUvsircUuUIiTy1gXty
6ZNdb0B4OnE3Rtf0Eui8MkCfx36usxqqZxxCDAGqKeD42RFeRpXA3slJj1453mRuU601L5FIxpsU
twDONHR8vl6TZdAEEwRMPoKC09GIZHRQeDmwjU+MaLQmqFhDBsahJxWCwt81Dmw79QLuT61e9Zwf
alPnQfeVV8FH2oDwEWu8bIhw3aqOcVeTEut/jzQcAyRH4EE7YKgx3cs+hnPo+AYxgN9iPvC9FVjj
DcXqwg+f4+DLbFv41VMxtM/VrIEq57xpn83Kap+LQU/vvJRgvWCMo8vQB8VD1eIy61qmKldMW0KL
8GLUkYywKVTpdTIRrBnuUO8RUufegnSY/JqlL0e5CODn6UYcjAjMRgdD9Vx9FqHr3gQZCoQVO1hd
bCDeMTn2sqHcOvjpeBA6h7HKqwu4Ee/GwhESnWA3WPuW92+roOefKDdJ4Y2i4RT1RPqOkcJJyRSn
vBeidm819D+oi5iU4lG29rlgl8xuWDwEZWoeSOMwjphmyBjtnfKS4iLS7mdKZd92EnE0W9qEOkt7
k526ZGDDQwUmYs/cnHCK+hfOw/q16Uv5TGttAmZHsmqvwSgSJaLlrt90Ucdgbpi827Gi7sTx4N2z
Ww4Bjc5jyMK2oaW2lPGZLryFbZVpltx04O7eoFiRCd4K71RVhhNi9NHDI3arIt4HTt3Nh76fEEHF
Qa+dZKCpYT1IJ/cNMOGgx1r61e4QWRTxq3Co+jvKHCs9Rcbo3VQu0XorgaLzsaAxP0cEWg/h2sjg
uUJLAnsAkoMBpYHre8IrvCIcaaimlcYb0ewnKy7d11qV2Bk7QkfBZdpGwOejDWoFaLmvB991XMz7
YPdlvw9QoHbHzq56/ZDV9RQ/y6r14Jvy18KrlfoLsX3aPWnvSFvT4OzkOQnPqmufozq/xlscnkBY
xd57YmmJAqUOjt7UjiADHHYMlAOPlqGT0DxD4dLnboZHNqVbHUjAqjPA8TABHZ7iTkLH86Ly3CZR
7bfsnpNeRIRaLvoqJ5ECNBPX0BOtbGjvub01EHpGsCubhiw/XH55tcbFUm3iRNYbOx3DLdqKNvzC
JgHc3QTCvF+xp+s3E9kqV4RjJgcGzWDzvAJEvnvqyLY/JEq0ZKaX45FghN53eHoiCYcIV5cI5TVT
+wKv1a9JmcU3BjveFYwwYwmDgbLjmo3UfTe34QZu6g6zpfUkmgZ6Zd/3aFD68jK4+h07UqYDDRI2
rWXfH5q4dFUG48StbNKnC1yniVVc6UXVfk0m51qfZfDKIHrYj0Od3Rc2opREle0aYMTM4KVVNywn
je3i+lsNcTTtTHu+jmt32kGT69ZRhPF+EuA2F349IAbcuHHTlBXu0/m1DBwkzplzmavm3A1psK5k
hMrYKJsdIYLNNrE1/UwO+3CxW4hHcVv+4nHa7oDOuH4cTMG2BDONNdNq1yUz4/1cIkLIlNKWnZS4
AumiVj0RhWUs2w3AiBjk3FRsJGZiBAVl8zwk9bDX87B7RKfZcWEM2o5N4DfwNdluipLJ75pBPCgh
g8/gFKkax4DsNTsh3hPUpNQPvY3KZ2/kpnVVkFC19Tw2FpRwbE6IcTWPLku49ahpzm1fRZBOZx5N
mMRi4s1NwsGVPTtQnGrIDCrFIue7ddwR/10HT15tcctaObT+Es4ilLH6F9CfJZoiSt+XysnyrcDQ
uApi6W7ztvN2JUPr14r685ngds3vFKPgEtb1deHK8mqqh2afG7l7a/AH59YetQsSuCcnrHN9TRtB
lns729f0poK10til4miNSXjy0tz10LZa9TrrYmjgqUTtsarteIbPkE8rqzNLDNXCuCaREhZQHuE0
16olb6wM8BdXTgoCKMw2DQARoBG99tRVevvMFVeAJu6H6ko3mjs7SMpbRPr6tUGw7cbtFtNXxmVg
Dlt9lC1AWMwWUqL4VtijQWE7yVcD98vXHuAGdEBjSaztgoGdpWlPxwJ5I6miU21tbPDSj2XUq7vI
S9kluX3oV0wIT3UgP2te/y2Oi/CFIS0rhonavDWtx8K0tDP3VLqWRqpWSnDOzVMdPLLQ3CGM/hzY
/bsra2vHxrNbzcGs1kY8vUxq8jZdVsqN4zRvdU6spjL0Q8rmkUmNrL6SGqlWaaKVG+kayV5JrDRr
OU8mxoJA3GSt3fhpO6S3hbCvi7ArTkhzez9nMwEZLlRxtx6iZqj8VuTzdTh1gV/l7RcW2Q/YByil
qC9QUYrVYCjW4oD/NvSC5FvgBe1QL9ZLMQMer0ONRTqlZvgROXFvMk0fNGnjeyFY6XMkoXiXset8
bURz1yvxLUA1BDygxlDvvBYZw9za6uLdmOrO0ZuC+VTpLLgdo34tQzQ8jEaOQ5EGnJ1V5auiTglO
USzkxyk/QKU/WEvQSGKLx3iYUsi76PWL2F5iElokgskCPtbJ91RZdSy78d6co5ZA34gAU2Wt+yiZ
v3TUn+vO6Mt75PYKVOrMex3kxoQOki2chX1jNRVtvmVvlq8azX0PQvkiaCNf9doyLgb8Uwip1i1L
Gq4r6z2XOXTxuccgw6L3ih1medXX8quTD8A7xBfUysC42H5Wa9asw96tGA23ZmX6cc10Wbl2tKNi
ce6ENoUEZAzJFgDDeCGWOLhpWBQ1fOjoIXZxBHN4ajEvOxWXKM4bWvpRbhqRiGujSh7HtLJxQ0X9
riK3hnYahv1dHwGDARC9ctjKWXZYrkwe6Setbu1Na89PXRLvlmITINmldLpwDdMUdVYJkS/cY3zJ
VpGmX0gavizQmyzq2nVD/GpS5Z/xMxUQWseHoe1vKtFdOiDZVGvw7+0ZhWxHz89uD7SO6kNEJtzm
lpuxIrSM2MJiQiTCqUhc92TndQGCHd725Fgt4bv5zHKzSH+VX/53J/WzndSS2PRPjd/11+F/9m95
RbnbfP3BE/nrV/7e9+mfbEhWf3gbf/dDyk8WmwGJxXVJWfxulfyt6zOtTwZTKdhSDi0kvQ1rrN8d
kZINl8X/vmyRaAt14z/p+pZ10w/a8OVYRlDGQcVPQc7Gj+soEHojICbmDoSbA0DiTISJHz796U35
mwEbfe1fXwTLDkgvfs+/JB92pdIqMvHmPbyOmsu3nQlPVs4aVk3n//NL/cXRwu9j8rY4+HUc3fqY
d1jm7MeT0JjpYWNk2lmMqEUCaMTRBNuWIDYaj4boqJlpOlPx8icv/5e308WliruU1Z7gQ/s4SARk
ziLCpjpKiuFB5s6zC1jjn3/DvwqveQmadwcLq40H6kOX3jTa1OuBqPeWGB5Gy3hih1Cue0legj7X
XKV/zDH+5pMzXK73Hz87QIfYwpENYolAX8iF+GcMmxHWUDuQpeyBQ9VHuFAI8IEZ5Tzagpx9iflo
BkNNjEhYdzr6DMCohMt51Op52jDsbKHocqCGghyuBH0X3GQvX9O1eGArs4xjtUWBhsWgFqQw55G3
aogYOsgkN36RybALVduBhnEp9JpOl09Ti44bglefs08AshLVPVIRRhWbXp/GJw7L5oQGaAhXhnQa
hAa1lz/Y8DKe48kpVx5mo9sgLK2L1RXpnU0rs1Im3GNCykPgUoVYhTlp37BtaqIBrXqr+nk+gP44
AwlVWyPPv5lOdlfG5jvat9uuAcgwmG5+rPTxcwgPiZdIWKFZfM+cnJcNW796l9YWCv6CTW+bDF8R
RNVId6NLNREjE3sI0EyZ9/5QDvb1CBGcp74dHBlmPjmaCI5JRBWCAmJB0iuiuzTvYSQobDOJJKFW
rcOHziabg63hWvcUbUm5GBGHQO2BhwV+Qtb1GaEcz3FonQGptFcW0LfUR53STetwmELv0IHYHEmZ
cbyH2sFUFTF1X0uXWC0Kg4Tkm0qgsSvGprEfzcLRnqNUNZeiFHwfdxzlQylSxHxN3O9ZH5Cy3jSk
qFGwRVfUMs25zHTLlxQm23yAo0/EbHJTl+W0ToZC+Grq5VbFmf7EctMFcY6IUIti2b/2sV5jaNQn
ZPqzEz7gZpn9Ii7FKrBzUr9re2GxxUv8NvObEyVxc1vN6FHypj0FhMa8QmTpHkyY33vwmuIsRsPe
5wXXApDKeNt3xbgrcuM1QoWFEjSGzZxgl95jxvFudTtMdppBzzSHWnnTZ9NGtv10BsNWUZtVmb5l
I08RZlthuAL/Fa7EaMW7xjP7K+gxVEhzZN/ETrsNAoO6KOgcAbcpBPyURmQoWM+jYpyQB8uCYbit
pvQReSN6E5VoOxOg+BVojpSUeIXiqQ+HWy0YxE4asb4XBFfuJ4DNB6tq66uJZSfZYqFVXvKJ5wZX
NHrglQbv99YI6umtBYCzzrhpTipMtKsutOWOMQS8U4Yd+Bhykr5A+TibWq95tZDekPsFQtq6lCS0
BlVEeKbmBq8uunc8l6G3C4NguBpRpK2dskdPA1Zw1yo94N7PtZU0dcBUQT+ucytFm2Rnw3GWkTix
cXS3QWJ7TyXUc6Q8cbGxnejNCIxnT8y4qbtOv4sZeuwlIxkyd06am4X37JpNxAG80+Cjj/RBUI+C
tFnNJgEZwaBSgMGCzIQ5OWttDQe6DrINUXZf4tAloIag62nlBqE6BBrLfqHpt2Czt3h9wn2igQYr
cdPs5pRvGwZ2/dggD8g5ngZtU+FJ2PYgld5aRdlbMmvx23FbV6HxYFmVtzglIQEWjmpveq0y3ji3
3UOcDwaY9YimVKELjiJ4uSvLrObrIEs7CG1BNT2Wws1OHEgzSBGPhYi0XptyIJoGi9tqQPC0JtYd
gq4endBZ7SIeAMTh6JhcwpApapaL4rrN3UOm5GOaw4WjowSMDELHbFzEaYiBN0GquecwSL8Go5es
57r1nV6ab71uViyCDHWpTKi0Kyvj3uNIsC/x9L/sncly3Ei2pt+l90jD7PBFLzomRnBWMESJ2sCo
pIR5dMxPfz8PZt6SyCzJynpbi1RZZpEKBOBwP+c//5BO18QG5we/sNu9EyTZphqX8TNGAw68zJZP
NrFdolj1eYGw3p40MdfIP1n0M3CmFvcD2Yk+ZjhApFZegOlWXu5cCArhrY9HEe+JP70wKUJgjTSC
2wxtBAelRy/20KNKHLbWTZvrqK3JZRTE7pEHhOD2i3CvcycZG6SBy3BXqMDY4yKCUUIj/hSWE3Wr
QfLcm9BL8Q0OxClXk3VB0l6xbW0XxeAwE20JgWEL4zjew4aorqqpB5LtPO/OT6xsHxtR9CXwtkWU
gK7MMbd/iKePFjvXxnax6eMm5ScniKw13hUYyBldZj+4jb/1x6L41AHZfJkGP771W3/5pEpnA2WD
PKi0btvb3qo7ogNSVh55Vnu8EFpG9SwyDs/vZaZsWKtttsM9UR04H8fDkNJeygaPMP8KT2Embxs7
V/1rXfHfIv+3RT663B+qoneqDF3kP1Vt9nN9f/6lv+t7jE1IrgVNdf/X2uTvGh/6GH5BLlPlV/EF
Beu/anwmHDomG3KZE/jaj+TvGt/8/wmwe1d+n/19sEyiXqEKf1sxWoPfDKYZVYeB7EVguTLy7hwg
jdslR2r2w635h4LxXXXKZxHYhHAWqxd6njf9xMCIkyRzqzwIZ7Rul2EmSbp35OPMHbjGgPR3Wb76
7/upf/EwjIEDILTkhWPjbTWsU9jqwOTzCovQy9Gs2ZlIwiOlfiLrHB0bHncO+O2JoAn79Osv+642
1iM7KGEQDX1BnfzmyzaGqaZKse8vyOReirxQaKesIbierYWkonCRj6Ft/u4r/8Mt9rhbKOsgK7w3
R+oUuoAxEFizFozVMjbUF9R3ZPFKnV4a/cd5ydjyWCxSPo7Qemq3t01Nahr4y6tWsi2G1ZVg4A1+
0qHHCRzji4Pg8OnXt9V6d18ZROrehvaXm/tOsDwrC3ZFOA37vkKbCLE9JCl2WeBHM8JxiQaf+8S6
DfLSPYg5s454ppaPZV0LqGR+tpRwiZU4kuCH7UU7eLCG6jpW15yv0+fZDn6zCjzxD9eLgIV3n04J
LSxz2J96pBJ/tSgtuh5OJyqgk1EQ2HalotxsdlGlbWebyBov4UTOOcy1zrNOvIPz0YBTt2dq5/uX
iWLWiA+c9xw5qvVXsQ8wuVIhSHKxBNYtc78ivhxMOy+22AdbtwX5OgV5SDoiHgIKslWjTTB8n+0l
2NXeZN0arSBlvscT8Ko25ulodSj6woSjcbW0Q+V9DQaH4Di/XaZhC9Rmp1ctpKp75g54ZSYBIQh7
Un+NT8S4yfDYtHbLkgvTxsFFT80GnZtN5JT1jVU64aaIQ0s64fEoB/cDriPjdYlTCp6yHoSyAUsm
4Ee9EbQwtrEZHNR0b+Cyei+zpg3WE0KNpz61MeRuTefwmpk8DSDsQeEM96ZStFmyIZNojYGqhMja
es9Ba07H14jfYgjrJyfupqOBTfLJ6zAZSpaEKGM099Rls5yeAChxD0cCh0gIC7vp2Lst3xQQgr4T
OTD1fJmEj4SfEDXdQ85/znvu4znfN2xd69RLHtoSNPJxbBbv2Qc7OSYRXjcNlsXODt9tsnblZMCj
U0M4HV/Xagwc0a9jKpb+Jskm9ZKnmpznenxZex5qdaHGgXBkg2lZjHdOmBSHrDEayHw+NWC/7bBf
/BTj3fMY1OynG4QmYtoWs8s6GUrffa5UQH50VPPyo3i6lnMrH2tKLorvMtGC5gy1r0vLctWaM48f
HuB036NvGzeDb3NLebvrpwmmDNYOVbbonrflIUmC2g5gv4zVx1p/19GVOeoG8sHP99+dOg99WuBu
40yIDfVqrNZNKc3b8890YUigBEHc7BtLvDf4rh9i0Q2bMZJy1zeKBYxaLNj4XQYzQKk0DK8wKTbr
9aDGntCLKZCkl6HRcFYdzl49QT6M8247er7aWwVFZk8PKPlM+Pkh6oRhl6NK0jllWjdFnJR5GK1O
DBMtvUGAs1JkKl7MJvYxmyYiWPhY16UHTltRwq/KGObgtb3I+QkEa3wZZqMZ1iMipeR+xEtxhBY0
zPQ3RE5fKBsHytWCOyaTqQFNgZklaATAyrHJPNVOGGtDDObxpZx3Eu/bJkbQCIJCoksAg9ILdO8y
jHs61IlWrJpOPo7JzHBBS3zbmG9dL/PJL4+tz4ppwobmy19hCWwRfhR3xxH/oWjVYZf5pXMzdIux
o0aH2LpkuhqEMezhi0eAGiaCwJVZLbdB20cvjWLb9ItEXJZJ7N/WZslQuV/c+doqx4IHPhmqQtoV
oUSql+5F0myPG2X0UbJhcUtMzrsJVoA7KMSWQoSPTqm6cmMZ7kfyPAzmjc1zaQlCDen23X0zQhTl
Bx0WXWsOLKk5YyIfW/zLin15OnLMsZbtENLs3jdCTmmtAMdmsobv2clHHfaWatN6vNG8YZiOCyZJ
j9oN/7Z2rfppJiQiZ5o3Pk8V07WUKcQVZivZKTXM9FPaLrxYZz5GaDIGTITjHIJaQpSQMiw3HKMV
2FCxZRgIQ5qvEe0sZnYe7qML0pBF1daXojWM5bDEbh8cnIJp/Li2ano/h1ENwkJoO19JHPH8Lbj7
ZQ7B/Ho06ugex9n4EAXyJOK4ecy79nkuJr37J9YjvRZkX9zAb2nH2Oe9GuqxrGr7S2+E9NF5rL3F
5Sge6OAzsUmG8eA5mI3paRFJmrEl4NVVbbCTpV3eTb094Z+CSWgRB/WmmhQD4wG1N2F8diPwInW9
ATAqLG8BbtyvueXw8zUnVvvRw38i/CqDMWlXTVOH1W4hITVn8gXXAtpDZlzDduu5dQWj6wV52edZ
BNU+cUv8amPHJB2XuZSwSKxbz3aonnAQohapOy+4dkbsejNr4LE2zGq3mC64bBZuHrW3baBmSJZp
cGtMM8dCAXC4MXJfvZDsKuFTIrhZZf7Coml6VoqKzEDnDuml1EclA/W4YnqDhbIejtrs6ank7xnw
87vwO2T1auTREP0j2QeLHh9UhFg4jyTYk0erOEONuZqcSBJOhqXNJoJmTTToAK/izFsZvIjcXMQV
AaR3JMppUPHJKYdJsQbjhs7k8PG+x6j+Qsyc40zHkwsnXNznZU7Z8M9boKDjb9FPRHrpj2Ye33dj
GWDnV4/u9dj3Jv2wB5Oq7Qz1UjoM71aW07IibPgrzzAjp3uVeOzTxTknfm4Qt+loH0HFAEEVL7Hz
ZVnnIHuGYlQSoWFwfImW3b7J23YPsjbddwO1b4GoDq5RjqusPdqosFAzFu50YxHy6azNVlZPo93U
8Z3tDVx1UtR813FY+MgSFwZxdJs6xya59kFeANPjqEE8AdVhEGIdTa5/2WcKNWXSePNDaFTekx9b
bKxza6TXY91OyYpkmZRgz96KTqPAspZ9M/ev3cUJFPuisB7yyjAv6z42vndtA++sHxFtcM1UOYkh
5KM9jSyLIG85yRvZWSenhQiwgkYAeNUKl2z7aEr0HWWaRtigh+Js3dcBTvnggV35EOonmqJDfV76
ghWXKx6jYcHqWnX2YrYmCG1N0lseMMV9ZLLoMijgqBTjg+8kRv8wvJLzk1eqPoCJhLif1XLRPPYI
Ws1uzgj7sj6mAdVydDFp6j+DnOmIc7+3Tc7KAJKyk003kisyauFAcdYQCBsZSnYWFhQdA1YtNuAf
gEEtQMjTpQZERZSA0CM+ZFqoMBkyuTQ6wN5ByxhcLWgA9IOlokUOeT+eMRN/U2oZhIkewp1VuIZh
/yEK2NIdDDF3lhlhKqeFFK2WVFRaXBFpmUV5VlxQhpDTiyPlysqoSDotyjASF0WuFmrIs2ajg4S0
4Q0cCQIsv5dt852A5TupdR6sawoDrf2QkBDuvGIeNgPCEF/NxR7MpdlSG4cPk9aPpFpJguiI8GnX
xVcOlQlpEeUHnjbnstagcPIVgKJal2LgHxQgVcHq6gbqBzGi3Ko7U2tZalz1gNDQt1QD2TFrB9EL
jVpzkWsdjD/cO8hiqPzKra2VMghoESXAzk60C59MzXJVCtLTg72RLt+wLUDp4fa8wjumW2OMlMnM
KwptY2AOwQmsVjMe/uwgscZfOa/YDTuIz4yyMRZ3yDq5UVnOIi1idpvEb1mRy6CDs8IJqer9nI0p
dkaU3b9pxXXX8VNrHDAFE9BKBW6s5rtBESbXqeTEq/e1dy76hwkKQKsL31+3a++6H2xV8WsCy6Dt
d2ncfu5+ZBh3fVp1RNaUPptxj9/bqVEtLCV3snTak25dztvhrz/3XevP5+KCgWsFnalLp/jz59KS
56iBp3o/pbn/3BkEqRdqyqfdKGL2r6oo56MPT4WdYtBV7q8//d2gkU9HxuXixeFzEW9tCGfMbPLR
8qs9ibJEiWGUbZ8Cveviac5u30X4BqB9a2lLdOWNVSKb+/kS/ovY/RaxY5r+w9N6j9hx2P4zH9t2
zr/6N27n/UGb5UN49vUcHuL1vwjZGKPw2qA3tph8YqfH6vubke3/gbceCIwXmI7Nr/Fbf+F2jvMH
P2qxMBz5alr8n8zmmVe/eYURx1CkwMvGSdnCsVjrVn4w2RLZ1BRtrtI9lvi6NpA6KgjiIVW5PbRy
gnVWm9UqMEVMuizpd+6BglCSwbgo6Gj2SKLbDoJrkW0rr4qavZFXFmnLNYCRuTJpGl7QxIFXaaId
bu7WLSC9e+gg1hJEajPYIkXWOQyJxdY2pogjOMLxAyogyF3LOESlonvP2lx44Yha151iaQXXVsx0
4RWnwJcRXlwZ+T4+XAhALmwkpO2WwlL/ihPSc2ZpMt/bDeV+74Cz0Gya7COdCqZjRFjuI/TC6diS
T3gIs4KD2qkn0d5FdoljVuW1VUBgoFDwhUyLZHMNL1gxtlpE44A/1C72ITMxwT1kcb0P1lI3zrYd
tXvTcqwTtp+UWjZuiVVl9HtniJ2Py0iFV8KN3CvHpLT0C2XdRjbuTdiLROFj6mvv4YbSA68FSnjs
JXDzeElbXHJXpUsoRYKW/omx27nKbPmx815Y0Gk+z5EuWfqIC2CEz9WO5Bbfm06EAj9EVbvuHT/G
MU9OfGs34zODzKmf6G357vJcL/aj6dz6LvG5ZSwQImZUWMEQWqt2TKYbKPjDwalkdih12c5hqe8n
Xri6Ep4KMA/WNf/l9YHmJiLeTZSEVFe9fsLnipFHqtRnHHJxnhmxhbdQDTGT3xDqkiUfQLj4CtWc
8rcQP8GfgcIndO3lPfdlTA0qsHgydH0zY7mBwYagp0SZ4pHxrYdUn5Dkus4uLxaDvNhx+R6HmAKt
zKEEKs7HI0xAbzeTYOWu8xBQZrFV+kEgvnFJf2nwyrMK+1TSAz2de8HKK1jo2YRt844SgL9pCW3+
5CDg2mK9iDoTLVTMmAU2QjewGuxW8WSl0wnnlbIPuN+7NznaXOLQI8XiM2xq3xB7LXQFY9294KEP
Xd/saus2HhteQiEnHnAFAG0ThxxRuGdpTX1dEuIJ0C4JHt0CtbHeLF7L66rmFNuLFIWBZlA7GEs4
XDccOGrVIgMyckwy1wmKL1gxodWrl4kqKtqWJOdo9jDrBCQLpEwX9YHTgRl6BPYEluIvw1EBRpqH
URLUfZroYZDbc5NMDmn4eF7C5xp6zhQDL/2ya8OHp9CnrR6dnlsy2gi5pohXoVhAHt04paq2gWgf
X/usrqppqeo80ACZBhZfT/zzK9HTRl0gOOXmnWugxmTjSKykeVoEbUjj1QWT5t63Tu5YhY+GhhZX
NU1ytUobpAB5K3g5cZLGSgPaAZHDHjz2MSn4OiaygERNPNDmDGDBZWKB4dCJgXhGGD1Mc+C5c+s3
4zdur8BpnYOIK3k9Vrm8XhrCrFddMvM3VDUUzVVOMhORxULFzn3aDJHYGIje2U+jRW7MvBZ732tN
YvF0K9pMBo13jBxwqjLWj4P58rhb1NzHW+T6vGFAo1wQbcx0LGx8Y46zmvC2Snu5TeaGvhDvmGMm
2Z6DMjNAzq2cv4d4TPeQZRR+aceWYcLqOXVe3XMH6cuONQs9QZufNU+ZGTb4HKoIv/jYPp1nK35G
zsguiAE5HpSUwC3gAM7BQQ99PWUZK8qQNg8qR/p6Ck3iTy+jStAIOWWRx5dFCH8RnW9y0WP/DpV3
5CnlSeg+q8Rma7bCmTWFxJ0FPvsLj7VVufdsjpI3fCotajwcOU8pbp4YAbUFqHBBNBmROJCjt1XJ
Kh2JVvJJAmys24QEuFPBiKaFZ4BN9naQulYkQbua8aXSNbHNvPMlyuByJ7HH6sbJ4YQiCmiAQJf0
CmvLdo9tEJj6ec27NhYia7PjO5Ogrdc/jprEwyWDfPQ8C1QJgRMfMYxW0+G25WUT2UqK/Y0+MNjk
8JdZj3JWwbpuAvlIEBwP8nVLS5VFQU/Px1LyQqCzQ4r8Gyse6D3ttrYM6971ebvyPGOc3o/cXoe6
8/zGFUPgPo5lN2Ed23htvDvvrFUV062PcdA8WolTlo8jNvbZJ2902CdyV+9S1jAmF27cec+obkC4
+6b4YMUY2pOG9VLGkzy0da0Pg8bUhzPBjwQ40RjfoqhiI4MizBscVEGNAAD7XIs+fo7nPdsP1vob
K+opIVYR2esYvFeLvCqA7nC1FyGoVAvXJf+wpPm31ExyEUBBNaJHjtJ2X3Y0bZduafLWZBoPr3gn
iY5liwH7HG0vXeM0479UZfFYRVZ7iWC1N8fVjEsKdYjTnih9CQDUB5Hyy/yUzFF9xRkT3FulMEPe
3cEh9g5zicayulsmQ9UVSarResBH52MiGhDauQy/NJ29NeyqQUUpvXXbibUpSA/EbLawCmPcd918
UHFfX4lUQk+4N2N48lJ2n0q49jUMmZ3hC0Q37rBKC3EMER2bn2bQH4NzoiKv8oATWMGuimcakzAf
W2kkvZuaieIGR5GlXAtGN9HKb9wUr1a72CNrQkqUuHWwJjTA2WWlPciVIBfU7Ekx9tI4y9aGGBFG
2CUA7m72UWDsJcuyXUeqR8Fui1hewaxe7oKpE5cqlRxzydSgejUw5ihG66NrDYSB4Zpzl6BEuhR2
yOq16Hj9OMCPLEhrevt6YrySif6K4HvzhimU6ayU4U3PuVulH2dRfHRT0eTXeaPcD5gI4FDbqTFY
uwiMaeWd4TuWH/JrHBD3pkZiphYW2bbxRLIJ2rndEU8v9+bQDJt56gomfzU+Vq6bMpxzVHoTtMg3
brhf/kvaBeVu6ceQczwxt1EyfpSS5LAsEe2FCMcvTEbWXpKKr+Q4zcfYQyNi5Y29czJB0kLntR8U
+S6UPyW066mY/kx7+2SkAg7nqNRNkMTLByJFvXUl+mJXzSR3h3KApibxuo4adWpkD6mv9amMtqpo
KmQFIVsU3Oi1N8b1NqJuuETEYF0y1DT2nqzUIZO9e12hzltz08rtAF8PUAL+09Q0wdaQxDmk7FjQ
SIvs3m1SKHbBpbFk1h2HwEzJR6x1xNzskGPe/yGqnLVTYiBtG6q9CPQJ4cz1QBiWZEaY8cAUercn
BVd1AyVE4nbmfeiTAsVZWZrHrE2D62rOu4/2ZBvXc0HACGMGwe+N1K5fuyGHtRWi+r0Ejm/IeOqq
z6kOYwLoLAZoJgUIOMqNALmlY9yafmOuOXkFSiB31wtPYy1ZgamYEM9wxsGRNJJHbAnEzLZVO0Ow
bFazGPH4Wrr+wgyzeO0xI1yz+UebBTblRUhO8mEovZc6jtytTWorsLiZ693KOsy4wj2HLUnTG7Tk
02cq4i3VdUslmJjlZs7MbNtBLD2FDTsKO39L/kplMUJJbIEyGjfEIoZrp2wYRt6YW1pTiChyVTt9
Kns2ElrtZtN55nEYs9wihixvZ2px8uvTY4Kkpl9ZaaF9Chc1oA3TMrFYC8YYptZ49Q1lTZ5aCEu1
0uKyTsvMMN1K/H1AkOejAQsn4NgLbX+VaHlaW2OvqgVrwm+rm0TxXiR48j3WGAAcFi1xk1rstmjZ
G2bP/GsqMJHSorgxQgi4YaygxXLJq3QuO+vopJbUMbK7jbXIzohlf4WTGp7FaMM4vMKHQovy5IhE
hZgNGSInOev21FnDV2Q+AhOjOYv72LXkznkV/aVnBWBE44YU/awMrLVIEFoiesHwrB0M/xISkijA
BMg7awzFq+DQPqsPo1cpYoS1pfOEux2nrt2nBHMGSeCgrR9Dr7hqgEubHaQ80FnTKxh+Dq0NzO/1
1KC4/lFtlaOiEPEHl7MpAT6eL01NjZhthF7guQhCGsKSSfj8Gxz5t6YOb9EhWmePxt6mgbYFbfQb
bgZUVzC3LknRPcq83RRV5UyfFhe5yWd3hkuwcwtJNVIxAMxIDMk4fH+AHP6BCXN2wP4Rf+MKAsj7
/I8IHK7iDT41xjh/L3YX7b0JfgCjQAXm2ksrtLXxThxRbIb1ReIkcUSGTLiU29pX4W1UdtYpMHvr
FiosVeWvr+ofbgssGZhAlO0wujXn6EdEoXT6EGsmN9qXBqUfuZqIX6ekoibVpLl1h1Fogb81qrKN
MUT175gdb7kr3Aw+3tf/UIJj/fHm42eREYiJq4M357RCqdXMsOdUExQpDwTnf4MqegycUyZC42Dp
8rvEazq9Ghg+2HcIzVDurcysi+J9pzvouonK9Pt5nD+WWlX+69v1Dw8RuocFjArWx6T57f0aZJQY
DuTTfRkOWIQyre2xCfeJelkR2oRIr6wLHCsn1TzjyTEfmw6soonp5ZNqao8FNha/uaI3XiWsJ0hH
2k4CqwDH4hj++RYaXmMsPXXDnpAmysYzC6EDknpUQDwol8/DptG21QuEFedQD/QX5QhN4sIiBxGJ
kap1D8ad/fWFvQv00BemvYQJkANvfoeICgb3EP6beI++lQoV5mKl81NHDD0wh08cVT5gIxu4h7nS
8xyc7VV2Obj2ABFjIEb9THHA/49uGa0BdbHV0cYaCU1U5C6U74nmWuSh1r+2GuuBacCbbRQhaEnG
xKu/mQEGX16bUri3MDwWjQKUcz0d41BTIYZ0me51HfeMazpra0Fklq3QhdEB/fp22G9hcW6HsIXr
Y5EGhEiYwM/PKbaMJpmZxV84scceaFcLFIQA5StrZuLqz1wN2EiD8VDaek49FTGXNRNE/zBJn7sV
OaSar70FUWuKIQnbq2vz54T3brQ9w0OOrVHmsSVo7LofGdPvqwgEbE3S1xBto6Fp98usqWGenQHe
4MDMuCKgIXg5f9n/ItG/R6L1tv6/ipp/g0RvnrOqe/6ZP4qpEf/hWXX/9/8QoPIHTMLzO+NwaNna
6egv/ujZ8VsPGUyCSOBUaq+kv/mjZ1tvKHku0x0TIiIr7G/+qPeHZG/Aj8JE1ap32v8Eh3bFz8MO
rWfSWZscpDaEVSJm3uw5ECBrFMzCvl6gdUTLRaK0EHZT2eaqmNWNAesLVSzzalSZXopylbSEJ9Az
HwlJYu3VUBvXuPv027kxil3EHBvBwKJuqohUHGxDLoNmFBvCHf2rqi+Nh6bE+RrQGJVCEmgb6sJ/
IEpkYqgqO8bnFeIIq26qVaEHzj4W0bRwpMLYQLKENQ+hc5E2MkThX+NE6kVY28c3PuyNS1u6pFo1
4Ydxae4mUiT0HrvCU9zaN6rGxwPCxVrk/qXlQpvv8fZnzP3SA9Ru+rRWa4JQ0nXrlPMN+fLRduxw
GBrMP2PDp3/NlbGltCI9DbjlwiMzelVG9gWeSOUnOQ8pdgc49y25uyVd/q7NECGzW3fPrd2BhYoC
KMKrYdsXzPGtAh9f7pRLTxDI/az65CjgPGDeby2AqLZcY6SmvX/rYY9V9F07SxORULYwUk0sTA3J
jnPNGr0xMjnwXZyPx6Kf8DrJ1SXd2E1sUftRlx6lWYzbLhQXsuj3tatFK4SEr2Z0SWtMp82NHZrs
wylk93h+9LphRvitvwQ5wJsOi18UwOhUW8/wmZv3XwuFImuakESVVnJVwx1YO9h/V4vYGfg87Lyl
KTdEtRqrhMN31Xj+XobyskPBsg4yvCmTJTQeZweAgZbSQ5KPQ7HTT9POdiOJNKaYDzZVzEmkmJYr
KxgQfxMvD83f29nKoG+YTHdTwt5AN8sIvvfxAgdL2kor/VJPtXvVGDgWl2Gxtj2n2fSqHVcOTQ3D
QgHTnrYlz41tljanSvmPwbRcp/YoVhEezjujpK2FoBpfiLp4Xrz0S9p07kVa4RUxImbaooswLhtb
fnNBbTfdIL0Na0KrEFb+yJII2uiDrFL0JBH5RTQ/JOlFHXCHtaxdlZsrwtgO0DGtL7O7YHHTqqvJ
yL4iWZ9IhAvqbZqk2IeWgKbLUqLwyVkLSZk22FHU7j5e8KV243lag142m8xqPxuqQy0nsOCE9THg
/Tg3F6hO3G1FVubOxyFrFzrpxxbl5w2szWLnBF8jqczLKRLN2qt945S7Fvko2HG4G5EnybEYcEUp
cSUEdsCKosb5/GSWEy6ggiDcBab8RqnlRnVtvsM4fYTjFfu7hcZn49mm2JYTYdOdbZj3TMQX3NSy
YstpF697jzxyvORR44jUP1i0sWvkOwOS8ejQeYN9RWtC1gmg/EfcQLiLQehsbOCNtR/JceONKOdN
T2upvdT8OIcYVXeG5fPmNsuui2tBRAbm+Pg+lw+Z4cwEeffmpQUc4hGIjmn/ejSyeOvXwUgSdUFK
T44zmAPTbMel9tcC1SE/aJDbkeQXVebfAv58TVB7rDEwzA9DI/AD41jfiIX7WTPJ2Is4J7PPMb/j
aBFgdF15l/WwaEF+92CSZExN7F8GiwATbj1tzdBsmfBU21hOJPKNub9xIVuippN/Yi5+TBhpMR0g
grQkMSlNLLxJjG+Fu8y7vMUSvRPXycjPK1FeQDDR+ERZ7kRktGtYMPVm1qyFWDjBynKT56bCgTsK
QJHRee2FpunlJG7B7Om7NSP/eWsnFWr5smFJRX57M9ti1xf2s2w054Wo6fVQKO8htONoXQi57WcD
cRCOKZPbfBsUEB02s+Gt16aooXKc9HG3x6U1t4ct+e7wJ7oMIzdZBHv4ZHdVbn/xfXWdRm56UN70
GIzI5gURAet8dvxDbyblScrhE+Ys4wbS9zc/xhxoCLVTQ5SfbKu/Em7X3taBfZlUyDC9qsqZ6xA8
Zrb3eQzxD/fLYE2S+fe27U0EmKTEeUtfXbhuj5O/N6fbZuzyayZR7YU7tQG6VqzSMajEzyf+gn+R
PBG0uq/y0rpafJQ8gz03uy7IwXgCPrFclhNgcXKvcJFOLQ6hycBvKRsRQ2VWlO9a8hlXZuE96GkY
BNgmwTFEHaK2wYxqcIiKBNjWpgHmBvNB/ynPps9j2Pd7MYuXqrcZr0V5vOvtjtCccjJ2jI0AV4pB
3nU5fOlIYGXjuvrCx5u6gfXTwTfGb+lYpQs5kQgfpyaBmI1u9GDFxqcea1fMQqYXJ6kRpuV9fwiG
pWWvSQiVDUOseKYpuYxBwC8ig11uDJjr9XjcwsayCdpYHG8XATftcGd31pNbWxeRSD+NQ+KhzAxO
c6euFFzvFXjrd8eoxWVe5qGGmjC3qXGi8CoRbC23MC+DmnFa5XKSL+yquxbIZTMG8+KUX+EHlt1H
N+lCVJ8Abo0sscuBkFTjJd4E1fgII6cQ2vTbV2m+alh9RXAHmVCODPFiJh28ZFANPeVg0lCRSb8W
tW+HH52e/hGl5Ty3Koi2nqrYvYkhw9c9yYiBDb2j4xbAP0/VQCh1edk6gxJynVaahrMqyUcyYvK5
a2yK2tesrf+W178pryl+AQj+fXX9//Jnlf1UV7/+xl9ltWXLP6SwgRsC4WimDgXya1lNH/+H65KT
I23moVRCFLx/VdXkVzvgNqa2wfNIG9OckL+qao//yzPp5BysF1zTdv4jvz1q8B/5WfpyLMppFyFZ
wPcM3vKmAnSIBWQy91tsLsSaMAsPodOOo200lFVdas+PqXYs2KnZAZmlyPW8P6cwr8tri1YfyLw2
EA6vsiYwMCqCy61pfmytKBVbk+Cded3yZi1AmKA8kNSB+RsX25ycFAuyydIeVQ0s7lq0q8isjfEj
RC4mf3mKFj7YuGgwcWtY8M4KLhywq8ZbTUnqyXadj1oHvCthfNSkwiu2VOM37bM2WPyBvUbDbEpN
wAn4x3OBzzSS9AP1hbrLqjq1eN9qNQ7IDgq2NJS3Lebq2Y2MPMlHTlZSFt8bnwrz5AobivGaCOiW
71NawK4ff1hb/wDo2e8uSQgJFOSi2fO1yO3NJWFONhXIvaIXC3Z7dlO7SXSOioZWT3iPn1A4FyLB
d1C78AQYtqZTneH4YtZVRkK3mpuGZA4Q4MvcRCgXb5cwwo51yScexbYjDGx5jFs/NKYtvOfGv10Y
MPBjhXSVR1HDyEjI3wBcGoT8F0jpkqei1yDmGwA2WN+ePSF/uM1E3kyJkeXlN3M0Zv/BKxOjOmLC
Xi33v757b1pIPgj9oabpeVbAzXsr1JvzopELHJQXoC3Mq7Z1HmaUZrbJGz45InXvRgAsonVnzBqM
DoZHJIZjhn9g+v3XV/IzqUp/ZR1OpfmKiAv8d7xBFMKg3lPqvwwqaP1br55ToqrbwoB/dQmHY6Ft
+PUnvrvJHmo2thJHYP6pk4R/XssEMhuiyoXzZ96jI583gJ4GqXIDhvEw0n/9WXoR/vxA2bhcQgxY
8AHUsTetOp6ceVbjkfhCga0S95vNyDGODxS5rDvUaPoW57PPPGH76w9+/yVZQ2AYgBGBx6b7Bu9y
4Km1Ms3Un5Mpe3IYMfYNBsasRsLd/fVHWe8foQSEwD3aQ23NVvHmhqYVZhPjYBcvCmlDIfao2sqP
ud2xR607CFpRfTfJJTSL6yppS9/cEgeSLY+pEjU9PoKGcEK/Thae/JCmvsCoOR5KO7/OhqgN5n0/
ui5s0l9f9LsH4wX4+TAL4OmYlv92Q4O7FzDOM8s/y7lruYrWkFn6fcAr2PtcMX8mdDIshoqIxl9/
rvX+weigQ5QiYMVgS2+3rdCwzKmmOf+6eKQ7oIcReCWrNTrOuMWKzsltle95TTLxPMc5ZNVN07Yt
LiuFMdnDKSmWkQTHmC64+8pwTw+aSt8mfAUJGvFGv75a3os3C5gLFIBZvCYkUsN6fPNsPVwy26Jv
K4bRic2rmAZzt9wDP7UsqgXzzXm4kAo86tZwwoS3ScFU5zAoaXTYLGXmRvOfLMAi/e4rTR/m+EMX
QK1rMQv//roBu2HN7uJNfeR/VsjRQvrvQmSs1CHvNA5UtmRvdJvSsfC4W8WwZdiimdrEfKA9T3nw
gQTWbnpiEE0JsWqmJeRe2CgL2ORh1fhNClqBEmJcwWhP0IsQxlZ880dSBqyVQ/263PP6S+9zCRK9
PLYLhTm5uHUqS2aX5f+wdx5LdutYl36Vjp7zBkmABBnR3YPj03u5CSPl6L0D+fT9IVNV/1WqSoqa
1+QqZG4eHhBmY+1lRucDNC3iFvYjgoP13ToINT1OXetP933Gn8ybpMrYQTZJ4te8MzfBNrJF5ZOk
oAqZaLC33UQBP0NsahxckviwJBWGs/T3aYS2G99JuQbhWaKIuj96k06Gu2FWxi5xaXXGFtx3SGWW
fRaHfLSVziH/nO6M+TQrxur/WsByaz+2QQqtL5JTm14VyIKW4+z0urpIWpyKzkc9auaSDiKz86VQ
SZeLALkCh6UdDebMbIPIZbU1QTsQIVDLqsnz048v4OFMx1eFKBL62Y6eqMWAenbF9Ot1bDaxolS2
Ve654vj8AvCNS/YWnC1DpPg6CMA5CGExvPXSZMuUq8mqFcnqMQYjFoJ8tG4SNsdF1Hwn2klmVGWO
JlEAHzUwBU7zPCT5eVV0I1i8k8DgwC3SMmF0S4PAnNDyRbV8PTZ6M11qQMrsu8jrikmTEZFV3kOj
wd77kAljGrVpvAybNtSbYcisiV1y6MDINLEq33FoIpTtMJD5GeCIK5ERfmlLPTGG2BjjsLEFPwmc
6CEobJ8xWRUx5jM5XNVEyyResTCET+ZgcpPtaGBzGdt4WYh886pFql3FZKmY8IeNcid2gT16tokv
U5PayJN0CBT5XRyIVkznYT9JfkpN2BdLYcxo6uGaHKOopA5zSUclo4Jvzx/OI9KjbCfDBObM1ic/
Y/myBG3OTBGrT6Nv8gPT0cEpNDB1W0RqSnrdAzx7H9JR8pttKBbFY2US9gZyyalkBGHRoMmEW6/M
nCsoAWkZoutnfPAvMlPUlNbTYxNAwHhsgbRYwCob2BsoHVeqDDmnrPOlW1azeSQYej5nrejMkpah
+aEd9F/eBIbGI7/A7CRhV6W5yygktWp6CFTa7rPyagIB4we2nVE2bDH/58a8JU0y7QYkxOHqeCcd
FJ6G4GY/hrR8wmlHa0iZnSkpMFA8+LZ1wAcnbsRhyKFq2/gLG3FVTONsvfWWRTP9gz6gc7sPyxlX
RQqFufZRmXkTLjeJPRQQOUCHRHpTY7AawfrCxt/sVum02MDfrGWs7dPeLtJlo7t2wAhWF31vzRc5
yQY8Y2QB3X9pZZDW3nPVOxVfpoqyJa4fwrKNZHVd93VomFuQLudiz0bMdrMfRIy15zZuxjoMNyN1
u542sCOG5ARySEYPsGbONktS5+xZMjGb7cJ3DgkjWFOybxI4afElmYlQ+LBmwByTyZNmZktRw7xg
L56DMvA7qFM9cygSaZvHF/Var/xd66JIxk7CE2yVGLgySjvSIx1Ih9q2nLG97o3rWnbIIHvxlioI
AZwFZHjP/KyQqDEGCWTRZPnaaRMN0wEW78y/5ArT8ndEoJt9KbenUt+FQ2YqwkTit0RCgNQ+4zck
FrvDxCiyFhx36JlQ9NfEUkMeWtvFuyDQj5keFD2axQvYzyMfLR3oys2B7ZLjaEJGxilfRnA8+30g
C3PIYu7fMh01pqkkfSvYVuwPS5BY8kbTC6XPzBYFubNpB6DZfVB3NYZHpWtKLNua8+VLGUBuvAL1
NfcQdn0zOHPdQgA/5uSXtrRPkwwe0NmYrWsHYgeDA3ecuYr20h6j9sGQcJYLQpUKdvtpmRVPrLLZ
YpTqMlEs7GxcKadPAb1YRvDHtC7T2fzdImvBxF1TbQpnv7bMdt/TMl+NfA6K/V6oLgRgpxKNbdan
RS9i2Mog8hSuqWhZm2s3Zdvd9RAyBrRdq7P4n4i8KLoHu9TFY+giy2IOIfVrSfJsJsxx6mlsvkAp
bq2LDnW3vIp4UpyqKhIcP6XsueshVyQrf5VZsdKHr/2ye55Xp5hv1tACZJ9JW8UZQXiEJ2K2TbOg
2bZSyJ7c9tkLpms62ZGuof6TbXkpCo7VfRQM4EWtYcSxyeugXTNO4amTGtVhPpmSfu3mBeETklCX
hAi8+oaPIYikfPCLYZExuJTMtQVx013IM0LjmzgR8zSKh7Mh4SQrtgpd0bruwhQJMri8u871hWZx
jBt08lczghX81kMVi51HgbY+xpmb1Bx8vuEP4hpKq0QOrrNdoGLUy4bQb9oxVu2qDMKkcmEeQt86
KUITd/jDEwsdhZVtH50Z0QYmX9oBUx5A5dJtEgnPum3yupRPY9+S5nG0G7U0RKjXttaPetBiwGlr
qKx7ackeT9SKWb2B7+53T6ua4spYP/uqa44B2Y+rhuAP2rYLNd6xBHQOkN+x8w1KfMbyWrjJVnUr
ZJDPTpkF1dcEN1UTKukPS/stzDwxjttRNbXCerz3Bvs4RFXrBbSSbK/wj1FpAcaHjrLy/Dj5DWVt
8i0JKjGAutbwutx653jDsuLSBHXeijFf5stk6D5eqm97KSLfuZ9juEL9ZgYb5Fhq8HBuvKd58ZpG
7ppo7iII/7jpUKPQ3feoxiJ7ZsF0uJUx/yurQwZz7ISezLGC+btZ3C3mepy1HOAsh0T6ZocrPXh5
A7LWJXKiQwbWHCO7FuTzBhcr9gSUpF7SThw9XlJmnDJDRRTaelwQKAzRYfRqU6fgfmduDipzjDfG
IqeyCI9Qh1P/g4fhM4/iNIScYdVmDWANkMs9tkmv76nsg9xilI7S9aiCUSebKjpc5oa9LMO3kk2P
jMxo5gwH3rf3k1P5qziFEhMSeMF0ndlTIBzafFHqkgC8yfPKzmyIZeFyRsPjkZQmmO4PDFBTKXNy
0unVPGkXJ4rPHtVK4/ZhkrBaCpIZ8eGvuJjVEWup92p4yUfcIc0+meO6yD+hLRbyRFXU9E73HHah
qVfDCAONd+4wQo6c57aqYd5lqsJVLZs4FoemMbVU1ShTsiThYMZoqCt/cL6PVr/Q5IViOJnoR6cC
N9ioJiIwlICKzmP42cMXUyK9wD1+X5pT6scJhpcI4wgDziAWfjibp3dEZDGQDe2LsKYxg7D9ezFa
DKzx9DdPMPYWzODTP0ZibVlCSMLFSkWqqoSfWJcIbSW9u2ohCJiCyEzF1KYOuPdKHXkfis4Be3p9
jRyYjvOO6984PAZtBLfkILLK4R2N/aScDldrRBLJ7TpndhR+nHLlZVicwdIp5zNJOTo9rso1Vayz
NgZ8oikypckZ9hCmqLAxOqYEn93FXOQDv2WylOB1jt6ms90pYhhylyoldiNTzU81HmfeyUZBMwW3
K3KFOr30I2XzPMsqzToQAt5gi2sDRSZtUWmWCH6QBvCii8k/iCaob88ZIgnKw9YxE0xEY9q6x9ZV
KAaMD4A5XZNpijk0x3qmUN0K0VAFwjg39eZAVPGyjYoso7K2GYHse7SaxEUCdBfzr6lKuvUW6ZXi
uHQSnsvFQl+Z0jD3x9gU81hD8zCvyyOnf8LDjnPNS+0gqA7lpdBiij9NBCsRzI3kIFes6pa5UGzT
hZoASlsnzdwtKjesriBzx9Owi4s+cMZzfkApKGpp4vNu8XYo+axq7fgKdjOlBqxwTGlNIB5Xvlhh
7vQ8dWMqcCTMxwYWBHdLKS4lFid5tYk8l3lW2q65BGaNx43NdrR5Ib0MKS+5ePKeh8VblwsBO2y5
gAy/6OmoXdHmz1PiIODfRq+VTx/bE7VGXweYAhxTHeYUBj9uxMFahRQGmiBsbl9V3Ap+F3NnoU1k
WZb+IqaxXW9ta7LtrUiahOvIlHQQSk+BD3330V8LrCy21gzr9BbSq7l0451mqrBOO+aSr8LOFPJx
UzM/oj4ybfKhBNCt6a5ZK81uTJ0qapTQq9d3jLrZcVen5bp31qoGzqm5PzCdfI+PB9rDLJ4f27An
+6cGCcyQkPSomfoYBzoJV5U8oI56XXrVVJjSiuT6kKQY47hA8N8w4ULLxKhgWwgsNcVipqSyg7m6
saWGhM2ArObG7YWQYfzt7CizxLktx82V7+eS4nWZM2jTSaXHO7g0a38WIKcoTkHvcqfgYLMk9YHQ
w8TW6Rd5zY8J6WOyV2VtZSpRl4R39pn59daIHApWy1mbTTCdryj4R/xiQK7cYh/Gk7kFvl4simg1
D12vGp9XNIv+gnBkCOhuncspyJjoXJJsZv+cVBWvNHVG8+hjpTkJIRyM0TDsCVqWOdnAgCP8w3Vh
RhEGbTasgddoJVud97j6w0bEF57OQCKq/FngqsgPXF53jhCOJGOIBsjMyt+jRv8CM0KLC1+aho7y
fqGVBpi/zMRnzp91NJh75pRY6Md2llywIt70kO54pb//yLeoGjAVAnBPGjgP57+3OOvSVFVgD/7w
2fNn0715nRpFYBlk9z/9KOUE1LjCNIxoTb1BVmmrNxjpifpzKiOzP9W+FHjlazZr9q7ff9YLGvh3
/Jh8XGBq4UFdFHiUvoUpe9uhZVrk4rMWJZLMizEpXWaiN8iEZZjgOcdZuPo1m8ZIaEMPiDIVbVBs
m8Hl3g0KYTobIVdes/e87sw/eh9VF5srAonvPWeC8tuZ3/3+8X95KwJYmMIW7hvXcdc2f/+3dobu
onKIZ+U9Y7OjeQ4OKHMt5HDlCvX7j/plzgmA4ZBWEJ0gJExv8W7KqNStKKCewyQQ43KKliCb3zmr
MkuE8Bryr//w5d62UBxejCKlEAc+EHZ843/+cl3biyAGv39uZGL2qEGz2G7HlJ39PnZDc2ZFIfU+
xcTC778VuCZ2N+x2pXf2++/+dpjpmnq4PZiuKssNDsjPT2LkbfiRxeITmARXxyVJQKmCCqv55A/f
+e0ow7+y+ba4fPFpgGNvem45hSEke7hQxHao/GpoCnM1TzNuaic8dU3V+Puv9jNtl6YJBGZgZ5q8
Hh0+4KOfv9qQBSubydJ96rDoYwZ1ePqwzbEpLrzXqGsLIpWTNF6ScKtyL+Fk/P0DvLgF/n0FUmoh
p7VhgioYn79Y2HNLTAqnUdWnNrGXuNrTy1rzPahHEmbH17Jl6hJTGvsosHjpP0BxyxsM5FViyMu5
ML8OTknGEGME9L+wimvY+dwW1iKoOBL6fK6DfheIwQowRnLygd1azZ45LBHo1bi6JJHNwt9gg2Dw
10GNgEfO3Gm8bKcciA7r7zx1h7OU1nKw4nJrmdqqJ0mYzcLqUBcCI6etOc79JqW2Ub0wR3yDMQaP
pV4B+p7Snl0zz7E9AsMJhpeKz8UArNlGWWmiEO0+nhl/fBbhXZy7k4amdJFUObDs74f/lwmnJL7U
+EEYE4dfp/bIzYLcjnX5WCcthNFT3JBxU+/CdTAVwA/I+vcfaVbLTy+crTZ86dEEcAHUL/6aqkA1
3QfzxzDGvULsxzT08yvowG6OeKu3eQLyn3DRaQ7aiUxRaGE1yh/+/jHefnOTLwgtyyaSlf8EL+3v
v+2dld9WM+8y+ZjXwJ/nqDyH8sklZbK7dPvh+vcf9nYHgZqMqAKkyBcB/UrP/XmZ+dgOpUnT95+m
tsnWd16mzLTIssZUVr//qDdMfPPTA4WHBza7dN4EyqmfPyuetV0U1eQ+oXjFRCwCvhziQwyMyk03
zWZOB/wD15JfFIAN81J7OFVyWfOgfjXAukAwXHlM/76ZUfqCI6zSFOppzA0FnSGrIqmzxMBa2jIw
QDD4NYuQjBoDE+cl3ZHHibQ3vpyVe5xFBCmbTpEzkYfFrcoZsfo4s7C8X4pDVduxfKUQ/Vs51Jvx
ZgyIvRc26xTVyK8dU4+g8bD0R/2E65U5mbGmMkvOQqOxvvv9eBtrlL/PZ/NO2bxQP4Q+xyIGRD+P
91wjtm0cGT0Gsn75rBEK6XU+tabUH9nq2YJee+8FJB1GoYLCxuT+8btuGg1CgDcTg+tJZfBM7oIN
O51b9hGIgpVno7Ve9ixVnw5WU+bzcREjF6Z9XkVcj1OiG7mW/Gj80S0yTSSryFzWzhrYK3831aV5
4fB3+RTrpTuuXqGJyQEBHXaWB3Ga9qND1QKDcWLjr3cDJqvmZvTaQmNFMnczeh6ce1EEyiE2i1PO
QCC/H9Lg59dHODHhnK7tQljCZAqu/5sp3PINpsBuoi/FJNSHrKs89+DSHj35edBIMP5kOMRShxdL
QOLDrpFRdUIEWrwjdBwBfxWMFU3TGOKqtRAQiZFW+xRxf+1vC421+TYJJveUIj4mGMH+MjWSUEy/
w1JrSy/Hv5k8jH8T5PNXnEgJIcRlgtm+1WfiPVTfZjqHipl5m6YI4V2DGubvrNUauBwU2HNs+7C7
lZxK+UEWlrhSSzfthmZp9/TEi3fE1snzonDpEmTGNZBDZKaFNzjFJ1gT3sWiY2RO49qSSkkQg3p0
OZ+fG9z/vE2EyhcII8aAxc2qClM5Mb5LhSDIL7AJnCQB2Ws+4vuC66rVdA++7HvKomgkGGvMDrQJ
lmZb0S/SWz2HqbUZZTlBTKz3A+YFADZJlr0fsdQGNUcMgGVbVz+u2QgkJh0rAe2z5Nb27Ts5LPZn
F47jJwfr+6dk9LB81X55kas+3UtUPa+RTP92Pf+8WTMhaCuzmXmUCtKlUHgzIWrgH9V6xhlA2foW
D0c4yn5RDxmvzfaf/jD9flrQrx+mIMqZY97EBb3ZrDE1pLTrwuqrb6sSjpC2H50KfHVTlvnVJMXI
/S+uyztahCr/Qz32y8x/+ZpwdWjZsIm/vY+MXh/WmOKVX4nt4+IqEB3oQymcP0r9Xn7S/xzDL9/S
GIlT96FShPj+Zki1i5/sBFfmqzPXrBnhclxs4A876U4nhbqvXOizaR9ZzcYuvLDZiamBAQ7B1d/p
YoD2BVnPv+n8LjyvrFY9cd721EljMbwrS4oXd6jKZuMOjryzTWJtOeKJXgHP3kEfdt+HJhYRhTm5
HlssbG5EGTKPiaDwQW9yenHOTN6q3YXL16xGMJC1Y3dwYs9+tvUgtivv7w+10BsSHkNiygDKIMZF
cEa/LQnIv+i1hHn7VY5m8JNUJEcSfoqTXjVGr2HxUVih3o34xsC1xVPvJKuFLJHfTz/PjPxPb0YZ
sqbhgzgQx3z15kBx8qikfZCor/FI4wA4rcs3OvBI4+3pkgy7SZYQ18sB1XdqNSXdnrokTk+HV1Pj
E5RRQH2/WZ1YnsS6AJx1UfipTMHTt11uXaVLpS4XsRzRj4pHMNDiBiMotEw+jbFluw6atktWw6FW
TajuKRun+jDL9PviZymZ4vje5CDFpzSum5vSG8gzr6N+/LwUyfhko7y7s6qAA8LXznwQMLbHjSB5
9nFGxZ9tk9bmCySafCSsF2kBqKzNaIRwJj6QiRhckvQpTaoGvkA0HfCM+P3gmrF7O7bIpI1Skdus
eqtSJkqK9pqtoq8tro7XViuyd00qFgwT2sq+dmbuEn/4ROdn4iuzSnHNgnULH8n4+75VRjq4mHcl
R+e3rMnkObAZUZ8RooELgMrsQCNiYKf34u5rI+ziXRrr4TJNQ/vOmkJx+MO3/3VqUWqyfboBKnHf
eWsi2M0wwbEsqL7FmgYD9/Y6+lR3K1l7LSk6+A25OQhHacxf8W1Pll2W+N4pMVJucJIwxEvFgsHf
1b76kEK9N9AvEHpl9clV7qf9qRVCX/tjEp/FnoolqhbMpTf94ri4sTQ2saSdE9R4Wa5ec7QYlkOW
D9YV2SsT/2BW1qXfE6a9aIzvd5lH6mk8c3pvcUvIL0vavFSUopzQbLSFCTadyVGdaHq+8yauptQi
/cPg6uosKQtBdryCLsNMpF209UH9bkWYVrRcYdRpOpr0lQaszWIkQqq5mhtyvzZ12pBkzfjVzhnk
FBQRhCK57wm+Sj+M1Tx8l2jGgXqmLPoT8PXr/sNMCSHNQV0jQOMXXE+4dEJzPeffMHu0UWbNYfYZ
lsdC15BXxp1KfV37MTrzK+sz+roZ0Zo/EfT2+0nyryasUfAjW4e5ipr3DdwBU6ov+1UV36LSX8bd
ywvx1zEpLlPibw72OoWPbVeNGLwkxIPigPMxCbqpYZ6szuMfHuZfLFjkk2DLbB1wLd8ydtdynKda
59m3WNn+Q+s7/b1bWKiNAHYvOBfH67Foh/OGnIQzbO+cq6FC8Lx5MRNOVRJASK7m6RIvW/Ed5nyL
kXqb5g9/eMqf7wBmjfvwXfFAdOFMc6l8M2RTGS1l2MrxG6h3Gz9RWXiIJ4nf2Yy9PV27OPzTU+pX
P8Bgxqu/J6utCNuNXBKYhKr7d15YxJe2mvMnt0OVsx05BQ5dhpyMbAjEXrKl3fv6ov+rs/iDzoIS
UrAx/nuhxU2S1j/Jl1//hx86i8D+C8wdFi7nBCxyzygdfsiXA/lX4CiyELHAAFcAWPmn0EI6iDOY
wgiVATXJhhT/FFqI4C+YyzbogHCxpTEpMv/v//xUGvdvfv+/qrG8rVNK9f/7v9+whbkhUtARJgKd
xCDo4AE/30ej2YqnpPK8M6hcTQRJc83vE0K1zuGrI4dYvP59SFLfAaXqenBmHZ1DJGs+IoDUT16F
vyUsuP69jdf9+xgP3f3fRvL29aj9++P9vFJens4FczGIKluM/9bPAa403KM5lGSSy/rZS6S+be2k
uqw8zb2nTYvlGDY2qk1UBPIPOxub2E/HP+0LQ4bHnwDaNsmcLzanfwfMowS5lk9r9SyKow8QwLBR
m8GfrvKQI23n00i8hG5Y0V1dfHWhZZg+OdhcftJrtX5VsEKmXbMu8OaLuN/TOC2OAyxJspfb2r9j
t2mWrR6VdxbN5XDpNKI5oEmWm7UbTUxPCTNDTn15k7gLVa9yoNfYASY3GxpoajeOK4HXAXbgLZRZ
4qKnzHc/koJGAhvOgRvcG8ijwe0eakUx3icQHjCEkhXegIMI8kOM63yyxaAYj7JU2u8tstOIOlGP
o167AvMrKGb0HpvqGgpPjNm2NeMcTtfxRMM/2ubWKjbZOoxEUat5ajekwpGTnFQJO5lePhDBSyyB
Rf7mpTdniGu7ZXhPI0qRfmgXmCfZTgJNjheArZDIl8OcQFPRoQu4IV0i3mw4a/fGreqOdILU2WVx
a38satvHlgbofhfg+rafR6rFw0SG0QJGq3xyhYJYkxHW+iS5YBj36Iw1Dc1BzeNZGLBt7vCAHe51
OiKndcTcR5B8HftA5y0KNlU05Mg2PR8buz1afnFBpqONADROqUtyTIg2OApKXmtmyRN6W9faFBIH
otnzPqhsCfaJ51e3edXpA0a0LtZEHoiAJBye3B1bQxjIsu7QDbN3CwnKOq5uQPIErIZDbqcHesfE
GCviGjnwy/uVBBTYd/WYna9ZkO0Cb1DPhIQ0p7W0131YNMNpSbsa5S5OOrSGUUWR9Dahht1OuAQc
gyFzoKkE+jyEFPtOZO54CuYEsV+hvOSbnO3phiuV9jZppcpvlMFEdgAziw2JnDR4iWJs080yQS3c
QFQCH2LtPSSxRUjHSBik12yQCfjzg9OVqW42LaSyCXZi1MLl0hFxoUEz5F+rDH+RABphdnTtev6K
q2PpAJEnJVVcA2XNvurbsEufybgsmlNYYeVx0/dddL6OqzgrbJFNH0yMTni50Ml/pigexm0Ujrpj
VbTW8KWKxoxMd6g0ydYfIKPsobtU1p7M9+VqWmCKbHtbDc5+nHD2eaBduCwwlFqM8q2o4rZcV10Z
7zoq0eYTPqYdVr7GmABLG6+CFDbn9gnaUcJRQAZ6B2e92bVokJ8pBcWZsY5hqmu7PsM+NL936OGx
GWIzuIHfWd1k66iu3bFuw63lhnwaLe3ofEki74HuuzPvW6+Hrop8tH8/pH4mN1068fQIzNdTW+v1
lNZzgyOaRwjB5OIGE3oTjmnJzELe95BCwWZsPX62MxS7V1naefZ1GM3YSjWwxJ67vkBmT0sByqnZ
ynFbYJxgm7h7OjrsozlsRlKU3PVd0Qsrrbf5TFelP+rIjQoi26V0lmdvHDu7OQ+m1OaXHF0AZhHF
wsURNbqzztOHKtZFStA2gZnP4zKUTB0YaxfcGPzrtnd4Yqy2ausAbznNNtKC+dYGbnGDlS0xNGDC
gCa9k2nc3mLsjOqahZUih77pvKItt9gk194uwEjyjLS/wYUvR/fusiTLKWNLhAq4ccsGk2fHCaZr
2XY6g5HvReOu6jv1CVuzedkwOHm4LaCCO8TY+ou9oXcVwB9u1fyxdqz6OvGXsNzB5q5RCNjyLEaY
ss/RX33uneFJ6Nk/mzDt8450YOa70S9EsbNyGU3HAAdLIjiDtMTTsMZhQ3pZdHBGO79KxBRhU2ct
1WWCbvrRxS3SR3I7el88Yorw3hFOcqjnfJ+5tbVuCzIRLiVhSBdRMiWXMMG6foOGtziDLtd4dJY6
50LA0jzjgrqqDRPIesw5ZyByixDWQtjiw++0paLdChMqMP7SboaaXFXc5WexsPtNftaRE7zGWy/2
5EFHbPh9Kfr3L2f4fwvHPxaO3u+zE2+6b1iK/lw6vvwv/5DoOv5faD0hZYIsCl+YnvY/nG9ciSuO
wGbfKIGQ79IO/4fzjf+X6xvVLkWisgV52P8sHU1VybJUmBdgb4YzTviflI6Umz/XRzbaUwIUKM6A
wfB7f4uA5f245vMYprdZzsYSbnGLwZKhi3P/JowaKe+k33b9kXTjCrJuxF0Im5Up9bd5NCE0uW4h
yiE8z4mx64c0H8R9EkAQ0++hGFs5bH6sc7HQrvIT69Webw3F/2tpNzNHsuqrNNh2ThKgkxydGlfM
GgV7MB3rUMZ7yM/ZeQnT77sgDwcKrWHOWibpQPtBfK5y2W7qOsZYCjrvvUdhcoyh0+9EWNg3GARz
jqF4H8cNh3jJ3atoOo+lJa0neMifA+2TdYFYdVNRq1/7yZSepeua4S0s0zM1eeOn2WyvlHMYzSCy
S+47FeQJgd96uSU0Owp3jTuXKG8avjFV3Dqwk7dFswvtJLloI+qzKY238DX8z+k8DU89HhrZtedi
t4yTvLpJO5totiXVeHIUPo6fA+gsjZZQh9Omt4d0eVDeQP4Ub2L5EC01UIgdTiPxJ1H8QNM1gvsD
t5pgIh7/LPWj5GKdNXaUFFse3XNtn8WVmPa0W0mfteFROQeFFyRFYSqa90vH6RvHLZE1gZrKc6uv
MNu3jCYIJ4U1uAnyWQHmFZIpka0pm4/SXPmBaTjaiVVWy0eKx5b8546ZtXUpCvQuLBK9S+1RcKxh
dYZOO/muOsxYkjjNT0g2IaDHwt95bTruqOzUXbtSnZJPlsdIz4b6LofLfo4oh3Z02Tp3lhfO+2oq
yf6Bd27Bk/f8r2A3WKwhbL/G02kFul2g8mOZsFAmHdrKai5lbOPZalejrZpz4nDnoNmGcIYDXBiw
zkT+x6WpuZV5m9Rna5U6cmPTMY2NFBAjFECxngyjKMfjBxI8dzikEuDqcleujN7d2Me8q9WZ1ANB
Qile6UYY8K7oJkWwet3bZEiGPoWCbSzvsQtS/c53474+N046xDI1cfK1bKGbY34GtXJTBEtpXU4e
LnDYUuv6Go1BejlVQ3LhR9X87JYJbZqc5Lg95CwsgjQcDQ8ky606en++nZwWPEfqEz2qwoG3tgwO
VDYYdWDqpTpUcZrepproTjDZKeHEh0zEyo4CrGdFA/t1BwOedK4mwlPvcl3Tsd25lkR0kPA2d81U
mtsLBHD62FYVxrck06X9FjFjqa70Ws7XRe/Zxw6bXkylUCEz46Q1bTNFoGZhqfTawqiEzmQUFRAJ
6dFjW1kE8wc37evjgBVMfC7tngi0IVvvuDZ8gQtZsaYsBIBbfLcW73pAi0Gt3CYl/cBxqT/oqCYz
O8Cl9nFdwfCOKB+76sgfYigfWtUwnNiJlgfZhro+cz2sSLaUqK5/LOzEnUmpx6weYVz3fbbkkzeS
niRSr4eyTbOkOc154tSkQi56FzQW53Xf21drlLl3Es9BaKkyzEoUhOxm3kiyTr60cFi0CM4zK1jy
XTBbWl8CjHOPwyAQBgk5YscgiPp94cQRiXK8q/oAAS7buasUd1az2NOBjlOx88PMvaj9KtyLIMPA
0qIRnOwkUPpjs8p0Z6Ns5T2jB80+d63KnjN7sJ7QKU8fudlPHZdGKVlrUk87on5gzji+NZxh60Xo
AD6z/d4H5+0u+AcSSaZFdYmPnt8seEAHGGSeSxyWXcJI4Ug1+CAtBbcmjUXSFiIcyeee39FwrShj
TxZCoXofGRIrLSWvJGcApQpSjaCKikdnicU7QhDe44DpQ256cbpHlOGe/GBWdyiDnF08RMtucJP2
TIXcDWEKY4cNPzqKt7We9X0V9fK6QBZE0Bsgr3NFp7K+wo7Wz45BW4sP7aA/4OyPQfXgp9gvov4s
cBSc7IEcsIl26FXZlIalCp5IalLWbWvOr/jO0YSB4VQki2VdTqVQA/TxrSRWPjrHTHoOrmWQO6+w
/H/rqT/UU3TaHCqgfw/EPdQjyTa/+gn++B//x08Qbx+MM4KQuN6/G5+g9ZZ/2aaPCiGELsxL5M0/
qirvrxDALQQSCg3C/LeiCrcUGIc03gScOJRe/n9SVL1gi3/rOXk2nR9EqjYUWgdbVZjxPwNyod2T
yxwh3eLWNd1R/8EoxfjqrCwguqlm7HdA6u69KHxuHDXwjjMt4VngBIgl83p+XDgB2WpYe047BKcc
igNcgCyrtrjbZ1vlV8k+H+J7pJbEqw8oFaWBeyS2+2N+O7tywIopxrU9pwnjkJGzZfWEm7A0OfQy
Z+22snAfhqrl8t64aruKuLyW89Q/Ugzh3q0GuVvGrvhqW1QbgXhiwXwXDYwHFY13S7gM91nte0cY
rhKieDaW9ylX5HOM7NqLRSX0JEn2QaUk1nSXFZW+XGZfnZWxZrMEcTqXtCgPQz+KbZbXq49E2Lav
O99yNRbgS7SbtKbNoXRLX3FBp3FCK2bvQdYiLARb79LughO7+H1jOwroLHSukEteVJEud5kG4okD
tg/Ic8umRX59GOym3DJh6n1QOQRBxoDz6YzeMxfdlpdVXqzEjB6UZykqzgyhQB2RLioVjDQ31ngw
IZT3th6a7H1erA+tV7W7eUnehfS5nuix+We016aPFXqZTQISsrMBKKLrpltce1/USdqF29ZKHPti
qiKxPlSdyPNxn0JQtL4QOQSrYgPEZ62HEV8nio+q7tctNm+4+VsEQSBZ4/y7pxsWXIcx+uz9HLRC
bzpwgPlYuj1By8rTR1VWNMmoZdSNLgHJLDUgScQ9rUxgYa29mEjuSr1LlWONkCGgyPdWvtJowMav
JP9xlPm1tVAcWjur1HD+jxxYxvCJpviL/1P+agfFD+oxh2peraJUVA3GOMqYSHWvhlIhFGjjL9UN
dZfNd4By/5+9M1mOG8my9qu0/XvI4Jix6E0gZgaH4CRRGxiVlDDPo+Pp+/NQ6m+JWaWs6nVVmaUp
BzICEYD79XvP+U6xK5vKc5n7uwvJsFvalvqw7Kylbvt7v0NF7zxNOtOTB22UFPgbzU/zwgcgCNXR
2ELp8eaEpg4dBH2+nhKot80WW3w5BPBqxEeSIebzNDcLrgZssko/JEjHy7SIchRyRRhoQwdgF2it
9hxndpKx47r0X7EizdcZoAaah37zZi9Rwz7dGOF9mWOKJQ7ThlqWZnX8HNplVtxAHsJ/WLBT3y7j
5BDLSwhCGAwUktijQNwfZSrifVXCWEwWwgoCUHOSRlEMOc/U2vljluQ+WN7GMRHBWsY6j4rotiEL
8dZpEk+lXtUB4ZLlBHenpuDQO3tT0DzdzGVOK0lStzrksj9TM6EJcBtBICp+5A7IvS/aA5iG8BB7
RD54tatRmnQ9w6eon+012R49xlqiKfjKgRIS+Wn2Ep1ebGxivevvh9Et72hQRDuXTkgsRvvWT8fo
Eaf9fFXntcHQWIuWl/80GMo+6eXfbYhIFtmH/vmG+PiVQS+ira8/9xjQeKqf+jGeEh+Q8zI9/nNT
+7O/4OsfWJMgAKH2plvAX/9/f8F0PsCwRgNrGbqCtSgFI0elPv7v/2daH9ggVecB6T98HYZJ70ZR
vxtNob38tb+A8sJnlI/YSOC2AMP0bk6KFo7gyskuD6gx6R/uRjeM0nGD8XIyVn2hQ79VnOnp1Kso
hKJr8KV1xCMAuXH3TWElOL/CrtgY9NRvuoZIhVmFKzDbL9dR5HR2MLVUtpEzf2K9apq1RFP26quQ
BkPFNQy+PRFOTYSDG7pvQ1kT6gDsa0dzPFrDwm0CocIfFqYgJErpOuYsk2yIBTfPFnsquU2lR3ZE
ylHDqhuP0LeuOAwsjITtONuhY4qj96MejGkS3QoVSVHKBEgj3UKkUZ1FZgVNmepTLIZmZ9C6PnaX
dIvIcJwvHL3IvJgv+RcFdfl1xYTlKUt77zSni34/TK2xLnP0U4Pwr3XYK2uviKLPxGqSwGBm4x46
xrgGUkLYZqq3OzKmyv2UEGyMcf9cYSU+tAxLto7GTrgMo7hF6HaMymxtM2K/A3KGNoIksZWQk7dh
xFWthoxokJZh4GZqLD3QEQKfoBx0h6FbNPAKizhaWawd866sN5nRcJrkcLHuUr26JoaKTBJwbXRV
pml4FIQRb+BzuacoLOydVYtiazSmzW/tlnM9Gt21m2j4zgbj0VFRKDIbHCU+pQniZt15yUJ+ERk2
W2eo5rVWE6hiqWiVgYwVcsg+60XS7Zi6pfthBERM8Rc+j6AftiyAzhvH+ExeD9JIryObDlDODoGS
D+jpxitAWSax5+0Jn2i3BCwna8mwf+MxxVTVAwh22fpfvLacvkWT9LeLor8GTQgNn+eGvpicOgia
aY0YUqRPHNjlq8YYihPRYuvXEOvGK09ToEe6XYh4fZJZ6khpUw0CbmIVdROq0BsAPNU1SZtP8awS
cTTTavbeUGXnuWq0I+7u8RZ6DNG2TcKAsCYroA0SPEruftCGRG5biMjjingXsngWFcvD6QdMhErq
WebW3MYqvse4JPk0KtQHA30alItP0o9hcWQNcgNmrTlRkBJOS1BYJ+j6z8ZS3DEF2BMBkK3ioWyu
W8d4rfLGDU8NEvH4qhb5RydpXdRo9o4JldAOHayT0Njl0G1paIw+Tr4/FjxqySYK5cJmOXd33WB4
xR9+ie3kZIECKr1+eLLr2bxrGYS2wwY266MVdunGbweCT/LSP06VazDKCjsiU5BE1/f1rOGaQIo0
RgCdKWaejHwCPLC29YyGybp03IoQ+M72Oo0mX2roVB0On3sx1ssWYE3pEKAahfrLEjdTH+hAO28a
YoTcj9QZRkN+oy3FuaSUDN/SsOlI9Fn8FSscOyIogI0+VA/cuXZGLB6ClZVPQFsWzKPKwdV7VDyu
FkocoeXIRMmu8klbVd6AwnYcWlr0IbZD6xr/oUqAr+3XDJEAd4rOKAZaaa+jaG4mEhp713qTltln
OyOcaUe4kvncetQSqode0I7dlHbGSy4kjtNqm8Hum/RAiZzsctIA9AntHmsfr9hndF1WDJ5oIRQR
TNvVmPhldUtmuFE5gaR4Mfsr4qZsfV1VRNdF7uySBQhS6RZb6by1VU6frucj0UM2n3HgkKD2mE+e
cUXd3rWrrGqhtyyFP+1wLznXpW81hyzxee5nO1zbWW71gTGY7m5AG7Yr3dHbVXGb3Skw2RLRQkcp
ZlenObbjq7CuXWYpypuTW56r2gwJ1OoBbtSqZ0h+9EhbsrUSTSoTUtavyEk2bVSZ2lYngufBzet0
4xjIkwJzInTD0cryhllNde+NLvQcpxlfmOwYEiIBonJkfOjLWrHOZiva9W2/dKtlGcBooIsCJyOb
L+xR7Q2ZFc52IrojAPREvWjojf4QLfANZj31nmDHd2eL3gGbQ5kf8sjtbqveI6oaUMhxJKb6j4Uj
6x1EhHXnOtGBpTPck2ikf8pcZLhd4Xsvo2jAcvQohfap3cxXEASWa8Sr3ipq5mxdTzL9HKNpPdpN
xYwsmre9VlqrudcXVOVmTDs+HU1rk8oQW7SfppsYPEKXlzXIiqo/oCAbdjCBALiPBdjFVEAXXjoa
dRMHlVuU+na6bmfDuyLIrSYA0GTwCBF+NfH6JDdY9soQiCbxw8d3NItAEwMe2kADiHYOF7CtySyk
EJ2smKVxsT6ZZkO89oii+HX0jP6as474Og5GtcXQhaNBhGLvdI35ERNuvTH8KlrXRAFu06SuN23Z
5zcZBIrngefwGgVxe4d1zz+BkSqDBUbYCR4oSS9mPN5klU0GFlj+fb6MnxvPSk7SiuOPYTXoN2Eo
CGBNO4dKoFigDnjg2KvC1G+6mXaiwg94d/h05p1vOO2r55bQ5p1sbcKFO7eAmouVVXjOoYDtQ4s6
Xq4EZ9cvEyIBPDSFvsngux9iPfoYMi0gnbXQKR7gvzMyNDcJUYUedTeh5mWob6wW37SdJDoTQDS+
9LQictA1s15bImYaO4v+STMGTM70mREpWuT9+ZhZkCHODkdJAHMBGbUyUQD+nshz5J8OuTGOiPht
Ot5M0+OhbvHjV2FivxqzR01B4CUSA7iA7G7MUOE4j46M3QeTQK6ILS8qkih+7BxZJ+f/1Pf/Un1v
If36XX3/1L/Gv5T233/gx/hQJwPD1pkR6sgN0agj7foxPhSq0YU+kkb5ZX5Ik+lHo8v4QO8JWdlP
LS7T/aDzP7w1SBdcZGL2v1PXv/Pr8I4wUpp4kHVWPAaV710LVYP7q5IoM3yiW5cs8KCqyC06Eja0
wjIP2QwXKxgjohA72+rehJTJbqaCuZNN2e7bhoY4uob5LlUO+ksAciylfUdORUcJVeUzqoFsZdIQ
GJd9UThWONHMkJAIKOlHVKxP0Iv8ot4DascTEiFfgq2Vh9qtXwCJOdJ1aDuaB2QeenSuXGJn9pND
52A8RC6MwvAQujOIAN/1mvGhHvmQHzQsuMYG87FB0F46QZrns7RMxmCUm9AglGC51h0eE4NnPrIW
2mBtYRFoPOXJTVgU8a5xjcWEYOCEj2VhMJNgYLHnogBhLIP2ZYqL5NFLrZYE3iJOqfEYacAxOyyM
fbZxFQ6vaE0T1CUAGVdJ1iZwyuDP+9UI5jSAK+Qa5TFlrojWesXkFl3DhASouTLcpSiFIvTPNzE8
FO0AhV8ll9L/kA+aFBCu1lB90mgbWjXu+J3B3HHYjaFe9c0eu2Io1DqkXGzzvZPrSXtdM1/j9LMq
cE4U43fL139a4H934rcBKvxuRfj42sUcPuHz/LIufP+xH+sCsgIIsbbzowXOw/9jXUBW8F1pcJEN
/FgSVJaOAZ4YSxWu6YuE9c8Tv2V/sC1bEJ6HlpmGNO/u3zjx04b4qfVNFx1PJD0mFgb6C8ZfpOQK
ZwdyaHDOxQjwOygTaCCQc3tnBb6z+/zTB/O30tLLiyGtQCQBtBxhqW382meP7NkC/ttb51iT9csl
l1zSyHzOkp5y2DH0+iXSXevVH6Fl/h9eGqsta7MaG6gOys+6UpjSYu4rYZ3pFPDSPrTbC1pu3rgk
UT6SlExBzwCc3N4uXBBo/f7l1a//X1eLunKcLNglAU1DBbk0cH5+ecNMopL2qHnOUYkngQeW8xIW
vNREQqiXmws2/N+/psFt+tcX5VYhV43JhvveJlfWaPSi2jfONqQWJgWeeTAKh6hBxC/+s/I2nqwE
8dlqEAOaEWjr/ZtT4+PPNYfPoUEetqvdKJ33ndaSkbwsi/WKQ6trgtAedXE1XoLYk0UloHU0C2J8
ZyWJ3L+/DjV9ef/ZOTRtbcdg72QP+/Wr88B2DTNRCWcxaNwrQ24d5hx/8tYjYOcR0Izi0dnd2+9f
FTXPX18Vr4eDGYcX9t/dMI5Gmu9st+KcipFot0s6IUSeb3o6N2eG8vO9bZG7jukLtamMh7+La/zr
g6ns6BhYOKRy37x/VtC7lYh0ZnG+BOpBZatfJPLLu2gkvvr3l/rOT3K5O02BOQVfCy9IY/7XTziU
LixHfRBnK/Hnew1FcbYFjEvZGZomme+ZZb2OuqOeTr0ogtpVQdRE4FIO0Fr6m6/7H104HA9WS3Zr
EOfvFgnD0ioAmaF+HhijNIFFDHt1Mmg9jkhmycj7/bX/o4dEtWJ5Lvk/wqp3YnxRkzCtmaPBkYHq
vYQ4TeoRaKerQQXKF21qHZidVFckeXGXXwKuSTWZo4CZAa16wturK80hsj5qbDVtwtl16jPCuAUC
8bs4Zt7Db015ymwPhNHRZ4qSb39/Ee8hOWp5wY7tKlMiJIC/uG+JZQgHT/riHNJWbLaLS3b65b6h
d1a/tLDkA4QbrHuw5U6FR5x3lCwqe1H6zb6WBQ2HBHlWvlumhQhDEerdm9fq8/3v3+c/WAVdamIy
2i3e7F9c4+C7h9EJLXG2F5cP5PIxC8gbL0JFzTdA5P7mzqZK/vUphv/OXc3YmaY5vWn93doBfMdI
9Ux256kmxtvuC/sVuZb6i4neZNDN+a41HVLhwySEGIYNNubgTP/wIUFtjb0XOPqbCfXx7hJNr8PX
eUlMi4VT3ROXjwiFCZsXJ2z/BN6uupK4Pk4kYVoHw1WMWMAlf+O15greXxZXwvdscucaFqbYdzft
4mW+S5pjdEagIwO/lguYX1dLb2n1yX5fjmRXouMZ035t2GiNaH+QSrn1kXSlq1wdOwI515TbKZlH
etG7WzJQER7FTjeIoBSRVFQxO1wQrSx+tNLjSXuqNdgQa2gJAF+ni5YJSEDMbNzQeTJSJXRiC1Ca
pxQhrOXV5Zk8qPjK64r0ZBRedYMlz6UlXrX6sKoxiX0S5K8ih5f5HzrThnVOHUAEPHG4wHjnMX6T
diUdgtjicp307N9HeAQFUnkzrZUphcbZfBFtWUq/ZWPvgOLnulr9PJR5Oq3N0HUffB9uzapJkUiu
WmNsEKTg5YSm6PiyRbpueF+g9rSkh8EwAZFG+8BYNcNgMZdrmMQeQvwqJyMaiASux/CId8Z/kNMo
hsC14POftQk1BHM55d9tOoPpRIGmvb5zoyJvAxowcbgGxeQ/R/HAtptxj7gSlBXya+lvQBfQqKM0
AHXDqI93V9n2a+dblAmlt4gbSkAW4hFi9n2XSH5MuoBEoRoAdfTAT9BKEijSTvhIsoGdWcQC5dzy
XUdHWh6iOsckph65G1K76Lvurk5m72CBPLkZM78HlcSYlg5RrO/0BIWybxaKRmrhm/CJJ2qq+gXQ
6/JJdF4C7MZDXUUd8AXxX0Wntel2mEjDLUep6jPtFvIDTNL9GqeO37hR5q/REKY9uOuoXOtw5WBe
hn25o6Vikx7ojgE3VqGbKpJ4nom5pgGz8qr+zWp0B/RJEtWPiByTjFm812XWsSxzv3h0R6RkPjdA
Lit3XbiFp8biiJ88J1uhNoEGTZ/RmAxAukhENUFTX5IpgtA8E379SYtHxrmELqdlu5aNLLythu1l
ly/2fF9lGZ90qYE10yOAR6z2mvXaIH9CJplzeCb/JcyfZq3jG5NhL24KKRH/j66vdGwVWcYJIGIc
Bp5QnAnm25wKhYuLiwEAp0Sx8KUmKbRIHW3EegK8W9Mb6vjqs5ElO7Gi8+B6Sx8s0rFeQ3vCEpPo
tJX63GM1Kib7dQ4X/xl2YvfWLbF1cJQYDta1f3LJkt4Ubdx0+ENiIlpBO/LrZWPz5jhxwBlmXvcM
p8tbZ7KorrIyMx4b3Vb/UZX7p76nZ03vyg1D+rk+Pg0hev4JyFyuidauuEEAwj9YXBDmWw/E9msL
XAlTcm7yX7SxSG8YQrDE+DbvKmoK/+RDTb//U9GnsaJe1khqOO8U2myi+MxbwrG97q3x1UepWvSP
HZITLBXq3RbDQIvcbKz5rgqRceDzSeQdHgL+mBHe3N6WRQYfKRrFDdpecTNaVIbSmMTjKBZ/gxZf
3g8Jxw0T8MojzWS2536uJ+LfqR6lwWcvCslF8UjySlk8dm9Qyef7VP1pbFU0XETw7UHPRvsVCI+/
oenSvdU5u23jR81LmhVUv1DQ5P2lUCA0p5THOc2d7w09Bv58tQ1vhnZt+maZOXGGCZyxA7Mj/Ybm
vYZ/O6TDCYC/OnEb8d0Z6t2WVcPG01Xt/hItrac6RXiFvWVji6x+CYec3VxmBsECIcidV6dbML2A
6gT90nQt73zkZyAF02OYT+QPEMp7KXAGVapkS9q/fT/8mKr0kSkqyXVuSwuVkpY16Igx5TEAsaV3
gt5mYYlCt7hj2+EN1gbDT3KeyykldFWEX3KNfIpVeXmERGgDVR7pmVAGsfMgWp3OnjUBQPE7vqM6
9Cju+Fs/UshOCH6sbZU6quBVAhYsBYUBXa2Dwzd9U3ame+Byqitz1Jx7GJOECRJzxrsdB6Cn08SO
26vb0y5zcaNHcIBXmaVSpNKRctUCtjpc11OkxfsiDjkDCgfFI4YUAD0b2nq8GSw/+D6sjM+sF8RY
z2PiPqaZ1+SbvtGTHUNL7pE8zu3XuKCXs0L5xPVfFoEsNwmTTxAtBzmjlBMicfPQ+DxhtaNevpgI
pSfXnnKsF/VLKqrqCk5eu6fcb/a4HflWseQgv2Uj53OYKEH9MgmfId/MdzNA99fWAxOe6XnBjD1Z
NKRYNk9823a8k8udaGGm766mhCXAFtToG9ESiEdN20TdnY+/aDp4lfqC0sZiaTKqsNkXLb32pF9m
1JgcRzuAikBoVoY3UAMZzL0epJ7ar6bKDTU0jzOAn3IMsWZPPE4mGGWG5lKMK9Z5P0e+5NcvDqCy
JmjEBA1GXSE7ETVy57ACQYynuagOvMuk1S+LMHlEI46oCUs3JHSOtI9Dwz+ETcDX0qsqbcEuAMdc
3Z2XbVMuOndUDb8HCEDMtYMrID/b8DREUUaBr2zgJKM+tRbRk79OJ4GtqlVvJ3a4igwW02s99Dyv
ZYzLLc/K+R7MGuGxrrmYKAVyQVohzXxAFBkPFz5eVse4azHmxdzyTEJpM96TeuCYmwkROb5AOy82
tj/k9v3cTpjYSmacS6C1uv1qzWpl4b/2ny9p23k+WIesqbRqgwpjyo/F6PDT+QAm70GAzeUWCTM+
6EVtLmSjqbVvNsgZriKhAg1qmrUcya2e8wrjkOrq8gF8X4vUwX1MDdYFtbC2kcuOc7l3Q7DwEaMn
Qn1nN5FfWrah8+X+tIwh3KU0AnZjCRL+2h08bhFPH9q9ZWfjEaQY85DvN0QxFd63mtSNMSjasd1r
0Oo3uZqLRviJHy93hQMRgBR0IxQ3jkVsumhKcYN2iQ8h65TfzSlLQcCFXbISySUjagDbR7eDcE08
eKIuSJsK7j6cdXnQWhP/TlIItWvWe3EjLC6BW0482sTNTGuRA5gNXAAp9wYoeXNLwMJ8N6QVq72Z
iFubPu+Zkzo3tU7o0BD0E4v2ZQVEkJkVTF1cPuw+1NT2zYQSGYg78dioDQiKQ2RKhPZjz6JQRe0Y
bhvN81muBvVu06HnMTMbyetGtZzvCSJqVagK0DZ/lhR+9gUZJUFmwa22em1NSxlsY0sthHId+9q8
74exjG+F0mUcSqV8bnWVfGp7Pa8QJRV3uy7CpX3s7YEiJNIy//kyLy6ZxXO9rj/dWYPhPgzeXNwy
BPwj1kItyPy02+PlQyjT8uxMWZR+i0x0I66BCMV0OFIHY2XyAM9sj4zw2JFkMi1BT8vTp0KRznOW
Sj7nBLYYWvFpmXcaYKWtTrLOyIyzIplinIsD07/0mrwCIQJ2zeLAyX7elwLZR5DXdXkdVmb1zZ9z
6gXHmFkMKTKVL9PAhjPPXa8fG7X4H9MwohEJaoiaarAqTjAEcx4IDKALQ5dtCJocB/0DMQN8PW1R
89fGF3xIpr3Md3QAwWSZEwtOqxb/ZqTGgWUy3zckRt0TbEyFNzdAutVI43JQznJW2YnsIPWqCmuj
t7w96Nw0m4yK+oBZBu90vmwmIfPaF7r/Vfa1osZkd/Frf5OqPVwwHH4OvZA76HIwjPSorCGJpWRm
tD1rWgVmObyin9bu3bjyT4kfWQdljLmJZtsnnaLv3oxFemvHzDBBcjuZW5Kt2D9bPJRMTiJWq8VJ
jMeRVw4u6yYJZyyOPhsmWeZMaoxc1Zt16HunosUWucYcwhpN/ukLstVpRZ4XpVrDI9TniA2SUMuO
WmVvnUitzMtSsQNxtov3hh0nX63R0bsrux544noljrGzxj/hqFUVRkOPRGNnLjJSFg6uCzHjwIFt
7vcd5xsMVkO7IzJxgKNnGB5nld5+1bNFPBJEScvOJqwpoM/DR+Jil6DXFBqcJAqHjcVBUfqI+tZZ
Lw1u39qeeR6WSC0Hl5LZ1otvQF/mFV2yQt9GWUFWqyN7Y8srx4/IUuanOXaWU2zJ5Kkm2BobmOuz
OnPaWbZsiORquw54ctwStXYHKQrLCuU09hWzNee9EdnaH3AY7beUdOavOVXlN4ZcHeX2lEcr6irj
StSdfgLFUu1y5YpBuIdBZriYZZoGcPwGH3FztM05uSEGCvx16iQfi7qPHghJGOdgKJDHZMqCIz1b
3vhmHT7FZCP8UTWS32Rf3DrJxbmzXFw8uR5NxMP2eoumwx+d/2g6v/5LM1+8lDQZ/7mm8/lrW1Rl
/+t45/Izf453yGhFSWkyV0VypsghdOL/HO+45gc8Zq4O8PO7U4FX+jHjsRn7Mopj1E8D8r3BgR48
cDHLhoaB6dP9d2Y8qhv0vw10m5EzAgs6hCZRlopc9q5b5Ancj0nlkZfDM7gq4thbQXYwVz99Jnff
f9/vuCGwYoEMOsy2TZ+C/D1hJxzw9ptotPYD5ENYA7qPnQi71+ey57BXAK8+5AAu2nW1ADP5/Wur
7+vnSwR3raZrMIjAeEHieI/NioFEzWbm+fuIkBmMAW034UkQvC4Ks/tUgDCImD7jvywTc90tMvk6
ayi/N07rmGsajxTw7OW7foQcbjZacxzIhrrtCOLR8PuRZd3Ltt50UbRcIyIN7wsnn9b/h4uA9usj
bmfsb7wneOutVZtFv/j7ZmFOPFtQJgqtsA6JO8mnxoS5EoqMvV8r5EgQOnOsCVoL0tBIeVFp3ePw
41BbYZnEqE8LAtrIsh3Rwx5wqHJMHzkLF8nQbyV2rXSlFRRmv7+GX/ut4Fv4HhhZwLeBQ4+U+V2/
tYO9OEh38veJycbZ6uh2cLbJnYsf5fev9Gsv+c9XYl7Bn2z63+9nFvYoOub0vNLIyWIv+4Yvj9SG
Y9ubzVm3o+JvxhLvHqLLlTEiQYLNLQ66UN2BP9GIDdFRqWo5r0e6xpnVAcXZwMHh91f1Dz4/1cQH
V8voB/3Iu8/Pb1kuEB96+9aYErxG6bcaIto+67zH37/QBc7+06KgrsdmIMnCpNaFvywKaURa9cQ9
uDcIoTosboefwOeekVJ1RAqO9ytBO5iOQZ/dy5FZYZ2jrrJSEd6jL12uCttuzq10qOid0e4w22J7
ImfNXPaRghkRRi93Cffm0xhBQAjMRbeQKabT0nKO40Xm2jI2gJKSfWc43cfJWZK/GfqaF+zoL1fp
KVsXH6dB28/3bTVb/OlbUzANzvbtvJ9SU9Czq3CQRmF3wACZbausM1b0Rr/NeaspwSM+Humm+7xI
h+0o6n6b1W17UxMQkaz60lw3OGg/ChztN7Yvrc/uVBQfMYVsOFYaD4K8OnRaJPcEZCYjKdczfxsD
IyGtI56faH6iDY8SucuircCh8ZnlLNs7vW3fRgPk3DGhGcDuQmeiDo2NiUJyz+Yvg8pOCP8zLLHr
zMp7bOmoHFKNlkcpGlxCTRT+ETNxRoyfRQeLaIbbOofPSPaXazHsYaozho69qUfDChwLrziNwioP
ehFV+6ytsuces3ne4DXDpazd2owT3qSUHdHdcb+JYATs7NBKu1XqxOSqZbWz1oDKnu3Y1B8xxxUf
3SjOvtUihtmX6T6+AL+NqaPBliINKuP5k0uDee0WBrE0vp8fUpnOp6XxnVtyRbx17yWlvzLJb7sd
8Lh9IbueSrHpSPnwAVKG2Vct07xrDX/Omp41TiO3PaIx4l07okHU7h/mUSMpMKzDFWzBiawWyEqg
SssdEZYn9XmuK+rwAP+EpkIgupUozBeOjtPKmmNc95y0TziR5ZOWZ7T/BbCfG8bN1PdSOW109peA
nqu5AzLiHVBJmq9t6HR3KZ9TeegRGwUNKPnHzCJrpOaOGMkGp4dhvlYkLG+z2NCABc9esVL276dS
dkNQQRLkqwGZ0s1VtJ/ksI1j82yExbBhbRsPPdFCdMPn3qOharxxoKGv4Yj6LNv8mvjQGCY12OMx
yjHmhyqRsQDS0+r6sTYo5oF2M5ZgVPlQptF1GDmfYzLB9iTQ6PehWAhSbZ2Pss9wqpflmgN2Gmip
4z/3duhtzbYVJ3cepiOKZX9VjcscXHr0Q9poWJH0EOeFFrNE4UAXkPeB21TzleZFpPyRthpIzAov
jJIlb2YOt3AiCDXOzKrCYd+M3Fzj5K7ZhrJtEnkOKMkpSdbE3xq7lnzIKxoX1anXkHy2sy1f06lj
IJx0Lp4vieJ7pRtpfbtUOt+Q6AQmRimsA1k2+V6Yib53Kx4XR0Phma38xljw7jEJiFf4HYiQ7+Mw
QABc/tGOVvQpDcXwRlKl/GSO7XSkLzUe6IoSvRvV1qnVNZg5yLEDO9THwyB4vjSZ1ashl7QFCAdz
O3EoE99dmrVonGJT6FGxmrVlfrJGvdziDYppGUf1xsorK6ABGeIFQS8gANyfEtVQLxnBwSDgb9Ny
yOo1urvmCGQtWzvVIHeagw2h6fRsG6aj/Db27VTdAL7OOdxRFCwjSJ22MtAaM2VbJxE7B30dpXYe
akaak7Hhitujy6xrM7W43JnzSByUevdx8Sfr1uBBvZGJ3gzrLAQ3sdLJufsKVm0CDqEvYArS9o/Y
nSNiDhP3+QJkKm1XPGo69UVe1TH4jonqZKTko8MM0DNC7LIOOWgDK6WbtZl1J7vPI6v5RCJxts70
ZSJpTg0B7Fru8kyYh8lqOLhG/vDMoTE/NAlNeZJ89H2eWqw9LRfZ1JRfUKWhVPkW70ua9Q3JueHR
7egoyol5aYD2J1unuNnxI4xcOZlEt75eTGt7MI1N0y8gQtB93y6EqnX0hhd+xvDz7iO9KzsYWg7y
E4BufTeOPZeERQQxPhZIwCBZam+w29q3goWBCRvDoro3lr2eOnngu0N4pFax4TE4sHO9vD2OiEvI
X4vlN2rg8TkZW9b1ymiOqYTMSsPCMnYCZsYuLDX7CoKpdi95gZg8BXbehWEpbxtoxOcptFvGY2DS
76Fj8KcsGu5b3WjWrRuLT8hHrrpMpDt3bKpdl5LRyIxUN6/smVDChkVBtIN5MzI82dZxM3NkN5xg
zFP4R2ZILmmJ9yfUSFLqe3QK2WRvEOXftWEJ2CSLo3FHE1XGOz5+jqet5TXxCcljAytC2lhd5xIk
XV+0OoG9RhuefNxDNSur7JiheYYV38yTMRfLfySJ/9qBlboaRcA/P7B+/Nr1//WctFFSJq+/HFu/
/+SPY6v7wcW2poiX1IIcDvmlfx5bPQOPItZ7ZHoXcaBBofrj2Kp/4HQnKIVdDryo6aiEf5gR3Q+c
WR1VVAItUUCkf+fY6nh/qYaJNAK6qcyS8DzN92E7kSTxl70rPnSFO1xVXknvvTTq7sqUpBHiT2Ht
zAZT3HdCW8kCWLWezMkad/G0z+JWSzdhOLjbtvfbB4bfxJyaOXMO3GK72Ndo8ZIfW11Vs91sB6fo
MQRlsX1A/+e22yEdQswJmjU5K6yX0OasDLD66LN+2jV8b8KJj6htBwiNMmoRGXvRkyg7n7EbQO+A
fJpP/jQ9E18VOisMUvKJmAe0RRO44GTUSFsGB3eOpkoc0ZZi0JjLbtrQgc5Z0rWwubcxYp34EVFz
kHLHXV1p5ySs024dz+m0b80GoMYEP3zuTP0jpu/xKjV1+UgZY25l28V32IecZuUv6srzMus2yP8S
zNUpBj0XCNoqnmTxEMW2vTXMGbBNx7929UZc0VB9qrBnKLvOeO1ZksNj3gcaycXEuFXgnQED9Q9Z
nbp3YSXMc2iZOsRmh6EtyMuBKyZ6jNTYAeYRsCJshfQhVw75Z2veMy6NrrcCq8LTYGh4LsLZ/Dhk
Wb1HR8P4WrIuDvFt5C0YIkBxWvnapQ4LLHuyViXINYvagDY8x3kAJZ6z9CuCtvYY2Ponq2O/WtXJ
IjbaSLyslUqzoM9c2nwf9nCCOrPvU/0lSQ17PXAtGza955BsySMUwieZSYvUUb38TISEPIq4dlcF
+cecD+QmEr29ztMouu+s0sTZ5Vb5tZcWzU1exgUfdU7q76om3ZeavnPuMlML11rsji9hGxpn0vvS
DeGm4BWW+mtvwNyhnCH/NWySSOVhdseZRmibOmYAOnY+ceJiAC+cECeVFp6F2X/C81kGUCmzQ+y0
YXQ19Xi8zjMztuYVS2r3Ge/N8C1JR5SDJMVeqU7PQ+ZYhPTY5XCyu65xgn4s+MimumivB0P/THt4
uNFqQ6NI0r8CauZoMxHVXYBNOIwptJk8MfVbJO2iW5Oo6r14aFkeF22ognQM843TcM7CSzYMxV63
BjvFs4edHj/NNH2OcbjpayGZJcIGajoOCWkrVhgNjY3tYu5kXjrq57Fa8iDTY/1UNz7RyWRAh+ex
Nu4m+3+4O7fmprEkjn8Vat6d0v3yMFu18SVxTMIEmB2YF5dJjCRLsmRdbMuffn9HkoPlBBY4VI1q
NfMCNm3pqE93n+5//1v9eMjdj0oGNzmwqHHG8E44K60AeIFBQJddbaEjuFI8zfqL2PW9N0+XCvUs
qAfpKxvjrxRKIBQC3vgRBIpr12Hyu29p1x425y0S4NfSc5925WDGKXI3ZeZwzMnXgrtnWHr5TrvN
3fzgXTnzfeYRI6QfY3j98cBFRROckk9Wg3L+xxYSiMtsE6a3cIhuR7CH7Sel4l7REOhPQ7o+N/ca
5KPxdTlX4UmAYmA1C3VlFY6DPOX0BZmleZub+nxs64k/pUSrjjdpsbu0bOi01dRy/mLuBCTwxWG2
VuzBtVfk/lXokI+eWxqz3OfUY1yl2k3Wxgqsxj4KPzA4qBrFq81u5gQ2MJQCcjfAE2Tn4RW5DLOV
eQ+KKhynVri9tGh3GDpbAvXVJiZICXV4FcqSJnDmRgy3auzd7rbmjhVgcDdwPcWcmoWT3e7hMfrP
zhv5ZTSDedGDJSpPQbd4CZWdgR5PVunMqvYf6ImESZaKz3R/mB/GJt+aRaaS3KqRDumpaQz2cH3A
5ACWqwQaOg2trYOlyjb3upvp70kE0cZokUr3ob7fDSuYfulknSd0WkRh+PFArp6ow97NTIPpFxiI
vzleMhJ7W/r7S5C62QT4iXq5P2zvooNXfSY1sOVT2574psegaDtISxg48wdjbm1Gls0w0EvfErSV
hNLTeVwxEhgyMFjWy79xLLQWwrB/vT5sduzSOSSSl0W623ESZ5jDg7bG24whlM9fGzHsKVtPfeeB
5btmvIAyA8qTDrO1s7qKbMYNkKO4zlPKgyoOlmGgSUVD2mB7rWVrZapUxKhzN/Sn1s7YjwVieWYV
hNl4bGeSp4oGW6XqzvZrOwBZEr1l2jiDcnLPvqK6BBHlPAs+l4AlErBjjnFJDcIY7tRtBM5L24BP
UGOKmF64GSmirVdNhoNkrzE9mS1666ce9QuFXuowSgeiVOuOTKg6bki5zeEV3cz2cbwZK4d9/siA
ZCaPx+kOPFuUvqa4TkmpNPxpdqA12y1iZg5kwHu8clyGu090HpVjBYjHuCxxN2rmT50s965pzxFT
6Z27LbkmkhP6nR5rDEUvt+Y9cy7iSTbI77xq9bZU8sH9zl/9sWddb+Z7WsEzJbrz7Pgw2Vuhi2sM
mEdCfiq3JuYBDjwjhGrg0tyWBTXlffWnEQIg2ZWs69tNGXgWrL8FCJEqV7xkrOE5s0v6buAnBoTA
pKFLY5dUytgCmKeM/bmbHt7FgeIOPuxyCJhHgQ1ia8TBRRtSvF3DEbMP1QgqPbtQ1eo6NYN3pi04
fQ81v29Oiy34O/AZ5HhU/RIaEBhQFZh9l1VNEQzfyuaNxvQzf5RCgvyXnpb7v2Jmnd/Ygma43EA4
vKkGNERvY3tPD2NFpZ6T1g7TH61Zg60PXbEgLlZjLKaYr72oBK0x8dzqhgx9qcMgBu2xcyiDGwbL
5yPoucc2teRJVdMka+XgKi+gTs4rZzOBw4ZZzjWzcrzGvDIwmQUKK7D49FF6/4EJKGX0N4fZLKXK
D4ERUxGDTLA3KwezJCFUqjvSSDrnk4Rk9yxLy9gfF1pGGxm4z5LzI55LmZh0+YM+qHx633O7BGcW
UhmuchUSiIOTb8up4lflLPLDAak8QTxNIbFkKp9uuG9Uc2AVw6Q4bIJJaAKRShwXfKyvl9Yo9DbK
x9xc+ZARrpTVveNnm7egncgIucwrYIoF/c95MKfkSlvA9aEmzAaGv4U8u8rsnCo6nNoRlJ+jeQ7P
NnPhodyOBPv2AUrvCQQXV3oxLzeXQc3T7cD7erkBbALvHzTeXiAYvZlJ6431/QAKJ0a20Nc/sDfR
MIYYZGoIWvC5IAj3UmXuD71S8IanNYd4HhYKo4aL4gPG+zDWWaRZ4qqf6KcP2djURC95o3DeRqFS
URrNQuaNFuWqusxKUxsWhQWs1rD8+M16w8hnqD79clyY/m1q7tKJKwjRd4Ia3apZ0mkXMe/zmjs9
B0x1ZYgWfPiH9RunZlmP1kb1CPW3/7dLzP0nbED2bG7Qfi66/O3XOZxa1mjuqZ57GyumPtQq+0Mh
mG7hvwT66sF+GwkeXG1vKtMMzC/ETjA5fdQZms2ILgd8R0B3AL5Ec28j8mxLDY43YCyBusCeBjfB
bqBS8zasD1uoSiooNGJ7PhlsYIkY0VsNKwQnUiodhf4WrlJ9bFqM40gAHI9Bg7pX7p40m7nfbgEB
bHd3HFV3b3OYCcQ0iv1wZYb090MhtKho7N/ALZwYEzVI6ItK1TQbb7RtMYyTfcAg8GIzHli+NdG2
jP+g02b/mh6aw52zOaTvUnjjzSH2fPU5KdT8PSx60QdPVSBFN0HZ3SQVtHWBHSk3TAKgMQd9nSlM
NL/XD8VuuCMRM9VAOo0HB5riVdtIxwwHUon9FWtswrM8TOzCDzHN8Xqygx3/ahUN1tO9QiyeutHu
fZJFOrDWbFykm9WbwANevVrF27sV/QQzjMR2xAZks9iwSeTM2LzVRQ8j/PZwhcQra1wZagwn07ba
wIuRs9czYzVjHs98HMXKhgCqiB780DIP1zYDdsfBprTIT0E4DkeTDzQwcve3ULbv9ckuM5Km7eH/
piWxfZDRoliM60L0fbnMqrfLnGFNT6w84tN6UsT75Oe+dGz+e1nQq+/LKNAjdp5RqG+qvuNvyYiY
XFyUj8vffzMMKt0WDSi4h/qi1hIlVDSaj2H6Uy6g3mMWsqjOkrw4WZ6vLcC3n61ZyW9/51v33izN
9PH330zKDmcJlR99fBq2NdMgmUIjVX2BAeg8vupe0IQnav0U48XVt0WgQdGFDqqTVvrhVaA5FTYd
5nc0i6CcrYJrX9CHQx/mUUn6two0CpHRklsFjcSaIoYlN29avOtTXXBQBboZSZGBkhcXxe1/ZEM8
JOW6ECYJAGGnfVkTzAXfswZnEr6YA93lTVN4BXLSPCOqdboGLh3O9DfC4Gk0i9Q7o4DBkt4OKIJl
8ZrFDODTp3esC7rgdIbD02pbX/+QBiweYyrQQV5kwUNxmiqGA4507PeowJmIExUwLrAoIBZI3tbX
2SKoKkx4Fq04YtqPuDAW/8g2OHuCL36BaL+5p2bY05OL/QG3CEEfLd8AVUD11Bd+9lQTXLhsdSA/
AL2afdKseo+cIwR8rceWWAXsvqrRh2m1wcHZKtjOBbPdFIBP7efNzuvRKjiOQPXJ7QdB6gA6CvB1
owpnbsE2mT0hhl7RVlJfvVMFmBMaVyWhCQ4DMSiD4vwafT+LEEA7wm8B/MnqnQoQs0gHyeqFaZvQ
fOptgHT29DYOo+b+FAW3ftlCKMoE6E1uB3BG0FTRttwYfOFgT40hEOkLyA4AkAr20349P/wtoPHk
Hh/dV9BtgLLd57Zhe2KiqKinNju/f8EQzBuyb19zLkyBRaam3F7dVaDoLLgBDU0cEMTVOwvArn0G
Ff/RIxLnZMZSavx3pvzsfQv2MQh59GZ5emcCVEx2o5kS9p+nhGUYQjLia3GdWUAHwLwhcOqAueur
d0oAGbva3NTPrwJKwFZXbFCbzbs+i4fAO3BEdHVKOf3TAuql0n5QuVB5drx8ezQ4C4U4IdMTAVbr
6QjdN3fA7TmyBpEzMukiVyDYn3T91B1yShRk4DBGtbFSD3UB0hxJr2hAf8hkNFIFxour4OpkEsiR
QOnXfP5PZUu+ekxkTK6gYJGKDbAI5ELoHYLvqbnOnKNLZChaeeCyqa/+2UUo3Zqo7eftIpOWaYWi
98lus0Zn3sFlErND3ojMUrNIjfL16JwIgkAMNZbTBYWcAank1io885GEi7SHOGKRnrxHv4Jlcvyi
F0NqFcioU3zWHAFErK8zH+mYWEcGu3MuaXZE/6yjSygruwoKAx4Ileicb1bhzFO6KrpCl4xG71t9
9e/oAIxUVhcgvYSqm1zhyb4/9ZSWe6FxrjBwJD1dBbL90p4S68hcdps16PoG27pgOj251mMuvXe+
galahuxOIE6gfkY5wf1i9U51gC5c6N5Iqrfr3CenAGxLNnFGgOCAFoPd7+UjA+bQ1hXmwIiQUly9
C5M01XbQXCmnYJApIXkGiezLwaIKAzdmgu5ZkWPpl1OEXleVPTIYFoYQSD6dao3TOw+QDAHBp7ej
zVP0ahPwWiRfPxaQEgLHJdgU6guBpzZAVFOICGwi0WYT9C4mwFGLydFym4AsMkACnUb3l1fBvSBk
sCFAabPM/TMFaGjzaiTOCu5FS479sj9gnCM5FBN3AB2/uJrDSZ92hG4Jvlk5XbDJl9GQQ1K50fiz
2IB9IiaaYw++xI89M4vCa8mugs6ENLDb7lHjCTZO7QKxAbgkMuwED/XVGKJe6QIjIGRXgawatRNB
QPL0lJ1VIMcAKEVTjqrQPxdJk5dsDoE4kUhYMwS6or7OdcG8AHujoC3tWaGH1tFSZVdBp4zKjAAo
tFvriHJ1dIEMq4NxpP+vWaX+rYIBXFB+RxhgK8TMgcY6nucQqLcqrJKg6DnqSr+sI8feZxNpfrTk
RJ5Z5+CE/WvjgbOoqQbi2OQQ6AatF7xPdtFgo8pqgY5FgJEY9MLLPlJTLp6Ilvp2aBAAMtnn52QM
zZTL/O0Xd4HwjjD2MIe7zar2Ln8g5onL2gIdLaA9EABC6x3P/IIjsq6UHdkNzSr1bi8wwqnFhUhE
zSbIQxKqDEJpLN6ZLaDmRCe4JqDKzee9i5p1lEH67ABjG2ALhtK3usBTnnpH0KmwK4oyxJfcc8/8
wgtziX7UL5BMMWp2JFr56+ssRqDej10Uqfz2uN0/XWgIDaROUOQUgOjWQ9ZeXAXsAqxmNoH1F7vR
M12wXAEwlloFETWTMyRn0CbWzuwC+QR0QWUWFdOb6uv7I4XvCCee+mGGfhA9jkW7TLDMX2qY+doX
jn0gzz9ve0BEo4fAtXe+KKZ/Nb/doH7Fn//VKfTWfSonHx77Vurfaf95+4DPf7rzW8enOv7ldbDM
FjDnVPUHVXubd4uYbpp/R4tPi3jRQWTXgKgvd/L7b537PHn//0NwHp7JFeUZabkZc57WXcE1hFxe
cLhY54v8eIviNTa4bFnJw0UUfE6yM46UphdIWnYSJdniMTm96wY9Ky+ZCfMPRfBQFh3hNThVVvho
GS12i2x5KrlBPktLbnsMXiWfXw2TqIw/dalpGnil7K/ANpUFj10tbJCLspKvlgl8Ol3JREiE5rKS
r1nxIDjKqdVbpyPi+BfCxPzcVp8+LvyOArbINdkbnjJMYp0E3R3ZgMKkRa8fg8WZFWmAVtKSk133
5UFUi8+UFTt7bpsaGIy0YASUD2F1vMVaLxpUhazo1wlMec+WucEqyMq+XQTrjvWgGvUr3MvtIqui
xfrxdDnakrr8Lef54sEv82VRdHS6LVpLyw8e/MBbdPvrmoKwvGh8QZ4UHc1uy4zysvM84P807dgm
remP/BXSkzI7Fy0KhNKi4eo+syFt5VlW8t3yU8b8pe5qN/U8edHbRddvkfwUJTJ5wbtX14s4zf2g
69aRL8ouv0L+zTLLlx1LRbOIqGb8CuG3y33w0HFjbSfKrxD+McnC423W54Om/iAtOskK/9VwkSV4
yq660CKvHn/x5137Xf0Do0V4vvebiqLs/b/xg+6KN6l4abFhRETSPdW0XefSorOld97CXCeOZQX/
sVyvc+g4F2fHhBbnKSv+rZ88Ll9N82e+rUn7yop/l5RfUcQ2o/prfuC5Igrx1Fpkxb9n9Zd5vuyE
FG0aVF72vnuqbBOLsnL/LBb+8cmFTWkrOLJivzGF4utTLp5SQt9KCbzIFNo0/cre9LeHo0ve9/+k
OZWVH+QPCSy+ncitxfpLLwxzNpka39GTJov3bckvZZqeqFSe55+OFCkv/bNuck184yFaLrJ//RcA
AP//</cx:binary>
              </cx:geoCache>
            </cx:geography>
          </cx:layoutPr>
        </cx:series>
      </cx:plotAreaRegion>
    </cx:plotArea>
    <cx:legend pos="r" align="min" overlay="0">
      <cx:txPr>
        <a:bodyPr vertOverflow="overflow" horzOverflow="overflow" wrap="square" lIns="0" tIns="0" rIns="0" bIns="0"/>
        <a:lstStyle/>
        <a:p>
          <a:pPr algn="ctr" rtl="0">
            <a:defRPr lang="en-US" sz="900" b="1" i="0" u="none" strike="noStrike" kern="1200" baseline="0">
              <a:solidFill>
                <a:schemeClr val="bg1"/>
              </a:solidFill>
              <a:latin typeface="+mn-lt"/>
              <a:ea typeface="+mn-ea"/>
              <a:cs typeface="+mn-cs"/>
            </a:defRPr>
          </a:pPr>
          <a:endParaRPr lang="en-US" sz="900" b="1" i="0" u="none" strike="noStrike" kern="1200" baseline="0">
            <a:solidFill>
              <a:schemeClr val="bg1"/>
            </a:solidFill>
            <a:latin typeface="+mn-lt"/>
            <a:ea typeface="+mn-ea"/>
            <a:cs typeface="+mn-cs"/>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9">
  <a:schemeClr val="accent6"/>
</cs:colorStyle>
</file>

<file path=xl/charts/colors12.xml><?xml version="1.0" encoding="utf-8"?>
<cs:colorStyle xmlns:cs="http://schemas.microsoft.com/office/drawing/2012/chartStyle" xmlns:a="http://schemas.openxmlformats.org/drawingml/2006/main" meth="withinLinearReversed" id="26">
  <a:schemeClr val="accent6"/>
</cs:colorStyle>
</file>

<file path=xl/charts/colors13.xml><?xml version="1.0" encoding="utf-8"?>
<cs:colorStyle xmlns:cs="http://schemas.microsoft.com/office/drawing/2012/chartStyle" xmlns:a="http://schemas.openxmlformats.org/drawingml/2006/main" meth="withinLinearReversed" id="26">
  <a:schemeClr val="accent6"/>
</cs:colorStyle>
</file>

<file path=xl/charts/colors14.xml><?xml version="1.0" encoding="utf-8"?>
<cs:colorStyle xmlns:cs="http://schemas.microsoft.com/office/drawing/2012/chartStyle" xmlns:a="http://schemas.openxmlformats.org/drawingml/2006/main" meth="withinLinearReversed" id="26">
  <a:schemeClr val="accent6"/>
</cs:colorStyle>
</file>

<file path=xl/charts/colors15.xml><?xml version="1.0" encoding="utf-8"?>
<cs:colorStyle xmlns:cs="http://schemas.microsoft.com/office/drawing/2012/chartStyle" xmlns:a="http://schemas.openxmlformats.org/drawingml/2006/main" meth="withinLinear" id="15">
  <a:schemeClr val="accent2"/>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withinLinear" id="15">
  <a:schemeClr val="accent2"/>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image" Target="../media/image4.emf"/><Relationship Id="rId3" Type="http://schemas.openxmlformats.org/officeDocument/2006/relationships/chart" Target="../charts/chart10.xml"/><Relationship Id="rId7" Type="http://schemas.openxmlformats.org/officeDocument/2006/relationships/image" Target="../media/image3.emf"/><Relationship Id="rId12" Type="http://schemas.openxmlformats.org/officeDocument/2006/relationships/chart" Target="../charts/chart16.xml"/><Relationship Id="rId2" Type="http://schemas.openxmlformats.org/officeDocument/2006/relationships/image" Target="../media/image2.emf"/><Relationship Id="rId1" Type="http://schemas.openxmlformats.org/officeDocument/2006/relationships/chart" Target="../charts/chart9.xml"/><Relationship Id="rId6" Type="http://schemas.openxmlformats.org/officeDocument/2006/relationships/chart" Target="../charts/chart13.xml"/><Relationship Id="rId11" Type="http://schemas.microsoft.com/office/2014/relationships/chartEx" Target="../charts/chartEx4.xml"/><Relationship Id="rId5" Type="http://schemas.openxmlformats.org/officeDocument/2006/relationships/chart" Target="../charts/chart12.xml"/><Relationship Id="rId15" Type="http://schemas.openxmlformats.org/officeDocument/2006/relationships/image" Target="../media/image6.emf"/><Relationship Id="rId10" Type="http://schemas.microsoft.com/office/2014/relationships/chartEx" Target="../charts/chartEx3.xml"/><Relationship Id="rId4" Type="http://schemas.openxmlformats.org/officeDocument/2006/relationships/chart" Target="../charts/chart11.xml"/><Relationship Id="rId9" Type="http://schemas.openxmlformats.org/officeDocument/2006/relationships/chart" Target="../charts/chart15.xml"/><Relationship Id="rId14" Type="http://schemas.openxmlformats.org/officeDocument/2006/relationships/image" Target="../media/image5.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0</xdr:col>
      <xdr:colOff>121920</xdr:colOff>
      <xdr:row>23</xdr:row>
      <xdr:rowOff>38100</xdr:rowOff>
    </xdr:from>
    <xdr:to>
      <xdr:col>1</xdr:col>
      <xdr:colOff>525780</xdr:colOff>
      <xdr:row>25</xdr:row>
      <xdr:rowOff>15240</xdr:rowOff>
    </xdr:to>
    <xdr:graphicFrame macro="">
      <xdr:nvGraphicFramePr>
        <xdr:cNvPr id="2" name="Chart 1">
          <a:extLst>
            <a:ext uri="{FF2B5EF4-FFF2-40B4-BE49-F238E27FC236}">
              <a16:creationId xmlns:a16="http://schemas.microsoft.com/office/drawing/2014/main" id="{DA6E7D8F-A4BD-3F7C-EF75-BFBFAA875D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388620</xdr:colOff>
      <xdr:row>21</xdr:row>
      <xdr:rowOff>175260</xdr:rowOff>
    </xdr:from>
    <xdr:to>
      <xdr:col>6</xdr:col>
      <xdr:colOff>220980</xdr:colOff>
      <xdr:row>25</xdr:row>
      <xdr:rowOff>45720</xdr:rowOff>
    </xdr:to>
    <xdr:graphicFrame macro="">
      <xdr:nvGraphicFramePr>
        <xdr:cNvPr id="3" name="Chart 2">
          <a:extLst>
            <a:ext uri="{FF2B5EF4-FFF2-40B4-BE49-F238E27FC236}">
              <a16:creationId xmlns:a16="http://schemas.microsoft.com/office/drawing/2014/main" id="{C6FA3FDC-3F36-35B2-B082-9D96080485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312420</xdr:colOff>
      <xdr:row>19</xdr:row>
      <xdr:rowOff>129540</xdr:rowOff>
    </xdr:from>
    <xdr:to>
      <xdr:col>9</xdr:col>
      <xdr:colOff>723900</xdr:colOff>
      <xdr:row>24</xdr:row>
      <xdr:rowOff>83820</xdr:rowOff>
    </xdr:to>
    <xdr:graphicFrame macro="">
      <xdr:nvGraphicFramePr>
        <xdr:cNvPr id="4" name="Chart 3">
          <a:extLst>
            <a:ext uri="{FF2B5EF4-FFF2-40B4-BE49-F238E27FC236}">
              <a16:creationId xmlns:a16="http://schemas.microsoft.com/office/drawing/2014/main" id="{41496752-162A-3D88-2289-9B514F71CD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106680</xdr:colOff>
      <xdr:row>20</xdr:row>
      <xdr:rowOff>53340</xdr:rowOff>
    </xdr:from>
    <xdr:to>
      <xdr:col>14</xdr:col>
      <xdr:colOff>289560</xdr:colOff>
      <xdr:row>25</xdr:row>
      <xdr:rowOff>114300</xdr:rowOff>
    </xdr:to>
    <xdr:graphicFrame macro="">
      <xdr:nvGraphicFramePr>
        <xdr:cNvPr id="5" name="Chart 4">
          <a:extLst>
            <a:ext uri="{FF2B5EF4-FFF2-40B4-BE49-F238E27FC236}">
              <a16:creationId xmlns:a16="http://schemas.microsoft.com/office/drawing/2014/main" id="{C10CB57C-33E7-AF14-6F1E-088D8A9C2B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228600</xdr:colOff>
      <xdr:row>19</xdr:row>
      <xdr:rowOff>106680</xdr:rowOff>
    </xdr:from>
    <xdr:to>
      <xdr:col>16</xdr:col>
      <xdr:colOff>1211580</xdr:colOff>
      <xdr:row>23</xdr:row>
      <xdr:rowOff>152400</xdr:rowOff>
    </xdr:to>
    <xdr:graphicFrame macro="">
      <xdr:nvGraphicFramePr>
        <xdr:cNvPr id="6" name="Chart 5">
          <a:extLst>
            <a:ext uri="{FF2B5EF4-FFF2-40B4-BE49-F238E27FC236}">
              <a16:creationId xmlns:a16="http://schemas.microsoft.com/office/drawing/2014/main" id="{62B41C42-9ED0-7479-3E35-9D7A1A6C02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586740</xdr:colOff>
      <xdr:row>1</xdr:row>
      <xdr:rowOff>167640</xdr:rowOff>
    </xdr:from>
    <xdr:to>
      <xdr:col>13</xdr:col>
      <xdr:colOff>160020</xdr:colOff>
      <xdr:row>16</xdr:row>
      <xdr:rowOff>167640</xdr:rowOff>
    </xdr:to>
    <xdr:graphicFrame macro="">
      <xdr:nvGraphicFramePr>
        <xdr:cNvPr id="2" name="Chart 1">
          <a:extLst>
            <a:ext uri="{FF2B5EF4-FFF2-40B4-BE49-F238E27FC236}">
              <a16:creationId xmlns:a16="http://schemas.microsoft.com/office/drawing/2014/main" id="{03D0DDD9-C0C5-EA56-C57B-BA7794949E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3</xdr:row>
      <xdr:rowOff>163830</xdr:rowOff>
    </xdr:from>
    <xdr:to>
      <xdr:col>14</xdr:col>
      <xdr:colOff>304800</xdr:colOff>
      <xdr:row>18</xdr:row>
      <xdr:rowOff>163830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D1AC2E0-AE58-C205-3212-C072E968686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539740" y="7124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243840</xdr:colOff>
      <xdr:row>6</xdr:row>
      <xdr:rowOff>45720</xdr:rowOff>
    </xdr:from>
    <xdr:to>
      <xdr:col>11</xdr:col>
      <xdr:colOff>548640</xdr:colOff>
      <xdr:row>21</xdr:row>
      <xdr:rowOff>45720</xdr:rowOff>
    </xdr:to>
    <xdr:graphicFrame macro="">
      <xdr:nvGraphicFramePr>
        <xdr:cNvPr id="2" name="Chart 1">
          <a:extLst>
            <a:ext uri="{FF2B5EF4-FFF2-40B4-BE49-F238E27FC236}">
              <a16:creationId xmlns:a16="http://schemas.microsoft.com/office/drawing/2014/main" id="{94FAF14E-D68B-043A-0DDA-9B3C5DD2D2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495300</xdr:colOff>
      <xdr:row>4</xdr:row>
      <xdr:rowOff>68580</xdr:rowOff>
    </xdr:from>
    <xdr:to>
      <xdr:col>11</xdr:col>
      <xdr:colOff>495300</xdr:colOff>
      <xdr:row>17</xdr:row>
      <xdr:rowOff>158115</xdr:rowOff>
    </xdr:to>
    <mc:AlternateContent xmlns:mc="http://schemas.openxmlformats.org/markup-compatibility/2006">
      <mc:Choice xmlns:a14="http://schemas.microsoft.com/office/drawing/2010/main" Requires="a14">
        <xdr:graphicFrame macro="">
          <xdr:nvGraphicFramePr>
            <xdr:cNvPr id="3" name="Year 1">
              <a:extLst>
                <a:ext uri="{FF2B5EF4-FFF2-40B4-BE49-F238E27FC236}">
                  <a16:creationId xmlns:a16="http://schemas.microsoft.com/office/drawing/2014/main" id="{E76B8568-108A-5CC6-E82B-8328C4154FA2}"/>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5821680" y="800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365760</xdr:colOff>
      <xdr:row>7</xdr:row>
      <xdr:rowOff>0</xdr:rowOff>
    </xdr:from>
    <xdr:to>
      <xdr:col>12</xdr:col>
      <xdr:colOff>365760</xdr:colOff>
      <xdr:row>20</xdr:row>
      <xdr:rowOff>89535</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C7CA55DF-684D-6B60-9FA5-C89A55287CA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6301740" y="1280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236220</xdr:colOff>
      <xdr:row>9</xdr:row>
      <xdr:rowOff>114300</xdr:rowOff>
    </xdr:from>
    <xdr:to>
      <xdr:col>13</xdr:col>
      <xdr:colOff>236220</xdr:colOff>
      <xdr:row>23</xdr:row>
      <xdr:rowOff>20955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BAF65291-A1A1-AED0-FD86-50D48D6F39E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781800" y="1760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6</xdr:col>
      <xdr:colOff>579120</xdr:colOff>
      <xdr:row>29</xdr:row>
      <xdr:rowOff>140970</xdr:rowOff>
    </xdr:from>
    <xdr:to>
      <xdr:col>14</xdr:col>
      <xdr:colOff>274320</xdr:colOff>
      <xdr:row>44</xdr:row>
      <xdr:rowOff>140970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4CF60417-1FEB-A26D-EC96-B5C40D156A0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913120" y="54444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15</xdr:col>
      <xdr:colOff>15240</xdr:colOff>
      <xdr:row>27</xdr:row>
      <xdr:rowOff>160021</xdr:rowOff>
    </xdr:from>
    <xdr:to>
      <xdr:col>18</xdr:col>
      <xdr:colOff>15240</xdr:colOff>
      <xdr:row>36</xdr:row>
      <xdr:rowOff>7621</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95EBAE8E-C009-B6C4-676E-D7D4DD06B46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0721340" y="5097781"/>
              <a:ext cx="1828800" cy="1493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289560</xdr:colOff>
      <xdr:row>6</xdr:row>
      <xdr:rowOff>41910</xdr:rowOff>
    </xdr:from>
    <xdr:to>
      <xdr:col>12</xdr:col>
      <xdr:colOff>457200</xdr:colOff>
      <xdr:row>21</xdr:row>
      <xdr:rowOff>41910</xdr:rowOff>
    </xdr:to>
    <xdr:graphicFrame macro="">
      <xdr:nvGraphicFramePr>
        <xdr:cNvPr id="2" name="Chart 1">
          <a:extLst>
            <a:ext uri="{FF2B5EF4-FFF2-40B4-BE49-F238E27FC236}">
              <a16:creationId xmlns:a16="http://schemas.microsoft.com/office/drawing/2014/main" id="{7BDD76E8-A6D8-DDA6-F46E-BE9669DED1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0</xdr:col>
      <xdr:colOff>142875</xdr:colOff>
      <xdr:row>0</xdr:row>
      <xdr:rowOff>76200</xdr:rowOff>
    </xdr:from>
    <xdr:ext cx="11988166"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142875" y="76200"/>
          <a:ext cx="11988166" cy="314325"/>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152401</xdr:colOff>
      <xdr:row>10</xdr:row>
      <xdr:rowOff>123825</xdr:rowOff>
    </xdr:from>
    <xdr:ext cx="13213080" cy="1948815"/>
    <xdr:grpSp>
      <xdr:nvGrpSpPr>
        <xdr:cNvPr id="2" name="Shape 2">
          <a:extLst>
            <a:ext uri="{FF2B5EF4-FFF2-40B4-BE49-F238E27FC236}">
              <a16:creationId xmlns:a16="http://schemas.microsoft.com/office/drawing/2014/main" id="{00000000-0008-0000-0100-000002000000}"/>
            </a:ext>
          </a:extLst>
        </xdr:cNvPr>
        <xdr:cNvGrpSpPr/>
      </xdr:nvGrpSpPr>
      <xdr:grpSpPr>
        <a:xfrm>
          <a:off x="152401" y="1901825"/>
          <a:ext cx="13213080" cy="1948815"/>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4145560" cy="2219325"/>
              <a:chOff x="152400" y="1971675"/>
              <a:chExt cx="4145560"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4145560"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4362736" y="1971675"/>
              <a:ext cx="3972828" cy="2219325"/>
              <a:chOff x="4362736" y="1971675"/>
              <a:chExt cx="3972828"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4362736" y="1971675"/>
                <a:ext cx="3972828"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4400219" y="2008505"/>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8412574" y="1971675"/>
              <a:ext cx="3071939" cy="2102961"/>
              <a:chOff x="8412574" y="1866900"/>
              <a:chExt cx="3071939" cy="2093974"/>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8412574" y="1866900"/>
                <a:ext cx="3071939" cy="2093974"/>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8462569" y="1911914"/>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22</xdr:row>
      <xdr:rowOff>47625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2850450" y="2775113"/>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571500</xdr:colOff>
      <xdr:row>22</xdr:row>
      <xdr:rowOff>57150</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3698175" y="2775113"/>
          <a:ext cx="3295650"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489585</xdr:colOff>
      <xdr:row>22</xdr:row>
      <xdr:rowOff>72390</xdr:rowOff>
    </xdr:from>
    <xdr:ext cx="328993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8810625" y="3928110"/>
          <a:ext cx="3289935"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508635</xdr:colOff>
      <xdr:row>23</xdr:row>
      <xdr:rowOff>19050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8829675" y="4050030"/>
          <a:ext cx="1581150" cy="219075"/>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112395</xdr:colOff>
      <xdr:row>2</xdr:row>
      <xdr:rowOff>68580</xdr:rowOff>
    </xdr:from>
    <xdr:ext cx="12011025" cy="1438275"/>
    <xdr:grpSp>
      <xdr:nvGrpSpPr>
        <xdr:cNvPr id="21" name="Shape 2">
          <a:extLst>
            <a:ext uri="{FF2B5EF4-FFF2-40B4-BE49-F238E27FC236}">
              <a16:creationId xmlns:a16="http://schemas.microsoft.com/office/drawing/2014/main" id="{00000000-0008-0000-0100-000015000000}"/>
            </a:ext>
          </a:extLst>
        </xdr:cNvPr>
        <xdr:cNvGrpSpPr/>
      </xdr:nvGrpSpPr>
      <xdr:grpSpPr>
        <a:xfrm>
          <a:off x="112395" y="424180"/>
          <a:ext cx="12011025" cy="1438275"/>
          <a:chOff x="0" y="3060863"/>
          <a:chExt cx="10692000" cy="143827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5"/>
            <a:chOff x="152399" y="453254"/>
            <a:chExt cx="12498639" cy="138356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83567"/>
              <a:chOff x="152399" y="459938"/>
              <a:chExt cx="2667001" cy="1359337"/>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twoCellAnchor>
    <xdr:from>
      <xdr:col>0</xdr:col>
      <xdr:colOff>525780</xdr:colOff>
      <xdr:row>3</xdr:row>
      <xdr:rowOff>152400</xdr:rowOff>
    </xdr:from>
    <xdr:to>
      <xdr:col>3</xdr:col>
      <xdr:colOff>243840</xdr:colOff>
      <xdr:row>6</xdr:row>
      <xdr:rowOff>129540</xdr:rowOff>
    </xdr:to>
    <xdr:sp macro="" textlink="KPI!B17">
      <xdr:nvSpPr>
        <xdr:cNvPr id="39" name="Rectangle 38">
          <a:extLst>
            <a:ext uri="{FF2B5EF4-FFF2-40B4-BE49-F238E27FC236}">
              <a16:creationId xmlns:a16="http://schemas.microsoft.com/office/drawing/2014/main" id="{E5C995A1-1D61-58F7-218A-0DB22F93A9EF}"/>
            </a:ext>
          </a:extLst>
        </xdr:cNvPr>
        <xdr:cNvSpPr/>
      </xdr:nvSpPr>
      <xdr:spPr>
        <a:xfrm>
          <a:off x="525780" y="678180"/>
          <a:ext cx="1501140" cy="502920"/>
        </a:xfrm>
        <a:prstGeom prst="rect">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fld id="{C1BC0121-6D85-484C-82F8-FE6572FE754D}" type="TxLink">
            <a:rPr lang="en-US" sz="2000" b="1" i="0" u="none" strike="noStrike">
              <a:solidFill>
                <a:schemeClr val="bg1"/>
              </a:solidFill>
              <a:latin typeface="Calibri"/>
              <a:ea typeface="Calibri"/>
              <a:cs typeface="Calibri"/>
            </a:rPr>
            <a:pPr algn="ctr"/>
            <a:t>₹ 2,297.20 k</a:t>
          </a:fld>
          <a:endParaRPr lang="en-IN" sz="2000" b="1">
            <a:solidFill>
              <a:schemeClr val="bg1"/>
            </a:solidFill>
          </a:endParaRPr>
        </a:p>
      </xdr:txBody>
    </xdr:sp>
    <xdr:clientData/>
  </xdr:twoCellAnchor>
  <xdr:twoCellAnchor>
    <xdr:from>
      <xdr:col>0</xdr:col>
      <xdr:colOff>569594</xdr:colOff>
      <xdr:row>5</xdr:row>
      <xdr:rowOff>68580</xdr:rowOff>
    </xdr:from>
    <xdr:to>
      <xdr:col>3</xdr:col>
      <xdr:colOff>381000</xdr:colOff>
      <xdr:row>7</xdr:row>
      <xdr:rowOff>167640</xdr:rowOff>
    </xdr:to>
    <xdr:graphicFrame macro="">
      <xdr:nvGraphicFramePr>
        <xdr:cNvPr id="40" name="Chart 39">
          <a:extLst>
            <a:ext uri="{FF2B5EF4-FFF2-40B4-BE49-F238E27FC236}">
              <a16:creationId xmlns:a16="http://schemas.microsoft.com/office/drawing/2014/main" id="{2636C29C-0C53-41EA-A914-B8A1FC8ADC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38100</xdr:colOff>
      <xdr:row>8</xdr:row>
      <xdr:rowOff>68580</xdr:rowOff>
    </xdr:from>
    <xdr:to>
      <xdr:col>2</xdr:col>
      <xdr:colOff>381000</xdr:colOff>
      <xdr:row>10</xdr:row>
      <xdr:rowOff>15240</xdr:rowOff>
    </xdr:to>
    <xdr:sp macro="" textlink="">
      <xdr:nvSpPr>
        <xdr:cNvPr id="41" name="TextBox 40">
          <a:extLst>
            <a:ext uri="{FF2B5EF4-FFF2-40B4-BE49-F238E27FC236}">
              <a16:creationId xmlns:a16="http://schemas.microsoft.com/office/drawing/2014/main" id="{23F724E9-D0BC-F90C-1574-4D6E95DD431B}"/>
            </a:ext>
          </a:extLst>
        </xdr:cNvPr>
        <xdr:cNvSpPr txBox="1"/>
      </xdr:nvSpPr>
      <xdr:spPr>
        <a:xfrm>
          <a:off x="38100" y="1470660"/>
          <a:ext cx="1531620" cy="297180"/>
        </a:xfrm>
        <a:prstGeom prst="rect">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IN" sz="1600" b="1" i="0" u="none" strike="noStrike">
              <a:solidFill>
                <a:schemeClr val="bg1"/>
              </a:solidFill>
              <a:latin typeface="Calibri"/>
              <a:ea typeface="Calibri"/>
              <a:cs typeface="Calibri"/>
            </a:rPr>
            <a:t>Y</a:t>
          </a:r>
          <a:r>
            <a:rPr lang="en-IN" sz="1600" b="1" i="0" u="none" strike="noStrike" baseline="0">
              <a:solidFill>
                <a:schemeClr val="bg1"/>
              </a:solidFill>
              <a:latin typeface="Calibri"/>
              <a:ea typeface="Calibri"/>
              <a:cs typeface="Calibri"/>
            </a:rPr>
            <a:t> </a:t>
          </a:r>
          <a:r>
            <a:rPr lang="en-IN" sz="1600" b="1" i="0" u="none" strike="noStrike">
              <a:solidFill>
                <a:schemeClr val="bg1"/>
              </a:solidFill>
              <a:latin typeface="Calibri"/>
              <a:ea typeface="Calibri"/>
              <a:cs typeface="Calibri"/>
            </a:rPr>
            <a:t>On Y Growth</a:t>
          </a:r>
        </a:p>
      </xdr:txBody>
    </xdr:sp>
    <xdr:clientData/>
  </xdr:twoCellAnchor>
  <mc:AlternateContent xmlns:mc="http://schemas.openxmlformats.org/markup-compatibility/2006">
    <mc:Choice xmlns:a14="http://schemas.microsoft.com/office/drawing/2010/main" Requires="a14">
      <xdr:twoCellAnchor editAs="oneCell">
        <xdr:from>
          <xdr:col>2</xdr:col>
          <xdr:colOff>335280</xdr:colOff>
          <xdr:row>8</xdr:row>
          <xdr:rowOff>121920</xdr:rowOff>
        </xdr:from>
        <xdr:to>
          <xdr:col>3</xdr:col>
          <xdr:colOff>571500</xdr:colOff>
          <xdr:row>10</xdr:row>
          <xdr:rowOff>0</xdr:rowOff>
        </xdr:to>
        <xdr:pic>
          <xdr:nvPicPr>
            <xdr:cNvPr id="43" name="Picture 42">
              <a:extLst>
                <a:ext uri="{FF2B5EF4-FFF2-40B4-BE49-F238E27FC236}">
                  <a16:creationId xmlns:a16="http://schemas.microsoft.com/office/drawing/2014/main" id="{4898D53B-F0C7-0D95-0B5C-478EE6B2A300}"/>
                </a:ext>
              </a:extLst>
            </xdr:cNvPr>
            <xdr:cNvPicPr>
              <a:picLocks noChangeAspect="1" noChangeArrowheads="1"/>
              <a:extLst>
                <a:ext uri="{84589F7E-364E-4C9E-8A38-B11213B215E9}">
                  <a14:cameraTool cellRange="'Year on year'!$B$10" spid="_x0000_s2067"/>
                </a:ext>
              </a:extLst>
            </xdr:cNvPicPr>
          </xdr:nvPicPr>
          <xdr:blipFill>
            <a:blip xmlns:r="http://schemas.openxmlformats.org/officeDocument/2006/relationships" r:embed="rId2"/>
            <a:srcRect/>
            <a:stretch>
              <a:fillRect/>
            </a:stretch>
          </xdr:blipFill>
          <xdr:spPr bwMode="auto">
            <a:xfrm>
              <a:off x="1524000" y="1524000"/>
              <a:ext cx="830580" cy="228600"/>
            </a:xfrm>
            <a:prstGeom prst="rect">
              <a:avLst/>
            </a:prstGeom>
            <a:noFill/>
          </xdr:spPr>
        </xdr:pic>
        <xdr:clientData/>
      </xdr:twoCellAnchor>
    </mc:Choice>
    <mc:Fallback/>
  </mc:AlternateContent>
  <xdr:twoCellAnchor>
    <xdr:from>
      <xdr:col>4</xdr:col>
      <xdr:colOff>541020</xdr:colOff>
      <xdr:row>3</xdr:row>
      <xdr:rowOff>129540</xdr:rowOff>
    </xdr:from>
    <xdr:to>
      <xdr:col>7</xdr:col>
      <xdr:colOff>259080</xdr:colOff>
      <xdr:row>6</xdr:row>
      <xdr:rowOff>106680</xdr:rowOff>
    </xdr:to>
    <xdr:sp macro="" textlink="KPI!$F$17">
      <xdr:nvSpPr>
        <xdr:cNvPr id="44" name="Rectangle 43">
          <a:extLst>
            <a:ext uri="{FF2B5EF4-FFF2-40B4-BE49-F238E27FC236}">
              <a16:creationId xmlns:a16="http://schemas.microsoft.com/office/drawing/2014/main" id="{929610D1-3DD3-4952-B473-A1EB4E7650E2}"/>
            </a:ext>
          </a:extLst>
        </xdr:cNvPr>
        <xdr:cNvSpPr/>
      </xdr:nvSpPr>
      <xdr:spPr>
        <a:xfrm>
          <a:off x="2918460" y="655320"/>
          <a:ext cx="1501140" cy="502920"/>
        </a:xfrm>
        <a:prstGeom prst="rect">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ctr"/>
          <a:fld id="{0BF37FCE-E921-412A-8B36-508BF3848ADB}" type="TxLink">
            <a:rPr lang="en-US" sz="2000" b="1" i="0" u="none" strike="noStrike">
              <a:solidFill>
                <a:schemeClr val="bg1"/>
              </a:solidFill>
              <a:latin typeface="Calibri"/>
              <a:ea typeface="Calibri"/>
              <a:cs typeface="Calibri"/>
            </a:rPr>
            <a:pPr marL="0" indent="0" algn="ctr"/>
            <a:t>₹ 286.40 k</a:t>
          </a:fld>
          <a:endParaRPr lang="en-IN" sz="2000" b="1" i="0" u="none" strike="noStrike">
            <a:solidFill>
              <a:schemeClr val="bg1"/>
            </a:solidFill>
            <a:latin typeface="Calibri"/>
            <a:ea typeface="Calibri"/>
            <a:cs typeface="Calibri"/>
          </a:endParaRPr>
        </a:p>
      </xdr:txBody>
    </xdr:sp>
    <xdr:clientData/>
  </xdr:twoCellAnchor>
  <xdr:twoCellAnchor>
    <xdr:from>
      <xdr:col>4</xdr:col>
      <xdr:colOff>462915</xdr:colOff>
      <xdr:row>5</xdr:row>
      <xdr:rowOff>129540</xdr:rowOff>
    </xdr:from>
    <xdr:to>
      <xdr:col>7</xdr:col>
      <xdr:colOff>160020</xdr:colOff>
      <xdr:row>8</xdr:row>
      <xdr:rowOff>22860</xdr:rowOff>
    </xdr:to>
    <xdr:graphicFrame macro="">
      <xdr:nvGraphicFramePr>
        <xdr:cNvPr id="45" name="Chart 44">
          <a:extLst>
            <a:ext uri="{FF2B5EF4-FFF2-40B4-BE49-F238E27FC236}">
              <a16:creationId xmlns:a16="http://schemas.microsoft.com/office/drawing/2014/main" id="{7F2E5E8E-0ADE-44BC-A35F-47653BC800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81915</xdr:colOff>
      <xdr:row>8</xdr:row>
      <xdr:rowOff>91440</xdr:rowOff>
    </xdr:from>
    <xdr:to>
      <xdr:col>6</xdr:col>
      <xdr:colOff>213360</xdr:colOff>
      <xdr:row>10</xdr:row>
      <xdr:rowOff>38100</xdr:rowOff>
    </xdr:to>
    <xdr:sp macro="" textlink="">
      <xdr:nvSpPr>
        <xdr:cNvPr id="46" name="TextBox 45">
          <a:extLst>
            <a:ext uri="{FF2B5EF4-FFF2-40B4-BE49-F238E27FC236}">
              <a16:creationId xmlns:a16="http://schemas.microsoft.com/office/drawing/2014/main" id="{FBF4D0FD-6CCA-470B-A161-0F3D64CF8D36}"/>
            </a:ext>
          </a:extLst>
        </xdr:cNvPr>
        <xdr:cNvSpPr txBox="1"/>
      </xdr:nvSpPr>
      <xdr:spPr>
        <a:xfrm>
          <a:off x="2459355" y="1493520"/>
          <a:ext cx="1320165" cy="297180"/>
        </a:xfrm>
        <a:prstGeom prst="rect">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IN" sz="1600" b="1" i="0" u="none" strike="noStrike">
              <a:solidFill>
                <a:schemeClr val="bg1"/>
              </a:solidFill>
              <a:latin typeface="Calibri"/>
              <a:ea typeface="Calibri"/>
              <a:cs typeface="Calibri"/>
            </a:rPr>
            <a:t>Total Profit</a:t>
          </a:r>
        </a:p>
      </xdr:txBody>
    </xdr:sp>
    <xdr:clientData/>
  </xdr:twoCellAnchor>
  <xdr:twoCellAnchor>
    <xdr:from>
      <xdr:col>9</xdr:col>
      <xdr:colOff>120015</xdr:colOff>
      <xdr:row>3</xdr:row>
      <xdr:rowOff>129540</xdr:rowOff>
    </xdr:from>
    <xdr:to>
      <xdr:col>11</xdr:col>
      <xdr:colOff>432435</xdr:colOff>
      <xdr:row>6</xdr:row>
      <xdr:rowOff>106680</xdr:rowOff>
    </xdr:to>
    <xdr:sp macro="" textlink="KPI!$J$17">
      <xdr:nvSpPr>
        <xdr:cNvPr id="49" name="Rectangle 48">
          <a:extLst>
            <a:ext uri="{FF2B5EF4-FFF2-40B4-BE49-F238E27FC236}">
              <a16:creationId xmlns:a16="http://schemas.microsoft.com/office/drawing/2014/main" id="{7E8068C5-B9D9-4E37-AD46-68097235A397}"/>
            </a:ext>
          </a:extLst>
        </xdr:cNvPr>
        <xdr:cNvSpPr/>
      </xdr:nvSpPr>
      <xdr:spPr>
        <a:xfrm>
          <a:off x="5469255" y="655320"/>
          <a:ext cx="1501140" cy="502920"/>
        </a:xfrm>
        <a:prstGeom prst="rect">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ctr"/>
          <a:fld id="{F6AFE36B-E6A3-485F-9408-1229A8C10E18}" type="TxLink">
            <a:rPr lang="en-US" sz="2000" b="1" i="0" u="none" strike="noStrike">
              <a:solidFill>
                <a:schemeClr val="bg1"/>
              </a:solidFill>
              <a:latin typeface="Calibri"/>
              <a:ea typeface="Calibri"/>
              <a:cs typeface="Calibri"/>
            </a:rPr>
            <a:pPr marL="0" indent="0" algn="ctr"/>
            <a:t>#37873</a:t>
          </a:fld>
          <a:endParaRPr lang="en-IN" sz="2000" b="1" i="0" u="none" strike="noStrike">
            <a:solidFill>
              <a:schemeClr val="bg1"/>
            </a:solidFill>
            <a:latin typeface="Calibri"/>
            <a:ea typeface="Calibri"/>
            <a:cs typeface="Calibri"/>
          </a:endParaRPr>
        </a:p>
      </xdr:txBody>
    </xdr:sp>
    <xdr:clientData/>
  </xdr:twoCellAnchor>
  <xdr:twoCellAnchor>
    <xdr:from>
      <xdr:col>13</xdr:col>
      <xdr:colOff>142875</xdr:colOff>
      <xdr:row>3</xdr:row>
      <xdr:rowOff>129540</xdr:rowOff>
    </xdr:from>
    <xdr:to>
      <xdr:col>15</xdr:col>
      <xdr:colOff>455295</xdr:colOff>
      <xdr:row>6</xdr:row>
      <xdr:rowOff>106680</xdr:rowOff>
    </xdr:to>
    <xdr:sp macro="" textlink="KPI!$N$17">
      <xdr:nvSpPr>
        <xdr:cNvPr id="50" name="Rectangle 49">
          <a:extLst>
            <a:ext uri="{FF2B5EF4-FFF2-40B4-BE49-F238E27FC236}">
              <a16:creationId xmlns:a16="http://schemas.microsoft.com/office/drawing/2014/main" id="{7ACF939B-F196-475D-A6C4-C192DE357465}"/>
            </a:ext>
          </a:extLst>
        </xdr:cNvPr>
        <xdr:cNvSpPr/>
      </xdr:nvSpPr>
      <xdr:spPr>
        <a:xfrm>
          <a:off x="7869555" y="655320"/>
          <a:ext cx="1501140" cy="502920"/>
        </a:xfrm>
        <a:prstGeom prst="rect">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ctr"/>
          <a:fld id="{26641C6E-B63E-44B8-9A46-3BC50E9988D5}" type="TxLink">
            <a:rPr lang="en-US" sz="2000" b="1" i="0" u="none" strike="noStrike">
              <a:solidFill>
                <a:schemeClr val="bg1"/>
              </a:solidFill>
              <a:latin typeface="Calibri"/>
              <a:ea typeface="Calibri"/>
              <a:cs typeface="Calibri"/>
            </a:rPr>
            <a:pPr marL="0" indent="0" algn="ctr"/>
            <a:t>#9994</a:t>
          </a:fld>
          <a:endParaRPr lang="en-IN" sz="2000" b="1" i="0" u="none" strike="noStrike">
            <a:solidFill>
              <a:schemeClr val="bg1"/>
            </a:solidFill>
            <a:latin typeface="Calibri"/>
            <a:ea typeface="Calibri"/>
            <a:cs typeface="Calibri"/>
          </a:endParaRPr>
        </a:p>
      </xdr:txBody>
    </xdr:sp>
    <xdr:clientData/>
  </xdr:twoCellAnchor>
  <xdr:twoCellAnchor>
    <xdr:from>
      <xdr:col>17</xdr:col>
      <xdr:colOff>127635</xdr:colOff>
      <xdr:row>3</xdr:row>
      <xdr:rowOff>137160</xdr:rowOff>
    </xdr:from>
    <xdr:to>
      <xdr:col>19</xdr:col>
      <xdr:colOff>440055</xdr:colOff>
      <xdr:row>6</xdr:row>
      <xdr:rowOff>114300</xdr:rowOff>
    </xdr:to>
    <xdr:sp macro="" textlink="KPI!$Q$17">
      <xdr:nvSpPr>
        <xdr:cNvPr id="51" name="Rectangle 50">
          <a:extLst>
            <a:ext uri="{FF2B5EF4-FFF2-40B4-BE49-F238E27FC236}">
              <a16:creationId xmlns:a16="http://schemas.microsoft.com/office/drawing/2014/main" id="{FCC33B03-E44E-4AE5-AAA9-CE2549147C0D}"/>
            </a:ext>
          </a:extLst>
        </xdr:cNvPr>
        <xdr:cNvSpPr/>
      </xdr:nvSpPr>
      <xdr:spPr>
        <a:xfrm>
          <a:off x="10231755" y="662940"/>
          <a:ext cx="1501140" cy="502920"/>
        </a:xfrm>
        <a:prstGeom prst="rect">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ctr"/>
          <a:fld id="{359D1061-4C56-448E-B73C-42BA1BEEF8F5}" type="TxLink">
            <a:rPr lang="en-US" sz="2000" b="1" i="0" u="none" strike="noStrike">
              <a:solidFill>
                <a:schemeClr val="bg1"/>
              </a:solidFill>
              <a:latin typeface="Calibri"/>
              <a:ea typeface="Calibri"/>
              <a:cs typeface="Calibri"/>
            </a:rPr>
            <a:pPr marL="0" indent="0" algn="ctr"/>
            <a:t>12%</a:t>
          </a:fld>
          <a:endParaRPr lang="en-IN" sz="2000" b="1" i="0" u="none" strike="noStrike">
            <a:solidFill>
              <a:schemeClr val="bg1"/>
            </a:solidFill>
            <a:latin typeface="Calibri"/>
            <a:ea typeface="Calibri"/>
            <a:cs typeface="Calibri"/>
          </a:endParaRPr>
        </a:p>
      </xdr:txBody>
    </xdr:sp>
    <xdr:clientData/>
  </xdr:twoCellAnchor>
  <xdr:twoCellAnchor>
    <xdr:from>
      <xdr:col>9</xdr:col>
      <xdr:colOff>266700</xdr:colOff>
      <xdr:row>5</xdr:row>
      <xdr:rowOff>7620</xdr:rowOff>
    </xdr:from>
    <xdr:to>
      <xdr:col>11</xdr:col>
      <xdr:colOff>350520</xdr:colOff>
      <xdr:row>7</xdr:row>
      <xdr:rowOff>68580</xdr:rowOff>
    </xdr:to>
    <xdr:graphicFrame macro="">
      <xdr:nvGraphicFramePr>
        <xdr:cNvPr id="52" name="Chart 51">
          <a:extLst>
            <a:ext uri="{FF2B5EF4-FFF2-40B4-BE49-F238E27FC236}">
              <a16:creationId xmlns:a16="http://schemas.microsoft.com/office/drawing/2014/main" id="{72A1D894-AC67-4EEA-B535-58EC76A882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190500</xdr:colOff>
      <xdr:row>5</xdr:row>
      <xdr:rowOff>53340</xdr:rowOff>
    </xdr:from>
    <xdr:to>
      <xdr:col>15</xdr:col>
      <xdr:colOff>464820</xdr:colOff>
      <xdr:row>7</xdr:row>
      <xdr:rowOff>121920</xdr:rowOff>
    </xdr:to>
    <xdr:graphicFrame macro="">
      <xdr:nvGraphicFramePr>
        <xdr:cNvPr id="53" name="Chart 52">
          <a:extLst>
            <a:ext uri="{FF2B5EF4-FFF2-40B4-BE49-F238E27FC236}">
              <a16:creationId xmlns:a16="http://schemas.microsoft.com/office/drawing/2014/main" id="{0021462D-1EFE-4673-9082-4C07E04A03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219075</xdr:colOff>
      <xdr:row>5</xdr:row>
      <xdr:rowOff>137160</xdr:rowOff>
    </xdr:from>
    <xdr:to>
      <xdr:col>19</xdr:col>
      <xdr:colOff>441960</xdr:colOff>
      <xdr:row>7</xdr:row>
      <xdr:rowOff>160020</xdr:rowOff>
    </xdr:to>
    <xdr:graphicFrame macro="">
      <xdr:nvGraphicFramePr>
        <xdr:cNvPr id="54" name="Chart 53">
          <a:extLst>
            <a:ext uri="{FF2B5EF4-FFF2-40B4-BE49-F238E27FC236}">
              <a16:creationId xmlns:a16="http://schemas.microsoft.com/office/drawing/2014/main" id="{4B596D15-8C85-4F2D-99DB-DFD88E0D33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180975</xdr:colOff>
      <xdr:row>8</xdr:row>
      <xdr:rowOff>99060</xdr:rowOff>
    </xdr:from>
    <xdr:to>
      <xdr:col>10</xdr:col>
      <xdr:colOff>548640</xdr:colOff>
      <xdr:row>10</xdr:row>
      <xdr:rowOff>45720</xdr:rowOff>
    </xdr:to>
    <xdr:sp macro="" textlink="">
      <xdr:nvSpPr>
        <xdr:cNvPr id="55" name="TextBox 54">
          <a:extLst>
            <a:ext uri="{FF2B5EF4-FFF2-40B4-BE49-F238E27FC236}">
              <a16:creationId xmlns:a16="http://schemas.microsoft.com/office/drawing/2014/main" id="{558AE56F-FD57-4E0D-AFEA-C7D18C7ACB31}"/>
            </a:ext>
          </a:extLst>
        </xdr:cNvPr>
        <xdr:cNvSpPr txBox="1"/>
      </xdr:nvSpPr>
      <xdr:spPr>
        <a:xfrm>
          <a:off x="4935855" y="1501140"/>
          <a:ext cx="1556385" cy="297180"/>
        </a:xfrm>
        <a:prstGeom prst="rect">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IN" sz="1600" b="1" i="0" u="none" strike="noStrike">
              <a:solidFill>
                <a:schemeClr val="bg1"/>
              </a:solidFill>
              <a:latin typeface="Calibri"/>
              <a:ea typeface="Calibri"/>
              <a:cs typeface="Calibri"/>
            </a:rPr>
            <a:t>Total Quantity</a:t>
          </a:r>
        </a:p>
      </xdr:txBody>
    </xdr:sp>
    <xdr:clientData/>
  </xdr:twoCellAnchor>
  <xdr:twoCellAnchor>
    <xdr:from>
      <xdr:col>12</xdr:col>
      <xdr:colOff>120015</xdr:colOff>
      <xdr:row>8</xdr:row>
      <xdr:rowOff>91440</xdr:rowOff>
    </xdr:from>
    <xdr:to>
      <xdr:col>14</xdr:col>
      <xdr:colOff>487680</xdr:colOff>
      <xdr:row>10</xdr:row>
      <xdr:rowOff>38100</xdr:rowOff>
    </xdr:to>
    <xdr:sp macro="" textlink="">
      <xdr:nvSpPr>
        <xdr:cNvPr id="56" name="TextBox 55">
          <a:extLst>
            <a:ext uri="{FF2B5EF4-FFF2-40B4-BE49-F238E27FC236}">
              <a16:creationId xmlns:a16="http://schemas.microsoft.com/office/drawing/2014/main" id="{127F38E1-AF67-420E-AC2B-6EEAD1EC9B66}"/>
            </a:ext>
          </a:extLst>
        </xdr:cNvPr>
        <xdr:cNvSpPr txBox="1"/>
      </xdr:nvSpPr>
      <xdr:spPr>
        <a:xfrm>
          <a:off x="7252335" y="1493520"/>
          <a:ext cx="1556385" cy="297180"/>
        </a:xfrm>
        <a:prstGeom prst="rect">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IN" sz="1600" b="1" i="0" u="none" strike="noStrike">
              <a:solidFill>
                <a:schemeClr val="bg1"/>
              </a:solidFill>
              <a:latin typeface="Calibri"/>
              <a:ea typeface="Calibri"/>
              <a:cs typeface="Calibri"/>
            </a:rPr>
            <a:t>Total</a:t>
          </a:r>
          <a:r>
            <a:rPr lang="en-IN" sz="1600" b="1" i="0" u="none" strike="noStrike" baseline="0">
              <a:solidFill>
                <a:schemeClr val="bg1"/>
              </a:solidFill>
              <a:latin typeface="Calibri"/>
              <a:ea typeface="Calibri"/>
              <a:cs typeface="Calibri"/>
            </a:rPr>
            <a:t> Orders</a:t>
          </a:r>
          <a:endParaRPr lang="en-IN" sz="1600" b="1" i="0" u="none" strike="noStrike">
            <a:solidFill>
              <a:schemeClr val="bg1"/>
            </a:solidFill>
            <a:latin typeface="Calibri"/>
            <a:ea typeface="Calibri"/>
            <a:cs typeface="Calibri"/>
          </a:endParaRPr>
        </a:p>
      </xdr:txBody>
    </xdr:sp>
    <xdr:clientData/>
  </xdr:twoCellAnchor>
  <xdr:twoCellAnchor>
    <xdr:from>
      <xdr:col>16</xdr:col>
      <xdr:colOff>127635</xdr:colOff>
      <xdr:row>8</xdr:row>
      <xdr:rowOff>60960</xdr:rowOff>
    </xdr:from>
    <xdr:to>
      <xdr:col>18</xdr:col>
      <xdr:colOff>495300</xdr:colOff>
      <xdr:row>10</xdr:row>
      <xdr:rowOff>7620</xdr:rowOff>
    </xdr:to>
    <xdr:sp macro="" textlink="">
      <xdr:nvSpPr>
        <xdr:cNvPr id="57" name="TextBox 56">
          <a:extLst>
            <a:ext uri="{FF2B5EF4-FFF2-40B4-BE49-F238E27FC236}">
              <a16:creationId xmlns:a16="http://schemas.microsoft.com/office/drawing/2014/main" id="{E8F3433F-C9CA-4C61-BDAE-A63427C4ADED}"/>
            </a:ext>
          </a:extLst>
        </xdr:cNvPr>
        <xdr:cNvSpPr txBox="1"/>
      </xdr:nvSpPr>
      <xdr:spPr>
        <a:xfrm>
          <a:off x="9637395" y="1463040"/>
          <a:ext cx="1556385" cy="297180"/>
        </a:xfrm>
        <a:prstGeom prst="rect">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IN" sz="1600" b="1" i="0" u="none" strike="noStrike">
              <a:solidFill>
                <a:schemeClr val="bg1"/>
              </a:solidFill>
              <a:latin typeface="Calibri"/>
              <a:ea typeface="Calibri"/>
              <a:cs typeface="Calibri"/>
            </a:rPr>
            <a:t>Total Margin</a:t>
          </a:r>
        </a:p>
      </xdr:txBody>
    </xdr:sp>
    <xdr:clientData/>
  </xdr:twoCellAnchor>
  <mc:AlternateContent xmlns:mc="http://schemas.openxmlformats.org/markup-compatibility/2006">
    <mc:Choice xmlns:a14="http://schemas.microsoft.com/office/drawing/2010/main" Requires="a14">
      <xdr:twoCellAnchor editAs="oneCell">
        <xdr:from>
          <xdr:col>6</xdr:col>
          <xdr:colOff>259080</xdr:colOff>
          <xdr:row>8</xdr:row>
          <xdr:rowOff>152400</xdr:rowOff>
        </xdr:from>
        <xdr:to>
          <xdr:col>7</xdr:col>
          <xdr:colOff>464820</xdr:colOff>
          <xdr:row>10</xdr:row>
          <xdr:rowOff>22860</xdr:rowOff>
        </xdr:to>
        <xdr:pic>
          <xdr:nvPicPr>
            <xdr:cNvPr id="61" name="Picture 60">
              <a:extLst>
                <a:ext uri="{FF2B5EF4-FFF2-40B4-BE49-F238E27FC236}">
                  <a16:creationId xmlns:a16="http://schemas.microsoft.com/office/drawing/2014/main" id="{5B1AD0F2-7279-EE95-AF71-FA74951FDF04}"/>
                </a:ext>
              </a:extLst>
            </xdr:cNvPr>
            <xdr:cNvPicPr>
              <a:picLocks noChangeAspect="1" noChangeArrowheads="1"/>
              <a:extLst>
                <a:ext uri="{84589F7E-364E-4C9E-8A38-B11213B215E9}">
                  <a14:cameraTool cellRange="'Year on year'!$C$10" spid="_x0000_s2068"/>
                </a:ext>
              </a:extLst>
            </xdr:cNvPicPr>
          </xdr:nvPicPr>
          <xdr:blipFill>
            <a:blip xmlns:r="http://schemas.openxmlformats.org/officeDocument/2006/relationships" r:embed="rId7"/>
            <a:srcRect/>
            <a:stretch>
              <a:fillRect/>
            </a:stretch>
          </xdr:blipFill>
          <xdr:spPr bwMode="auto">
            <a:xfrm>
              <a:off x="3825240" y="1554480"/>
              <a:ext cx="800100" cy="22098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205740</xdr:colOff>
      <xdr:row>12</xdr:row>
      <xdr:rowOff>60959</xdr:rowOff>
    </xdr:from>
    <xdr:to>
      <xdr:col>7</xdr:col>
      <xdr:colOff>304800</xdr:colOff>
      <xdr:row>22</xdr:row>
      <xdr:rowOff>30480</xdr:rowOff>
    </xdr:to>
    <xdr:graphicFrame macro="">
      <xdr:nvGraphicFramePr>
        <xdr:cNvPr id="65" name="Chart 64">
          <a:extLst>
            <a:ext uri="{FF2B5EF4-FFF2-40B4-BE49-F238E27FC236}">
              <a16:creationId xmlns:a16="http://schemas.microsoft.com/office/drawing/2014/main" id="{74E72A64-7B59-495A-85B6-FD538E1010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68580</xdr:colOff>
      <xdr:row>12</xdr:row>
      <xdr:rowOff>0</xdr:rowOff>
    </xdr:from>
    <xdr:to>
      <xdr:col>19</xdr:col>
      <xdr:colOff>487680</xdr:colOff>
      <xdr:row>21</xdr:row>
      <xdr:rowOff>30480</xdr:rowOff>
    </xdr:to>
    <xdr:graphicFrame macro="">
      <xdr:nvGraphicFramePr>
        <xdr:cNvPr id="66" name="Chart 65">
          <a:extLst>
            <a:ext uri="{FF2B5EF4-FFF2-40B4-BE49-F238E27FC236}">
              <a16:creationId xmlns:a16="http://schemas.microsoft.com/office/drawing/2014/main" id="{C7669671-2786-41F6-85D8-FC4107F976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38100</xdr:colOff>
      <xdr:row>12</xdr:row>
      <xdr:rowOff>45720</xdr:rowOff>
    </xdr:from>
    <xdr:to>
      <xdr:col>14</xdr:col>
      <xdr:colOff>373380</xdr:colOff>
      <xdr:row>21</xdr:row>
      <xdr:rowOff>137160</xdr:rowOff>
    </xdr:to>
    <mc:AlternateContent xmlns:mc="http://schemas.openxmlformats.org/markup-compatibility/2006">
      <mc:Choice xmlns:cx1="http://schemas.microsoft.com/office/drawing/2015/9/8/chartex" Requires="cx1">
        <xdr:graphicFrame macro="">
          <xdr:nvGraphicFramePr>
            <xdr:cNvPr id="67" name="Chart 66">
              <a:extLst>
                <a:ext uri="{FF2B5EF4-FFF2-40B4-BE49-F238E27FC236}">
                  <a16:creationId xmlns:a16="http://schemas.microsoft.com/office/drawing/2014/main" id="{FB6CD5B9-C168-486C-9A59-B6B44B984AC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4792980" y="2148840"/>
              <a:ext cx="3901440" cy="16687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282510</xdr:colOff>
      <xdr:row>23</xdr:row>
      <xdr:rowOff>54773</xdr:rowOff>
    </xdr:from>
    <xdr:to>
      <xdr:col>8</xdr:col>
      <xdr:colOff>266700</xdr:colOff>
      <xdr:row>33</xdr:row>
      <xdr:rowOff>22860</xdr:rowOff>
    </xdr:to>
    <mc:AlternateContent xmlns:mc="http://schemas.openxmlformats.org/markup-compatibility/2006">
      <mc:Choice xmlns:cx4="http://schemas.microsoft.com/office/drawing/2016/5/10/chartex" Requires="cx4">
        <xdr:graphicFrame macro="">
          <xdr:nvGraphicFramePr>
            <xdr:cNvPr id="68" name="Chart 67">
              <a:extLst>
                <a:ext uri="{FF2B5EF4-FFF2-40B4-BE49-F238E27FC236}">
                  <a16:creationId xmlns:a16="http://schemas.microsoft.com/office/drawing/2014/main" id="{470066B2-1407-456E-8C39-8E83E36E934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282510" y="4085753"/>
              <a:ext cx="4739070" cy="172068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510539</xdr:colOff>
      <xdr:row>23</xdr:row>
      <xdr:rowOff>121920</xdr:rowOff>
    </xdr:from>
    <xdr:to>
      <xdr:col>14</xdr:col>
      <xdr:colOff>396240</xdr:colOff>
      <xdr:row>34</xdr:row>
      <xdr:rowOff>7620</xdr:rowOff>
    </xdr:to>
    <xdr:graphicFrame macro="">
      <xdr:nvGraphicFramePr>
        <xdr:cNvPr id="69" name="Chart 68">
          <a:extLst>
            <a:ext uri="{FF2B5EF4-FFF2-40B4-BE49-F238E27FC236}">
              <a16:creationId xmlns:a16="http://schemas.microsoft.com/office/drawing/2014/main" id="{AF9742C8-8CF3-4013-83EE-AE93D2B639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14</xdr:col>
      <xdr:colOff>581025</xdr:colOff>
      <xdr:row>29</xdr:row>
      <xdr:rowOff>167640</xdr:rowOff>
    </xdr:from>
    <xdr:to>
      <xdr:col>19</xdr:col>
      <xdr:colOff>373380</xdr:colOff>
      <xdr:row>33</xdr:row>
      <xdr:rowOff>53340</xdr:rowOff>
    </xdr:to>
    <mc:AlternateContent xmlns:mc="http://schemas.openxmlformats.org/markup-compatibility/2006">
      <mc:Choice xmlns:a14="http://schemas.microsoft.com/office/drawing/2010/main" Requires="a14">
        <xdr:graphicFrame macro="">
          <xdr:nvGraphicFramePr>
            <xdr:cNvPr id="70" name="Year 2">
              <a:extLst>
                <a:ext uri="{FF2B5EF4-FFF2-40B4-BE49-F238E27FC236}">
                  <a16:creationId xmlns:a16="http://schemas.microsoft.com/office/drawing/2014/main" id="{8D13D7AB-ACB9-4412-B101-6A29888A1568}"/>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8878358" y="5323840"/>
              <a:ext cx="2755689" cy="596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472441</xdr:colOff>
      <xdr:row>22</xdr:row>
      <xdr:rowOff>114301</xdr:rowOff>
    </xdr:from>
    <xdr:to>
      <xdr:col>20</xdr:col>
      <xdr:colOff>15241</xdr:colOff>
      <xdr:row>29</xdr:row>
      <xdr:rowOff>38101</xdr:rowOff>
    </xdr:to>
    <mc:AlternateContent xmlns:mc="http://schemas.openxmlformats.org/markup-compatibility/2006">
      <mc:Choice xmlns:a14="http://schemas.microsoft.com/office/drawing/2010/main" Requires="a14">
        <xdr:graphicFrame macro="">
          <xdr:nvGraphicFramePr>
            <xdr:cNvPr id="71" name="Segment 1">
              <a:extLst>
                <a:ext uri="{FF2B5EF4-FFF2-40B4-BE49-F238E27FC236}">
                  <a16:creationId xmlns:a16="http://schemas.microsoft.com/office/drawing/2014/main" id="{97B0CF17-4436-42AE-8B8E-DAEFBCD94593}"/>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0547774" y="4025901"/>
              <a:ext cx="1320800" cy="1168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481965</xdr:colOff>
      <xdr:row>24</xdr:row>
      <xdr:rowOff>57151</xdr:rowOff>
    </xdr:from>
    <xdr:to>
      <xdr:col>17</xdr:col>
      <xdr:colOff>297180</xdr:colOff>
      <xdr:row>29</xdr:row>
      <xdr:rowOff>114300</xdr:rowOff>
    </xdr:to>
    <mc:AlternateContent xmlns:mc="http://schemas.openxmlformats.org/markup-compatibility/2006">
      <mc:Choice xmlns:a14="http://schemas.microsoft.com/office/drawing/2010/main" Requires="a14">
        <xdr:graphicFrame macro="">
          <xdr:nvGraphicFramePr>
            <xdr:cNvPr id="72" name="Region 1">
              <a:extLst>
                <a:ext uri="{FF2B5EF4-FFF2-40B4-BE49-F238E27FC236}">
                  <a16:creationId xmlns:a16="http://schemas.microsoft.com/office/drawing/2014/main" id="{2BBBB17C-1DBF-40B3-810B-AE01C4CAF5D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8779298" y="4324351"/>
              <a:ext cx="1593215" cy="9461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18</xdr:col>
          <xdr:colOff>419100</xdr:colOff>
          <xdr:row>8</xdr:row>
          <xdr:rowOff>114300</xdr:rowOff>
        </xdr:from>
        <xdr:to>
          <xdr:col>19</xdr:col>
          <xdr:colOff>525780</xdr:colOff>
          <xdr:row>9</xdr:row>
          <xdr:rowOff>167640</xdr:rowOff>
        </xdr:to>
        <xdr:pic>
          <xdr:nvPicPr>
            <xdr:cNvPr id="73" name="Picture 72">
              <a:extLst>
                <a:ext uri="{FF2B5EF4-FFF2-40B4-BE49-F238E27FC236}">
                  <a16:creationId xmlns:a16="http://schemas.microsoft.com/office/drawing/2014/main" id="{BC322816-7E47-7E38-CB71-4DEEF266A589}"/>
                </a:ext>
              </a:extLst>
            </xdr:cNvPr>
            <xdr:cNvPicPr>
              <a:picLocks noChangeAspect="1" noChangeArrowheads="1"/>
              <a:extLst>
                <a:ext uri="{84589F7E-364E-4C9E-8A38-B11213B215E9}">
                  <a14:cameraTool cellRange="'Year on year'!$F$10" spid="_x0000_s2069"/>
                </a:ext>
              </a:extLst>
            </xdr:cNvPicPr>
          </xdr:nvPicPr>
          <xdr:blipFill>
            <a:blip xmlns:r="http://schemas.openxmlformats.org/officeDocument/2006/relationships" r:embed="rId13"/>
            <a:srcRect/>
            <a:stretch>
              <a:fillRect/>
            </a:stretch>
          </xdr:blipFill>
          <xdr:spPr bwMode="auto">
            <a:xfrm>
              <a:off x="11117580" y="1516380"/>
              <a:ext cx="701040" cy="2286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510540</xdr:colOff>
          <xdr:row>8</xdr:row>
          <xdr:rowOff>152400</xdr:rowOff>
        </xdr:from>
        <xdr:to>
          <xdr:col>12</xdr:col>
          <xdr:colOff>160020</xdr:colOff>
          <xdr:row>10</xdr:row>
          <xdr:rowOff>30480</xdr:rowOff>
        </xdr:to>
        <xdr:pic>
          <xdr:nvPicPr>
            <xdr:cNvPr id="74" name="Picture 73">
              <a:extLst>
                <a:ext uri="{FF2B5EF4-FFF2-40B4-BE49-F238E27FC236}">
                  <a16:creationId xmlns:a16="http://schemas.microsoft.com/office/drawing/2014/main" id="{E93E7022-FCBE-4559-586C-40153B5CC9FC}"/>
                </a:ext>
              </a:extLst>
            </xdr:cNvPr>
            <xdr:cNvPicPr>
              <a:picLocks noChangeAspect="1" noChangeArrowheads="1"/>
              <a:extLst>
                <a:ext uri="{84589F7E-364E-4C9E-8A38-B11213B215E9}">
                  <a14:cameraTool cellRange="'Year on year'!$D$10" spid="_x0000_s2070"/>
                </a:ext>
              </a:extLst>
            </xdr:cNvPicPr>
          </xdr:nvPicPr>
          <xdr:blipFill>
            <a:blip xmlns:r="http://schemas.openxmlformats.org/officeDocument/2006/relationships" r:embed="rId14"/>
            <a:srcRect/>
            <a:stretch>
              <a:fillRect/>
            </a:stretch>
          </xdr:blipFill>
          <xdr:spPr bwMode="auto">
            <a:xfrm>
              <a:off x="6454140" y="1554480"/>
              <a:ext cx="838200" cy="2286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312420</xdr:colOff>
          <xdr:row>8</xdr:row>
          <xdr:rowOff>144780</xdr:rowOff>
        </xdr:from>
        <xdr:to>
          <xdr:col>15</xdr:col>
          <xdr:colOff>502920</xdr:colOff>
          <xdr:row>10</xdr:row>
          <xdr:rowOff>22860</xdr:rowOff>
        </xdr:to>
        <xdr:pic>
          <xdr:nvPicPr>
            <xdr:cNvPr id="75" name="Picture 74">
              <a:extLst>
                <a:ext uri="{FF2B5EF4-FFF2-40B4-BE49-F238E27FC236}">
                  <a16:creationId xmlns:a16="http://schemas.microsoft.com/office/drawing/2014/main" id="{803EAC58-5EE0-DDE9-E92B-AA3BD27A81C6}"/>
                </a:ext>
              </a:extLst>
            </xdr:cNvPr>
            <xdr:cNvPicPr>
              <a:picLocks noChangeAspect="1" noChangeArrowheads="1"/>
              <a:extLst>
                <a:ext uri="{84589F7E-364E-4C9E-8A38-B11213B215E9}">
                  <a14:cameraTool cellRange="'Year on year'!$E$10" spid="_x0000_s2071"/>
                </a:ext>
              </a:extLst>
            </xdr:cNvPicPr>
          </xdr:nvPicPr>
          <xdr:blipFill>
            <a:blip xmlns:r="http://schemas.openxmlformats.org/officeDocument/2006/relationships" r:embed="rId15"/>
            <a:srcRect/>
            <a:stretch>
              <a:fillRect/>
            </a:stretch>
          </xdr:blipFill>
          <xdr:spPr bwMode="auto">
            <a:xfrm>
              <a:off x="8633460" y="1546860"/>
              <a:ext cx="784860" cy="2286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JUN" refreshedDate="46291.479049305555" createdVersion="8" refreshedVersion="8" minRefreshableVersion="3" recordCount="9994" xr:uid="{D6D7E7EF-794A-495E-99C0-D987542785BA}">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 /Sales" databaseField="0"/>
  </cacheFields>
  <extLst>
    <ext xmlns:x14="http://schemas.microsoft.com/office/spreadsheetml/2009/9/main" uri="{725AE2AE-9491-48be-B2B4-4EB974FC3084}">
      <x14:pivotCacheDefinition pivotCacheId="4163247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FEE6D1-CD9B-4A35-9919-22DC7251FA5B}" name="PivotTable10"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P3:Q16"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Margin" fld="25" baseField="0" baseItem="0" numFmtId="10"/>
  </dataFields>
  <formats count="1">
    <format dxfId="15">
      <pivotArea outline="0" collapsedLevelsAreSubtotals="1" fieldPosition="0"/>
    </format>
  </formats>
  <chartFormats count="2">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2306C3-17A3-4F78-A755-AA744382CF95}" name="PivotTable9"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M3:N16"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65480F-BDF7-4C1A-A267-C1D911130414}" name="PivotTable8"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I3:J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032D3B-BD1F-4CAD-8947-D205479DF097}" name="PivotTable7"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3:F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F25B13-1921-4ADB-A732-451E400BE090}" name="PivotTable6"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A1FF77-19AB-404F-9A1C-029AFD89F4C1}"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C16" firstHeaderRow="0"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8">
        <item sd="0" x="0"/>
        <item x="1"/>
        <item sd="0" x="2"/>
        <item sd="0" x="3"/>
        <item sd="0" x="4"/>
        <item sd="0" x="5"/>
        <item sd="0" x="6"/>
        <item t="default"/>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18">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1"/>
          </reference>
        </references>
      </pivotArea>
    </chartFormat>
    <chartFormat chart="2"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1"/>
          </reference>
        </references>
      </pivotArea>
    </chartFormat>
    <chartFormat chart="5" format="7"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1"/>
          </reference>
        </references>
      </pivotArea>
    </chartFormat>
    <chartFormat chart="13"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4A860C-9006-4873-9E21-DAE3132C99DD}" name="PivotTable11" cacheId="1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F7" firstHeaderRow="0"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Count of Order ID" fld="1" subtotal="count" baseField="0" baseItem="0"/>
    <dataField name="Sum of Quantity" fld="19"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B25765-36DF-4E88-BCC4-0CC6F81F525A}"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93BE7C-0875-4539-9434-4696785E69EE}"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5">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5" count="1" selected="0">
            <x v="0"/>
          </reference>
        </references>
      </pivotArea>
    </chartFormat>
    <chartFormat chart="6" format="7">
      <pivotArea type="data" outline="0" fieldPosition="0">
        <references count="2">
          <reference field="4294967294" count="1" selected="0">
            <x v="0"/>
          </reference>
          <reference field="15" count="1" selected="0">
            <x v="1"/>
          </reference>
        </references>
      </pivotArea>
    </chartFormat>
    <chartFormat chart="6" format="8">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4EE4E1E-F94D-4E60-8016-E3F10DA27916}"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numFmtId="169"/>
  </dataFields>
  <formats count="1">
    <format dxfId="17">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0CA9694-3404-4A52-8C32-5E11100BFB7A}" name="PivotTable5"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numFmtId="169"/>
  </dataFields>
  <formats count="1">
    <format dxfId="1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EBD46ECC-188A-4775-AF0E-48056DE083C0}" sourceName="Year">
  <pivotTables>
    <pivotTable tabId="5" name="PivotTable3"/>
    <pivotTable tabId="3" name="PivotTable1"/>
    <pivotTable tabId="8" name="PivotTable10"/>
    <pivotTable tabId="8" name="PivotTable6"/>
    <pivotTable tabId="8" name="PivotTable7"/>
    <pivotTable tabId="8" name="PivotTable8"/>
    <pivotTable tabId="8" name="PivotTable9"/>
    <pivotTable tabId="6" name="PivotTable4"/>
    <pivotTable tabId="7" name="PivotTable5"/>
    <pivotTable tabId="4" name="PivotTable2"/>
    <pivotTable tabId="9" name="PivotTable11"/>
  </pivotTables>
  <data>
    <tabular pivotCacheId="416324737">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DA89463-84B9-49CC-B74C-1D538679CE5A}" sourceName="Segment">
  <pivotTables>
    <pivotTable tabId="5" name="PivotTable3"/>
    <pivotTable tabId="3" name="PivotTable1"/>
    <pivotTable tabId="8" name="PivotTable10"/>
    <pivotTable tabId="8" name="PivotTable6"/>
    <pivotTable tabId="8" name="PivotTable7"/>
    <pivotTable tabId="8" name="PivotTable8"/>
    <pivotTable tabId="8" name="PivotTable9"/>
    <pivotTable tabId="6" name="PivotTable4"/>
    <pivotTable tabId="7" name="PivotTable5"/>
    <pivotTable tabId="4" name="PivotTable2"/>
    <pivotTable tabId="9" name="PivotTable11"/>
  </pivotTables>
  <data>
    <tabular pivotCacheId="416324737">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D95C19F-2464-4BA0-9224-BCE9DFAE0719}" sourceName="Region">
  <pivotTables>
    <pivotTable tabId="5" name="PivotTable3"/>
    <pivotTable tabId="3" name="PivotTable1"/>
    <pivotTable tabId="8" name="PivotTable10"/>
    <pivotTable tabId="8" name="PivotTable6"/>
    <pivotTable tabId="8" name="PivotTable7"/>
    <pivotTable tabId="8" name="PivotTable8"/>
    <pivotTable tabId="8" name="PivotTable9"/>
    <pivotTable tabId="6" name="PivotTable4"/>
    <pivotTable tabId="7" name="PivotTable5"/>
    <pivotTable tabId="4" name="PivotTable2"/>
    <pivotTable tabId="9" name="PivotTable11"/>
  </pivotTables>
  <data>
    <tabular pivotCacheId="416324737">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94921265-B9DC-48EB-A354-4375384FE733}" cache="Slicer_Year1" caption="Year" rowHeight="234950"/>
  <slicer name="Segment" xr10:uid="{C19E66F7-84C3-4858-9C79-4C36FC496411}" cache="Slicer_Segment" caption="Segment" rowHeight="234950"/>
  <slicer name="Region" xr10:uid="{1B37CDC7-4ECC-43D8-8EEB-13B001708F2E}"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FAC9CB6-6976-4FED-B5EF-FAA24D8ABA97}" cache="Slicer_Year1" caption="Yea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E34250BC-54A5-4217-A239-A5D6A29700C6}" cache="Slicer_Year1" caption="Year" columnCount="4" style="Slicer" rowHeight="234950"/>
  <slicer name="Segment 1" xr10:uid="{547C142E-5D99-4E2E-B509-2C8E813FB98B}" cache="Slicer_Segment" caption="Segment" style="Slicer" rowHeight="234950"/>
  <slicer name="Region 1" xr10:uid="{2BAE1FDB-355F-45BA-9E07-7E2D41E1074D}" cache="Slicer_Region" caption="Region" columnCount="2" style="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autoFilter ref="A1:V9995" xr:uid="{00000000-000C-0000-FFFF-FFFF00000000}"/>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TableStyleLight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7.xml"/><Relationship Id="rId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B6D9-27E5-4133-A9A0-E03B6D068591}">
  <dimension ref="A3:Q17"/>
  <sheetViews>
    <sheetView workbookViewId="0">
      <selection activeCell="N17" sqref="N17"/>
    </sheetView>
  </sheetViews>
  <sheetFormatPr defaultRowHeight="14.4" x14ac:dyDescent="0.3"/>
  <cols>
    <col min="1" max="1" width="12.44140625" bestFit="1" customWidth="1"/>
    <col min="2" max="2" width="12" bestFit="1" customWidth="1"/>
    <col min="5" max="5" width="12.44140625" bestFit="1" customWidth="1"/>
    <col min="6" max="7" width="12" bestFit="1" customWidth="1"/>
    <col min="9" max="9" width="12.44140625" bestFit="1" customWidth="1"/>
    <col min="10" max="10" width="14.21875" bestFit="1" customWidth="1"/>
    <col min="13" max="13" width="12.44140625" bestFit="1" customWidth="1"/>
    <col min="14" max="15" width="15.5546875" bestFit="1" customWidth="1"/>
    <col min="16" max="16" width="12.44140625" bestFit="1" customWidth="1"/>
    <col min="17" max="17" width="18" bestFit="1" customWidth="1"/>
  </cols>
  <sheetData>
    <row r="3" spans="1:17" x14ac:dyDescent="0.3">
      <c r="A3" s="6" t="s">
        <v>10933</v>
      </c>
      <c r="B3" s="7" t="s">
        <v>10951</v>
      </c>
      <c r="E3" s="6" t="s">
        <v>10933</v>
      </c>
      <c r="F3" s="7" t="s">
        <v>10952</v>
      </c>
      <c r="I3" s="6" t="s">
        <v>10933</v>
      </c>
      <c r="J3" s="7" t="s">
        <v>10954</v>
      </c>
      <c r="M3" s="6" t="s">
        <v>10933</v>
      </c>
      <c r="N3" s="7" t="s">
        <v>10955</v>
      </c>
      <c r="P3" s="6" t="s">
        <v>10933</v>
      </c>
      <c r="Q3" s="7" t="s">
        <v>10956</v>
      </c>
    </row>
    <row r="4" spans="1:17" x14ac:dyDescent="0.3">
      <c r="A4" s="8" t="s">
        <v>10939</v>
      </c>
      <c r="B4" s="9">
        <v>95365.937600000019</v>
      </c>
      <c r="E4" s="8" t="s">
        <v>10939</v>
      </c>
      <c r="F4" s="9">
        <v>9199.2699999999986</v>
      </c>
      <c r="I4" s="8" t="s">
        <v>10939</v>
      </c>
      <c r="J4" s="9">
        <v>1500</v>
      </c>
      <c r="M4" s="8" t="s">
        <v>10939</v>
      </c>
      <c r="N4" s="9">
        <v>387</v>
      </c>
      <c r="P4" s="8" t="s">
        <v>10939</v>
      </c>
      <c r="Q4" s="24">
        <v>9.6462848596792869E-2</v>
      </c>
    </row>
    <row r="5" spans="1:17" x14ac:dyDescent="0.3">
      <c r="A5" s="8" t="s">
        <v>10940</v>
      </c>
      <c r="B5" s="9">
        <v>60172.649400000024</v>
      </c>
      <c r="E5" s="8" t="s">
        <v>10940</v>
      </c>
      <c r="F5" s="9">
        <v>10288.898699999991</v>
      </c>
      <c r="I5" s="8" t="s">
        <v>10940</v>
      </c>
      <c r="J5" s="9">
        <v>1068</v>
      </c>
      <c r="M5" s="8" t="s">
        <v>10940</v>
      </c>
      <c r="N5" s="9">
        <v>301</v>
      </c>
      <c r="P5" s="8" t="s">
        <v>10940</v>
      </c>
      <c r="Q5" s="24">
        <v>0.17098962406664425</v>
      </c>
    </row>
    <row r="6" spans="1:17" x14ac:dyDescent="0.3">
      <c r="A6" s="8" t="s">
        <v>10941</v>
      </c>
      <c r="B6" s="9">
        <v>199252.98399999991</v>
      </c>
      <c r="E6" s="8" t="s">
        <v>10941</v>
      </c>
      <c r="F6" s="9">
        <v>26806.573700000015</v>
      </c>
      <c r="I6" s="8" t="s">
        <v>10941</v>
      </c>
      <c r="J6" s="9">
        <v>2491</v>
      </c>
      <c r="M6" s="8" t="s">
        <v>10941</v>
      </c>
      <c r="N6" s="9">
        <v>680</v>
      </c>
      <c r="P6" s="8" t="s">
        <v>10941</v>
      </c>
      <c r="Q6" s="24">
        <v>0.13453536886554246</v>
      </c>
    </row>
    <row r="7" spans="1:17" x14ac:dyDescent="0.3">
      <c r="A7" s="8" t="s">
        <v>10942</v>
      </c>
      <c r="B7" s="9">
        <v>141851.5674</v>
      </c>
      <c r="E7" s="8" t="s">
        <v>10942</v>
      </c>
      <c r="F7" s="9">
        <v>13437.806799999998</v>
      </c>
      <c r="I7" s="8" t="s">
        <v>10942</v>
      </c>
      <c r="J7" s="9">
        <v>2441</v>
      </c>
      <c r="M7" s="8" t="s">
        <v>10942</v>
      </c>
      <c r="N7" s="9">
        <v>663</v>
      </c>
      <c r="P7" s="8" t="s">
        <v>10942</v>
      </c>
      <c r="Q7" s="24">
        <v>9.4731465053942004E-2</v>
      </c>
    </row>
    <row r="8" spans="1:17" x14ac:dyDescent="0.3">
      <c r="A8" s="8" t="s">
        <v>10943</v>
      </c>
      <c r="B8" s="9">
        <v>156122.28669999994</v>
      </c>
      <c r="E8" s="8" t="s">
        <v>10943</v>
      </c>
      <c r="F8" s="9">
        <v>22308.51279999999</v>
      </c>
      <c r="I8" s="8" t="s">
        <v>10943</v>
      </c>
      <c r="J8" s="9">
        <v>2850</v>
      </c>
      <c r="M8" s="8" t="s">
        <v>10943</v>
      </c>
      <c r="N8" s="9">
        <v>750</v>
      </c>
      <c r="P8" s="8" t="s">
        <v>10943</v>
      </c>
      <c r="Q8" s="24">
        <v>0.14289127626517142</v>
      </c>
    </row>
    <row r="9" spans="1:17" x14ac:dyDescent="0.3">
      <c r="A9" s="8" t="s">
        <v>10944</v>
      </c>
      <c r="B9" s="9">
        <v>147082.61130000011</v>
      </c>
      <c r="E9" s="8" t="s">
        <v>10944</v>
      </c>
      <c r="F9" s="9">
        <v>20899.334500000012</v>
      </c>
      <c r="I9" s="8" t="s">
        <v>10944</v>
      </c>
      <c r="J9" s="9">
        <v>2644</v>
      </c>
      <c r="M9" s="8" t="s">
        <v>10944</v>
      </c>
      <c r="N9" s="9">
        <v>709</v>
      </c>
      <c r="P9" s="8" t="s">
        <v>10944</v>
      </c>
      <c r="Q9" s="24">
        <v>0.1420924901678027</v>
      </c>
    </row>
    <row r="10" spans="1:17" x14ac:dyDescent="0.3">
      <c r="A10" s="8" t="s">
        <v>10945</v>
      </c>
      <c r="B10" s="9">
        <v>149580.83800000031</v>
      </c>
      <c r="E10" s="8" t="s">
        <v>10945</v>
      </c>
      <c r="F10" s="9">
        <v>13535.38299999998</v>
      </c>
      <c r="I10" s="8" t="s">
        <v>10945</v>
      </c>
      <c r="J10" s="9">
        <v>2705</v>
      </c>
      <c r="M10" s="8" t="s">
        <v>10945</v>
      </c>
      <c r="N10" s="9">
        <v>708</v>
      </c>
      <c r="P10" s="8" t="s">
        <v>10945</v>
      </c>
      <c r="Q10" s="24">
        <v>9.0488749635163512E-2</v>
      </c>
    </row>
    <row r="11" spans="1:17" x14ac:dyDescent="0.3">
      <c r="A11" s="8" t="s">
        <v>10946</v>
      </c>
      <c r="B11" s="9">
        <v>159589.45099999988</v>
      </c>
      <c r="E11" s="8" t="s">
        <v>10946</v>
      </c>
      <c r="F11" s="9">
        <v>21896.715399999972</v>
      </c>
      <c r="I11" s="8" t="s">
        <v>10946</v>
      </c>
      <c r="J11" s="9">
        <v>2796</v>
      </c>
      <c r="M11" s="8" t="s">
        <v>10946</v>
      </c>
      <c r="N11" s="9">
        <v>710</v>
      </c>
      <c r="P11" s="8" t="s">
        <v>10946</v>
      </c>
      <c r="Q11" s="24">
        <v>0.13720653378273723</v>
      </c>
    </row>
    <row r="12" spans="1:17" x14ac:dyDescent="0.3">
      <c r="A12" s="8" t="s">
        <v>10947</v>
      </c>
      <c r="B12" s="9">
        <v>309770.09970000025</v>
      </c>
      <c r="E12" s="8" t="s">
        <v>10947</v>
      </c>
      <c r="F12" s="9">
        <v>37293.192500000034</v>
      </c>
      <c r="I12" s="8" t="s">
        <v>10947</v>
      </c>
      <c r="J12" s="9">
        <v>5073</v>
      </c>
      <c r="M12" s="8" t="s">
        <v>10947</v>
      </c>
      <c r="N12" s="9">
        <v>1386</v>
      </c>
      <c r="P12" s="8" t="s">
        <v>10947</v>
      </c>
      <c r="Q12" s="24">
        <v>0.12038990379031732</v>
      </c>
    </row>
    <row r="13" spans="1:17" x14ac:dyDescent="0.3">
      <c r="A13" s="8" t="s">
        <v>10948</v>
      </c>
      <c r="B13" s="9">
        <v>197115.20170000009</v>
      </c>
      <c r="E13" s="8" t="s">
        <v>10948</v>
      </c>
      <c r="F13" s="9">
        <v>31469.663800000035</v>
      </c>
      <c r="I13" s="8" t="s">
        <v>10948</v>
      </c>
      <c r="J13" s="9">
        <v>3095</v>
      </c>
      <c r="M13" s="8" t="s">
        <v>10948</v>
      </c>
      <c r="N13" s="9">
        <v>817</v>
      </c>
      <c r="P13" s="8" t="s">
        <v>10948</v>
      </c>
      <c r="Q13" s="24">
        <v>0.15965112547684351</v>
      </c>
    </row>
    <row r="14" spans="1:17" x14ac:dyDescent="0.3">
      <c r="A14" s="8" t="s">
        <v>10949</v>
      </c>
      <c r="B14" s="9">
        <v>349120.07400000008</v>
      </c>
      <c r="E14" s="8" t="s">
        <v>10949</v>
      </c>
      <c r="F14" s="9">
        <v>35825.536599999927</v>
      </c>
      <c r="I14" s="8" t="s">
        <v>10949</v>
      </c>
      <c r="J14" s="9">
        <v>5741</v>
      </c>
      <c r="M14" s="8" t="s">
        <v>10949</v>
      </c>
      <c r="N14" s="9">
        <v>1462</v>
      </c>
      <c r="P14" s="8" t="s">
        <v>10949</v>
      </c>
      <c r="Q14" s="24">
        <v>0.10261666191099604</v>
      </c>
    </row>
    <row r="15" spans="1:17" x14ac:dyDescent="0.3">
      <c r="A15" s="8" t="s">
        <v>10950</v>
      </c>
      <c r="B15" s="9">
        <v>332177.15950000001</v>
      </c>
      <c r="E15" s="8" t="s">
        <v>10950</v>
      </c>
      <c r="F15" s="9">
        <v>43436.13390000003</v>
      </c>
      <c r="I15" s="8" t="s">
        <v>10950</v>
      </c>
      <c r="J15" s="9">
        <v>5469</v>
      </c>
      <c r="M15" s="8" t="s">
        <v>10950</v>
      </c>
      <c r="N15" s="9">
        <v>1421</v>
      </c>
      <c r="P15" s="8" t="s">
        <v>10950</v>
      </c>
      <c r="Q15" s="24">
        <v>0.13076195234308405</v>
      </c>
    </row>
    <row r="16" spans="1:17" x14ac:dyDescent="0.3">
      <c r="A16" s="10" t="s">
        <v>10934</v>
      </c>
      <c r="B16" s="11">
        <v>2297200.8603000008</v>
      </c>
      <c r="E16" s="10" t="s">
        <v>10934</v>
      </c>
      <c r="F16" s="11">
        <v>286397.02169999998</v>
      </c>
      <c r="I16" s="10" t="s">
        <v>10934</v>
      </c>
      <c r="J16" s="11">
        <v>37873</v>
      </c>
      <c r="M16" s="10" t="s">
        <v>10934</v>
      </c>
      <c r="N16" s="11">
        <v>9994</v>
      </c>
      <c r="P16" s="10" t="s">
        <v>10934</v>
      </c>
      <c r="Q16" s="26">
        <v>0.12467217240315856</v>
      </c>
    </row>
    <row r="17" spans="2:17" x14ac:dyDescent="0.3">
      <c r="B17" s="21">
        <f>GETPIVOTDATA("Sales",$A$3)</f>
        <v>2297200.8603000008</v>
      </c>
      <c r="F17" s="21">
        <f>GETPIVOTDATA("Profit",$E$3)</f>
        <v>286397.02169999998</v>
      </c>
      <c r="J17" s="31">
        <f>GETPIVOTDATA("Quantity",$I$3)</f>
        <v>37873</v>
      </c>
      <c r="N17" s="31">
        <f>GETPIVOTDATA("Order ID",$M$3)</f>
        <v>9994</v>
      </c>
      <c r="Q17" s="30">
        <f>GETPIVOTDATA("Profit Margin",$P$3)</f>
        <v>0.12467217240315856</v>
      </c>
    </row>
  </sheetData>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9A990-27FC-4488-8D22-710C83AE6414}">
  <dimension ref="A3:C16"/>
  <sheetViews>
    <sheetView workbookViewId="0">
      <selection activeCell="Q6" sqref="Q6"/>
    </sheetView>
  </sheetViews>
  <sheetFormatPr defaultRowHeight="14.4" x14ac:dyDescent="0.3"/>
  <cols>
    <col min="1" max="1" width="12.44140625" bestFit="1" customWidth="1"/>
    <col min="2" max="2" width="11.21875" bestFit="1" customWidth="1"/>
    <col min="3" max="3" width="11.6640625" bestFit="1" customWidth="1"/>
  </cols>
  <sheetData>
    <row r="3" spans="1:3" x14ac:dyDescent="0.3">
      <c r="A3" s="6" t="s">
        <v>10933</v>
      </c>
      <c r="B3" s="5" t="s">
        <v>10951</v>
      </c>
      <c r="C3" s="12" t="s">
        <v>10952</v>
      </c>
    </row>
    <row r="4" spans="1:3" x14ac:dyDescent="0.3">
      <c r="A4" s="8" t="s">
        <v>10939</v>
      </c>
      <c r="B4" s="17">
        <v>95365.937600000019</v>
      </c>
      <c r="C4" s="18">
        <v>9199.2699999999986</v>
      </c>
    </row>
    <row r="5" spans="1:3" x14ac:dyDescent="0.3">
      <c r="A5" s="8" t="s">
        <v>10940</v>
      </c>
      <c r="B5" s="17">
        <v>60172.649400000024</v>
      </c>
      <c r="C5" s="18">
        <v>10288.898699999991</v>
      </c>
    </row>
    <row r="6" spans="1:3" x14ac:dyDescent="0.3">
      <c r="A6" s="8" t="s">
        <v>10941</v>
      </c>
      <c r="B6" s="17">
        <v>199252.98399999991</v>
      </c>
      <c r="C6" s="18">
        <v>26806.573700000015</v>
      </c>
    </row>
    <row r="7" spans="1:3" x14ac:dyDescent="0.3">
      <c r="A7" s="8" t="s">
        <v>10942</v>
      </c>
      <c r="B7" s="17">
        <v>141851.5674</v>
      </c>
      <c r="C7" s="18">
        <v>13437.806799999998</v>
      </c>
    </row>
    <row r="8" spans="1:3" x14ac:dyDescent="0.3">
      <c r="A8" s="8" t="s">
        <v>10943</v>
      </c>
      <c r="B8" s="17">
        <v>156122.28669999994</v>
      </c>
      <c r="C8" s="18">
        <v>22308.51279999999</v>
      </c>
    </row>
    <row r="9" spans="1:3" x14ac:dyDescent="0.3">
      <c r="A9" s="8" t="s">
        <v>10944</v>
      </c>
      <c r="B9" s="17">
        <v>147082.61130000011</v>
      </c>
      <c r="C9" s="18">
        <v>20899.334500000012</v>
      </c>
    </row>
    <row r="10" spans="1:3" x14ac:dyDescent="0.3">
      <c r="A10" s="8" t="s">
        <v>10945</v>
      </c>
      <c r="B10" s="17">
        <v>149580.83800000031</v>
      </c>
      <c r="C10" s="18">
        <v>13535.38299999998</v>
      </c>
    </row>
    <row r="11" spans="1:3" x14ac:dyDescent="0.3">
      <c r="A11" s="8" t="s">
        <v>10946</v>
      </c>
      <c r="B11" s="17">
        <v>159589.45099999988</v>
      </c>
      <c r="C11" s="18">
        <v>21896.715399999972</v>
      </c>
    </row>
    <row r="12" spans="1:3" x14ac:dyDescent="0.3">
      <c r="A12" s="8" t="s">
        <v>10947</v>
      </c>
      <c r="B12" s="17">
        <v>309770.09970000025</v>
      </c>
      <c r="C12" s="18">
        <v>37293.192500000034</v>
      </c>
    </row>
    <row r="13" spans="1:3" x14ac:dyDescent="0.3">
      <c r="A13" s="8" t="s">
        <v>10948</v>
      </c>
      <c r="B13" s="17">
        <v>197115.20170000009</v>
      </c>
      <c r="C13" s="18">
        <v>31469.663800000035</v>
      </c>
    </row>
    <row r="14" spans="1:3" x14ac:dyDescent="0.3">
      <c r="A14" s="8" t="s">
        <v>10949</v>
      </c>
      <c r="B14" s="17">
        <v>349120.07400000008</v>
      </c>
      <c r="C14" s="18">
        <v>35825.536599999927</v>
      </c>
    </row>
    <row r="15" spans="1:3" x14ac:dyDescent="0.3">
      <c r="A15" s="8" t="s">
        <v>10950</v>
      </c>
      <c r="B15" s="17">
        <v>332177.15950000001</v>
      </c>
      <c r="C15" s="18">
        <v>43436.13390000003</v>
      </c>
    </row>
    <row r="16" spans="1:3" x14ac:dyDescent="0.3">
      <c r="A16" s="10" t="s">
        <v>10934</v>
      </c>
      <c r="B16" s="19">
        <v>2297200.8603000008</v>
      </c>
      <c r="C16" s="20">
        <v>286397.02169999998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15574-4937-4E53-843F-C9A1B870B4A3}">
  <dimension ref="A3:F15"/>
  <sheetViews>
    <sheetView workbookViewId="0">
      <selection activeCell="E10" sqref="E10"/>
    </sheetView>
  </sheetViews>
  <sheetFormatPr defaultRowHeight="14.4" x14ac:dyDescent="0.3"/>
  <cols>
    <col min="1" max="1" width="12.44140625" bestFit="1" customWidth="1"/>
    <col min="2" max="2" width="12" bestFit="1" customWidth="1"/>
    <col min="3" max="3" width="11.6640625" bestFit="1" customWidth="1"/>
    <col min="4" max="4" width="12.109375" customWidth="1"/>
    <col min="5" max="5" width="11.33203125" customWidth="1"/>
    <col min="6" max="6" width="10.109375" customWidth="1"/>
  </cols>
  <sheetData>
    <row r="3" spans="1:6" x14ac:dyDescent="0.3">
      <c r="A3" s="6" t="s">
        <v>10933</v>
      </c>
      <c r="B3" s="5" t="s">
        <v>10951</v>
      </c>
      <c r="C3" s="34" t="s">
        <v>10952</v>
      </c>
      <c r="D3" s="34" t="s">
        <v>10955</v>
      </c>
      <c r="E3" s="34" t="s">
        <v>10954</v>
      </c>
      <c r="F3" s="12" t="s">
        <v>10956</v>
      </c>
    </row>
    <row r="4" spans="1:6" x14ac:dyDescent="0.3">
      <c r="A4" s="8" t="s">
        <v>10935</v>
      </c>
      <c r="B4" s="13">
        <v>484247.49810000096</v>
      </c>
      <c r="C4" s="35">
        <v>49543.974100000007</v>
      </c>
      <c r="D4" s="35">
        <v>1993</v>
      </c>
      <c r="E4" s="35">
        <v>7581</v>
      </c>
      <c r="F4" s="14">
        <v>0.10231126499236715</v>
      </c>
    </row>
    <row r="5" spans="1:6" x14ac:dyDescent="0.3">
      <c r="A5" s="15" t="s">
        <v>10936</v>
      </c>
      <c r="B5" s="32">
        <v>470532.50899999985</v>
      </c>
      <c r="C5" s="36">
        <v>61618.603700000051</v>
      </c>
      <c r="D5" s="36">
        <v>2102</v>
      </c>
      <c r="E5" s="36">
        <v>7979</v>
      </c>
      <c r="F5" s="33">
        <v>0.13095504034557592</v>
      </c>
    </row>
    <row r="6" spans="1:6" x14ac:dyDescent="0.3">
      <c r="A6" s="15" t="s">
        <v>10937</v>
      </c>
      <c r="B6" s="32">
        <v>608473.83000000066</v>
      </c>
      <c r="C6" s="36">
        <v>81726.930800000177</v>
      </c>
      <c r="D6" s="36">
        <v>2580</v>
      </c>
      <c r="E6" s="36">
        <v>9810</v>
      </c>
      <c r="F6" s="33">
        <v>0.13431461924993568</v>
      </c>
    </row>
    <row r="7" spans="1:6" x14ac:dyDescent="0.3">
      <c r="A7" s="37" t="s">
        <v>10938</v>
      </c>
      <c r="B7" s="38">
        <v>733947.0231999997</v>
      </c>
      <c r="C7" s="39">
        <v>93507.513099999967</v>
      </c>
      <c r="D7" s="39">
        <v>3319</v>
      </c>
      <c r="E7" s="39">
        <v>12503</v>
      </c>
      <c r="F7" s="40">
        <v>0.12740362743390987</v>
      </c>
    </row>
    <row r="10" spans="1:6" ht="17.399999999999999" x14ac:dyDescent="0.45">
      <c r="B10" s="41">
        <f>GETPIVOTDATA("Sum of Sales",$A$3,"Years (Order Date)",2014)/GETPIVOTDATA("Sum of Sales",$A$3,"Years (Order Date)",2013)-1</f>
        <v>0.20620967905883303</v>
      </c>
      <c r="C10" s="41">
        <f>GETPIVOTDATA("Sum of Profit",$A$3,"Years (Order Date)",2014)/GETPIVOTDATA("Sum of Profit",$A$3,"Years (Order Date)",2013)-1</f>
        <v>0.14414565902185772</v>
      </c>
      <c r="D10" s="41">
        <f>(GETPIVOTDATA("Count of Order ID",$A$3,"Years (Order Date)",2014)/GETPIVOTDATA("Count of Order ID",$A$3,"Years (Order Date)",2013)-1)</f>
        <v>0.2864341085271318</v>
      </c>
      <c r="E10" s="41">
        <f>(GETPIVOTDATA("Sum of Quantity",$A$3,"Years (Order Date)",2014)/GETPIVOTDATA("Sum of Quantity",$A$3,"Years (Order Date)",2013)-1)</f>
        <v>0.27451580020387367</v>
      </c>
      <c r="F10" s="41">
        <f>(GETPIVOTDATA("Sum of Profit Margin",$A$3,"Years (Order Date)",2014)/GETPIVOTDATA("Sum of Profit Margin",$A$3,"Years (Order Date)",2013)-1)</f>
        <v>-5.1453757264990463E-2</v>
      </c>
    </row>
    <row r="15" spans="1:6" x14ac:dyDescent="0.3">
      <c r="F15" s="4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workbookViewId="0">
      <pane ySplit="1" topLeftCell="A2" activePane="bottomLeft" state="frozen"/>
      <selection pane="bottomLeft" activeCell="B11" sqref="B11"/>
    </sheetView>
  </sheetViews>
  <sheetFormatPr defaultColWidth="14.44140625" defaultRowHeight="15" customHeight="1" x14ac:dyDescent="0.3"/>
  <cols>
    <col min="1" max="1" width="12.5546875" customWidth="1"/>
    <col min="2" max="2" width="28.5546875" customWidth="1"/>
    <col min="3" max="3" width="14" customWidth="1"/>
    <col min="4" max="4" width="12.5546875" customWidth="1"/>
    <col min="5" max="5" width="13.6640625" customWidth="1"/>
    <col min="6" max="6" width="15" customWidth="1"/>
    <col min="7" max="7" width="18.6640625" customWidth="1"/>
    <col min="8" max="11" width="12.5546875" customWidth="1"/>
    <col min="12" max="12" width="14.5546875" customWidth="1"/>
    <col min="13" max="13" width="12.5546875" customWidth="1"/>
    <col min="14" max="14" width="13.5546875" customWidth="1"/>
    <col min="15" max="15" width="12.5546875" customWidth="1"/>
    <col min="16" max="16" width="16.33203125" customWidth="1"/>
    <col min="17" max="17" width="17.33203125" customWidth="1"/>
    <col min="18" max="22" width="12.5546875"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D9D74-5F1D-4F21-A68D-3951C5154E8B}">
  <dimension ref="A3:E7"/>
  <sheetViews>
    <sheetView workbookViewId="0">
      <selection activeCell="P3" sqref="P3"/>
    </sheetView>
  </sheetViews>
  <sheetFormatPr defaultRowHeight="14.4" x14ac:dyDescent="0.3"/>
  <cols>
    <col min="1" max="1" width="13.109375" bestFit="1" customWidth="1"/>
    <col min="2" max="2" width="12" bestFit="1" customWidth="1"/>
    <col min="4" max="4" width="13.109375" bestFit="1" customWidth="1"/>
    <col min="5" max="5" width="15.88671875" customWidth="1"/>
  </cols>
  <sheetData>
    <row r="3" spans="1:5" x14ac:dyDescent="0.3">
      <c r="A3" s="6" t="s">
        <v>10933</v>
      </c>
      <c r="B3" s="7" t="s">
        <v>10952</v>
      </c>
      <c r="D3" s="22" t="s">
        <v>15</v>
      </c>
      <c r="E3" s="23" t="s">
        <v>21</v>
      </c>
    </row>
    <row r="4" spans="1:5" x14ac:dyDescent="0.3">
      <c r="A4" s="8" t="s">
        <v>32</v>
      </c>
      <c r="B4" s="9">
        <v>18451.272799999992</v>
      </c>
      <c r="D4" t="str">
        <f>A4</f>
        <v>Furniture</v>
      </c>
      <c r="E4" s="21">
        <f>GETPIVOTDATA("Profit",$A$3,"Category",A4)</f>
        <v>18451.272799999992</v>
      </c>
    </row>
    <row r="5" spans="1:5" x14ac:dyDescent="0.3">
      <c r="A5" s="15" t="s">
        <v>46</v>
      </c>
      <c r="B5" s="16">
        <v>122490.8008000001</v>
      </c>
      <c r="D5" t="str">
        <f t="shared" ref="D5:D8" si="0">A5</f>
        <v>Office Supplies</v>
      </c>
      <c r="E5" s="21">
        <f t="shared" ref="E5:E8" si="1">GETPIVOTDATA("Profit",$A$3,"Category",A5)</f>
        <v>122490.8008000001</v>
      </c>
    </row>
    <row r="6" spans="1:5" x14ac:dyDescent="0.3">
      <c r="A6" s="15" t="s">
        <v>71</v>
      </c>
      <c r="B6" s="16">
        <v>145454.9480999998</v>
      </c>
      <c r="D6" t="str">
        <f t="shared" si="0"/>
        <v>Technology</v>
      </c>
      <c r="E6" s="21">
        <f t="shared" si="1"/>
        <v>145454.9480999998</v>
      </c>
    </row>
    <row r="7" spans="1:5" x14ac:dyDescent="0.3">
      <c r="A7" s="10" t="s">
        <v>10934</v>
      </c>
      <c r="B7" s="11">
        <v>286397.02169999992</v>
      </c>
      <c r="D7" t="str">
        <f t="shared" si="0"/>
        <v>Grand Total</v>
      </c>
      <c r="E7" s="21">
        <f>GETPIVOTDATA("Profit",$A$3)</f>
        <v>286397.02169999992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1D829-85B3-4C20-9382-C8F82E835DA8}">
  <dimension ref="A3:B7"/>
  <sheetViews>
    <sheetView workbookViewId="0">
      <selection activeCell="B6" sqref="B6"/>
    </sheetView>
  </sheetViews>
  <sheetFormatPr defaultRowHeight="14.4" x14ac:dyDescent="0.3"/>
  <cols>
    <col min="1" max="1" width="13.109375" bestFit="1" customWidth="1"/>
    <col min="2" max="2" width="11.21875" bestFit="1" customWidth="1"/>
  </cols>
  <sheetData>
    <row r="3" spans="1:2" x14ac:dyDescent="0.3">
      <c r="A3" s="6" t="s">
        <v>10933</v>
      </c>
      <c r="B3" s="7" t="s">
        <v>10951</v>
      </c>
    </row>
    <row r="4" spans="1:2" x14ac:dyDescent="0.3">
      <c r="A4" s="8" t="s">
        <v>32</v>
      </c>
      <c r="B4" s="24">
        <v>0.32300170530281774</v>
      </c>
    </row>
    <row r="5" spans="1:2" x14ac:dyDescent="0.3">
      <c r="A5" s="15" t="s">
        <v>46</v>
      </c>
      <c r="B5" s="25">
        <v>0.31301008302169103</v>
      </c>
    </row>
    <row r="6" spans="1:2" x14ac:dyDescent="0.3">
      <c r="A6" s="15" t="s">
        <v>71</v>
      </c>
      <c r="B6" s="25">
        <v>0.36398821167549117</v>
      </c>
    </row>
    <row r="7" spans="1:2" x14ac:dyDescent="0.3">
      <c r="A7" s="10" t="s">
        <v>10934</v>
      </c>
      <c r="B7" s="26">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7BD55-FA58-45F0-9FBB-EF356D1F59CF}">
  <dimension ref="A3:F53"/>
  <sheetViews>
    <sheetView topLeftCell="A27" workbookViewId="0">
      <selection activeCell="N48" sqref="N48"/>
    </sheetView>
  </sheetViews>
  <sheetFormatPr defaultRowHeight="14.4" x14ac:dyDescent="0.3"/>
  <cols>
    <col min="1" max="1" width="17.33203125" bestFit="1" customWidth="1"/>
    <col min="2" max="2" width="11.21875" bestFit="1" customWidth="1"/>
    <col min="5" max="5" width="17.33203125" bestFit="1" customWidth="1"/>
    <col min="6" max="6" width="12.44140625" customWidth="1"/>
  </cols>
  <sheetData>
    <row r="3" spans="1:6" x14ac:dyDescent="0.3">
      <c r="A3" s="6" t="s">
        <v>10933</v>
      </c>
      <c r="B3" s="7" t="s">
        <v>10951</v>
      </c>
      <c r="E3" s="22" t="s">
        <v>11</v>
      </c>
      <c r="F3" s="23" t="s">
        <v>10953</v>
      </c>
    </row>
    <row r="4" spans="1:6" x14ac:dyDescent="0.3">
      <c r="A4" s="8" t="s">
        <v>358</v>
      </c>
      <c r="B4" s="27">
        <v>19510.639999999992</v>
      </c>
      <c r="E4" t="str">
        <f>A4</f>
        <v>Alabama</v>
      </c>
      <c r="F4" s="21">
        <f>GETPIVOTDATA("Sales",$A$3,"State",A4)</f>
        <v>19510.639999999992</v>
      </c>
    </row>
    <row r="5" spans="1:6" x14ac:dyDescent="0.3">
      <c r="A5" s="15" t="s">
        <v>310</v>
      </c>
      <c r="B5" s="28">
        <v>35282.000999999997</v>
      </c>
      <c r="E5" t="str">
        <f t="shared" ref="E5:E53" si="0">A5</f>
        <v>Arizona</v>
      </c>
      <c r="F5" s="21">
        <f t="shared" ref="F5:F53" si="1">GETPIVOTDATA("Sales",$A$3,"State",A5)</f>
        <v>35282.000999999997</v>
      </c>
    </row>
    <row r="6" spans="1:6" x14ac:dyDescent="0.3">
      <c r="A6" s="15" t="s">
        <v>1707</v>
      </c>
      <c r="B6" s="28">
        <v>11678.129999999997</v>
      </c>
      <c r="E6" t="str">
        <f t="shared" si="0"/>
        <v>Arkansas</v>
      </c>
      <c r="F6" s="21">
        <f t="shared" si="1"/>
        <v>11678.129999999997</v>
      </c>
    </row>
    <row r="7" spans="1:6" x14ac:dyDescent="0.3">
      <c r="A7" s="15" t="s">
        <v>43</v>
      </c>
      <c r="B7" s="28">
        <v>457687.63150000101</v>
      </c>
      <c r="E7" t="str">
        <f t="shared" si="0"/>
        <v>California</v>
      </c>
      <c r="F7" s="21">
        <f t="shared" si="1"/>
        <v>457687.63150000101</v>
      </c>
    </row>
    <row r="8" spans="1:6" x14ac:dyDescent="0.3">
      <c r="A8" s="15" t="s">
        <v>457</v>
      </c>
      <c r="B8" s="28">
        <v>32108.117999999995</v>
      </c>
      <c r="E8" t="str">
        <f t="shared" si="0"/>
        <v>Colorado</v>
      </c>
      <c r="F8" s="21">
        <f t="shared" si="1"/>
        <v>32108.117999999995</v>
      </c>
    </row>
    <row r="9" spans="1:6" x14ac:dyDescent="0.3">
      <c r="A9" s="15" t="s">
        <v>747</v>
      </c>
      <c r="B9" s="28">
        <v>13384.356999999996</v>
      </c>
      <c r="E9" t="str">
        <f t="shared" si="0"/>
        <v>Connecticut</v>
      </c>
      <c r="F9" s="21">
        <f t="shared" si="1"/>
        <v>13384.356999999996</v>
      </c>
    </row>
    <row r="10" spans="1:6" x14ac:dyDescent="0.3">
      <c r="A10" s="15" t="s">
        <v>245</v>
      </c>
      <c r="B10" s="28">
        <v>27451.068999999992</v>
      </c>
      <c r="E10" t="str">
        <f t="shared" si="0"/>
        <v>Delaware</v>
      </c>
      <c r="F10" s="21">
        <f t="shared" si="1"/>
        <v>27451.068999999992</v>
      </c>
    </row>
    <row r="11" spans="1:6" x14ac:dyDescent="0.3">
      <c r="A11" s="15" t="s">
        <v>3034</v>
      </c>
      <c r="B11" s="28">
        <v>2865.0199999999995</v>
      </c>
      <c r="E11" t="str">
        <f t="shared" si="0"/>
        <v>District of Columbia</v>
      </c>
      <c r="F11" s="21">
        <f t="shared" si="1"/>
        <v>2865.0199999999995</v>
      </c>
    </row>
    <row r="12" spans="1:6" x14ac:dyDescent="0.3">
      <c r="A12" s="15" t="s">
        <v>54</v>
      </c>
      <c r="B12" s="28">
        <v>89473.707999999999</v>
      </c>
      <c r="E12" t="str">
        <f t="shared" si="0"/>
        <v>Florida</v>
      </c>
      <c r="F12" s="21">
        <f t="shared" si="1"/>
        <v>89473.707999999999</v>
      </c>
    </row>
    <row r="13" spans="1:6" x14ac:dyDescent="0.3">
      <c r="A13" s="15" t="s">
        <v>1272</v>
      </c>
      <c r="B13" s="28">
        <v>49095.840000000004</v>
      </c>
      <c r="E13" t="str">
        <f t="shared" si="0"/>
        <v>Georgia</v>
      </c>
      <c r="F13" s="21">
        <f t="shared" si="1"/>
        <v>49095.840000000004</v>
      </c>
    </row>
    <row r="14" spans="1:6" x14ac:dyDescent="0.3">
      <c r="A14" s="15" t="s">
        <v>6260</v>
      </c>
      <c r="B14" s="28">
        <v>4382.4860000000017</v>
      </c>
      <c r="E14" t="str">
        <f t="shared" si="0"/>
        <v>Idaho</v>
      </c>
      <c r="F14" s="21">
        <f t="shared" si="1"/>
        <v>4382.4860000000017</v>
      </c>
    </row>
    <row r="15" spans="1:6" x14ac:dyDescent="0.3">
      <c r="A15" s="15" t="s">
        <v>211</v>
      </c>
      <c r="B15" s="28">
        <v>80166.10099999985</v>
      </c>
      <c r="E15" t="str">
        <f t="shared" si="0"/>
        <v>Illinois</v>
      </c>
      <c r="F15" s="21">
        <f t="shared" si="1"/>
        <v>80166.10099999985</v>
      </c>
    </row>
    <row r="16" spans="1:6" x14ac:dyDescent="0.3">
      <c r="A16" s="15" t="s">
        <v>254</v>
      </c>
      <c r="B16" s="28">
        <v>53555.360000000001</v>
      </c>
      <c r="E16" t="str">
        <f t="shared" si="0"/>
        <v>Indiana</v>
      </c>
      <c r="F16" s="21">
        <f t="shared" si="1"/>
        <v>53555.360000000001</v>
      </c>
    </row>
    <row r="17" spans="1:6" x14ac:dyDescent="0.3">
      <c r="A17" s="15" t="s">
        <v>489</v>
      </c>
      <c r="B17" s="28">
        <v>4579.7599999999993</v>
      </c>
      <c r="E17" t="str">
        <f t="shared" si="0"/>
        <v>Iowa</v>
      </c>
      <c r="F17" s="21">
        <f t="shared" si="1"/>
        <v>4579.7599999999993</v>
      </c>
    </row>
    <row r="18" spans="1:6" x14ac:dyDescent="0.3">
      <c r="A18" s="15" t="s">
        <v>4530</v>
      </c>
      <c r="B18" s="28">
        <v>2914.31</v>
      </c>
      <c r="E18" t="str">
        <f t="shared" si="0"/>
        <v>Kansas</v>
      </c>
      <c r="F18" s="21">
        <f t="shared" si="1"/>
        <v>2914.31</v>
      </c>
    </row>
    <row r="19" spans="1:6" x14ac:dyDescent="0.3">
      <c r="A19" s="15" t="s">
        <v>29</v>
      </c>
      <c r="B19" s="28">
        <v>36591.749999999971</v>
      </c>
      <c r="E19" t="str">
        <f t="shared" si="0"/>
        <v>Kentucky</v>
      </c>
      <c r="F19" s="21">
        <f t="shared" si="1"/>
        <v>36591.749999999971</v>
      </c>
    </row>
    <row r="20" spans="1:6" x14ac:dyDescent="0.3">
      <c r="A20" s="15" t="s">
        <v>736</v>
      </c>
      <c r="B20" s="28">
        <v>9217.0299999999988</v>
      </c>
      <c r="E20" t="str">
        <f t="shared" si="0"/>
        <v>Louisiana</v>
      </c>
      <c r="F20" s="21">
        <f t="shared" si="1"/>
        <v>9217.0299999999988</v>
      </c>
    </row>
    <row r="21" spans="1:6" x14ac:dyDescent="0.3">
      <c r="A21" s="15" t="s">
        <v>5235</v>
      </c>
      <c r="B21" s="28">
        <v>1270.53</v>
      </c>
      <c r="E21" t="str">
        <f t="shared" si="0"/>
        <v>Maine</v>
      </c>
      <c r="F21" s="21">
        <f t="shared" si="1"/>
        <v>1270.53</v>
      </c>
    </row>
    <row r="22" spans="1:6" x14ac:dyDescent="0.3">
      <c r="A22" s="15" t="s">
        <v>2735</v>
      </c>
      <c r="B22" s="28">
        <v>23705.523000000005</v>
      </c>
      <c r="E22" t="str">
        <f t="shared" si="0"/>
        <v>Maryland</v>
      </c>
      <c r="F22" s="21">
        <f t="shared" si="1"/>
        <v>23705.523000000005</v>
      </c>
    </row>
    <row r="23" spans="1:6" x14ac:dyDescent="0.3">
      <c r="A23" s="15" t="s">
        <v>1245</v>
      </c>
      <c r="B23" s="28">
        <v>28634.43399999999</v>
      </c>
      <c r="E23" t="str">
        <f t="shared" si="0"/>
        <v>Massachusetts</v>
      </c>
      <c r="F23" s="21">
        <f t="shared" si="1"/>
        <v>28634.43399999999</v>
      </c>
    </row>
    <row r="24" spans="1:6" x14ac:dyDescent="0.3">
      <c r="A24" s="15" t="s">
        <v>238</v>
      </c>
      <c r="B24" s="28">
        <v>76269.614000000016</v>
      </c>
      <c r="E24" t="str">
        <f t="shared" si="0"/>
        <v>Michigan</v>
      </c>
      <c r="F24" s="21">
        <f t="shared" si="1"/>
        <v>76269.614000000016</v>
      </c>
    </row>
    <row r="25" spans="1:6" x14ac:dyDescent="0.3">
      <c r="A25" s="15" t="s">
        <v>229</v>
      </c>
      <c r="B25" s="28">
        <v>29863.149999999994</v>
      </c>
      <c r="E25" t="str">
        <f t="shared" si="0"/>
        <v>Minnesota</v>
      </c>
      <c r="F25" s="21">
        <f t="shared" si="1"/>
        <v>29863.149999999994</v>
      </c>
    </row>
    <row r="26" spans="1:6" x14ac:dyDescent="0.3">
      <c r="A26" s="15" t="s">
        <v>1487</v>
      </c>
      <c r="B26" s="28">
        <v>10771.34</v>
      </c>
      <c r="E26" t="str">
        <f t="shared" si="0"/>
        <v>Mississippi</v>
      </c>
      <c r="F26" s="21">
        <f t="shared" si="1"/>
        <v>10771.34</v>
      </c>
    </row>
    <row r="27" spans="1:6" x14ac:dyDescent="0.3">
      <c r="A27" s="15" t="s">
        <v>596</v>
      </c>
      <c r="B27" s="28">
        <v>22205.149999999998</v>
      </c>
      <c r="E27" t="str">
        <f t="shared" si="0"/>
        <v>Missouri</v>
      </c>
      <c r="F27" s="21">
        <f t="shared" si="1"/>
        <v>22205.149999999998</v>
      </c>
    </row>
    <row r="28" spans="1:6" x14ac:dyDescent="0.3">
      <c r="A28" s="15" t="s">
        <v>1762</v>
      </c>
      <c r="B28" s="28">
        <v>5589.3519999999971</v>
      </c>
      <c r="E28" t="str">
        <f t="shared" si="0"/>
        <v>Montana</v>
      </c>
      <c r="F28" s="21">
        <f t="shared" si="1"/>
        <v>5589.3519999999971</v>
      </c>
    </row>
    <row r="29" spans="1:6" x14ac:dyDescent="0.3">
      <c r="A29" s="15" t="s">
        <v>138</v>
      </c>
      <c r="B29" s="28">
        <v>7464.9299999999985</v>
      </c>
      <c r="E29" t="str">
        <f t="shared" si="0"/>
        <v>Nebraska</v>
      </c>
      <c r="F29" s="21">
        <f t="shared" si="1"/>
        <v>7464.9299999999985</v>
      </c>
    </row>
    <row r="30" spans="1:6" x14ac:dyDescent="0.3">
      <c r="A30" s="15" t="s">
        <v>1392</v>
      </c>
      <c r="B30" s="28">
        <v>16729.101999999999</v>
      </c>
      <c r="E30" t="str">
        <f t="shared" si="0"/>
        <v>Nevada</v>
      </c>
      <c r="F30" s="21">
        <f t="shared" si="1"/>
        <v>16729.101999999999</v>
      </c>
    </row>
    <row r="31" spans="1:6" x14ac:dyDescent="0.3">
      <c r="A31" s="15" t="s">
        <v>2694</v>
      </c>
      <c r="B31" s="28">
        <v>7292.5239999999994</v>
      </c>
      <c r="E31" t="str">
        <f t="shared" si="0"/>
        <v>New Hampshire</v>
      </c>
      <c r="F31" s="21">
        <f t="shared" si="1"/>
        <v>7292.5239999999994</v>
      </c>
    </row>
    <row r="32" spans="1:6" x14ac:dyDescent="0.3">
      <c r="A32" s="15" t="s">
        <v>788</v>
      </c>
      <c r="B32" s="28">
        <v>35764.312000000013</v>
      </c>
      <c r="E32" t="str">
        <f t="shared" si="0"/>
        <v>New Jersey</v>
      </c>
      <c r="F32" s="21">
        <f t="shared" si="1"/>
        <v>35764.312000000013</v>
      </c>
    </row>
    <row r="33" spans="1:6" x14ac:dyDescent="0.3">
      <c r="A33" s="15" t="s">
        <v>668</v>
      </c>
      <c r="B33" s="28">
        <v>4783.5220000000008</v>
      </c>
      <c r="E33" t="str">
        <f t="shared" si="0"/>
        <v>New Mexico</v>
      </c>
      <c r="F33" s="21">
        <f t="shared" si="1"/>
        <v>4783.5220000000008</v>
      </c>
    </row>
    <row r="34" spans="1:6" x14ac:dyDescent="0.3">
      <c r="A34" s="15" t="s">
        <v>267</v>
      </c>
      <c r="B34" s="28">
        <v>310876.27099999978</v>
      </c>
      <c r="E34" t="str">
        <f t="shared" si="0"/>
        <v>New York</v>
      </c>
      <c r="F34" s="21">
        <f t="shared" si="1"/>
        <v>310876.27099999978</v>
      </c>
    </row>
    <row r="35" spans="1:6" x14ac:dyDescent="0.3">
      <c r="A35" s="15" t="s">
        <v>88</v>
      </c>
      <c r="B35" s="28">
        <v>55603.163999999968</v>
      </c>
      <c r="E35" t="str">
        <f t="shared" si="0"/>
        <v>North Carolina</v>
      </c>
      <c r="F35" s="21">
        <f t="shared" si="1"/>
        <v>55603.163999999968</v>
      </c>
    </row>
    <row r="36" spans="1:6" x14ac:dyDescent="0.3">
      <c r="A36" s="15" t="s">
        <v>7449</v>
      </c>
      <c r="B36" s="28">
        <v>919.91</v>
      </c>
      <c r="E36" t="str">
        <f t="shared" si="0"/>
        <v>North Dakota</v>
      </c>
      <c r="F36" s="21">
        <f t="shared" si="1"/>
        <v>919.91</v>
      </c>
    </row>
    <row r="37" spans="1:6" x14ac:dyDescent="0.3">
      <c r="A37" s="15" t="s">
        <v>498</v>
      </c>
      <c r="B37" s="28">
        <v>78258.135999999926</v>
      </c>
      <c r="E37" t="str">
        <f t="shared" si="0"/>
        <v>Ohio</v>
      </c>
      <c r="F37" s="21">
        <f t="shared" si="1"/>
        <v>78258.135999999926</v>
      </c>
    </row>
    <row r="38" spans="1:6" x14ac:dyDescent="0.3">
      <c r="A38" s="15" t="s">
        <v>649</v>
      </c>
      <c r="B38" s="28">
        <v>19683.390000000003</v>
      </c>
      <c r="E38" t="str">
        <f t="shared" si="0"/>
        <v>Oklahoma</v>
      </c>
      <c r="F38" s="21">
        <f t="shared" si="1"/>
        <v>19683.390000000003</v>
      </c>
    </row>
    <row r="39" spans="1:6" x14ac:dyDescent="0.3">
      <c r="A39" s="15" t="s">
        <v>420</v>
      </c>
      <c r="B39" s="28">
        <v>17431.149999999991</v>
      </c>
      <c r="E39" t="str">
        <f t="shared" si="0"/>
        <v>Oregon</v>
      </c>
      <c r="F39" s="21">
        <f t="shared" si="1"/>
        <v>17431.149999999991</v>
      </c>
    </row>
    <row r="40" spans="1:6" x14ac:dyDescent="0.3">
      <c r="A40" s="15" t="s">
        <v>147</v>
      </c>
      <c r="B40" s="28">
        <v>116511.91400000003</v>
      </c>
      <c r="E40" t="str">
        <f t="shared" si="0"/>
        <v>Pennsylvania</v>
      </c>
      <c r="F40" s="21">
        <f t="shared" si="1"/>
        <v>116511.91400000003</v>
      </c>
    </row>
    <row r="41" spans="1:6" x14ac:dyDescent="0.3">
      <c r="A41" s="15" t="s">
        <v>1399</v>
      </c>
      <c r="B41" s="28">
        <v>22627.955999999995</v>
      </c>
      <c r="E41" t="str">
        <f t="shared" si="0"/>
        <v>Rhode Island</v>
      </c>
      <c r="F41" s="21">
        <f t="shared" si="1"/>
        <v>22627.955999999995</v>
      </c>
    </row>
    <row r="42" spans="1:6" x14ac:dyDescent="0.3">
      <c r="A42" s="15" t="s">
        <v>383</v>
      </c>
      <c r="B42" s="28">
        <v>8481.7099999999991</v>
      </c>
      <c r="E42" t="str">
        <f t="shared" si="0"/>
        <v>South Carolina</v>
      </c>
      <c r="F42" s="21">
        <f t="shared" si="1"/>
        <v>8481.7099999999991</v>
      </c>
    </row>
    <row r="43" spans="1:6" x14ac:dyDescent="0.3">
      <c r="A43" s="15" t="s">
        <v>5326</v>
      </c>
      <c r="B43" s="28">
        <v>1315.5600000000002</v>
      </c>
      <c r="E43" t="str">
        <f t="shared" si="0"/>
        <v>South Dakota</v>
      </c>
      <c r="F43" s="21">
        <f t="shared" si="1"/>
        <v>1315.5600000000002</v>
      </c>
    </row>
    <row r="44" spans="1:6" x14ac:dyDescent="0.3">
      <c r="A44" s="15" t="s">
        <v>335</v>
      </c>
      <c r="B44" s="28">
        <v>30661.872999999981</v>
      </c>
      <c r="E44" t="str">
        <f t="shared" si="0"/>
        <v>Tennessee</v>
      </c>
      <c r="F44" s="21">
        <f t="shared" si="1"/>
        <v>30661.872999999981</v>
      </c>
    </row>
    <row r="45" spans="1:6" x14ac:dyDescent="0.3">
      <c r="A45" s="15" t="s">
        <v>104</v>
      </c>
      <c r="B45" s="28">
        <v>170188.04580000002</v>
      </c>
      <c r="E45" t="str">
        <f t="shared" si="0"/>
        <v>Texas</v>
      </c>
      <c r="F45" s="21">
        <f t="shared" si="1"/>
        <v>170188.04580000002</v>
      </c>
    </row>
    <row r="46" spans="1:6" x14ac:dyDescent="0.3">
      <c r="A46" s="15" t="s">
        <v>121</v>
      </c>
      <c r="B46" s="28">
        <v>11220.055999999999</v>
      </c>
      <c r="E46" t="str">
        <f t="shared" si="0"/>
        <v>Utah</v>
      </c>
      <c r="F46" s="21">
        <f t="shared" si="1"/>
        <v>11220.055999999999</v>
      </c>
    </row>
    <row r="47" spans="1:6" x14ac:dyDescent="0.3">
      <c r="A47" s="15" t="s">
        <v>5203</v>
      </c>
      <c r="B47" s="28">
        <v>8929.369999999999</v>
      </c>
      <c r="E47" t="str">
        <f t="shared" si="0"/>
        <v>Vermont</v>
      </c>
      <c r="F47" s="21">
        <f t="shared" si="1"/>
        <v>8929.369999999999</v>
      </c>
    </row>
    <row r="48" spans="1:6" x14ac:dyDescent="0.3">
      <c r="A48" s="15" t="s">
        <v>319</v>
      </c>
      <c r="B48" s="28">
        <v>70636.719999999987</v>
      </c>
      <c r="E48" t="str">
        <f t="shared" si="0"/>
        <v>Virginia</v>
      </c>
      <c r="F48" s="21">
        <f t="shared" si="1"/>
        <v>70636.719999999987</v>
      </c>
    </row>
    <row r="49" spans="1:6" x14ac:dyDescent="0.3">
      <c r="A49" s="15" t="s">
        <v>96</v>
      </c>
      <c r="B49" s="28">
        <v>138641.26999999993</v>
      </c>
      <c r="E49" t="str">
        <f t="shared" si="0"/>
        <v>Washington</v>
      </c>
      <c r="F49" s="21">
        <f t="shared" si="1"/>
        <v>138641.26999999993</v>
      </c>
    </row>
    <row r="50" spans="1:6" x14ac:dyDescent="0.3">
      <c r="A50" s="15" t="s">
        <v>9726</v>
      </c>
      <c r="B50" s="28">
        <v>1209.8240000000001</v>
      </c>
      <c r="E50" t="str">
        <f t="shared" si="0"/>
        <v>West Virginia</v>
      </c>
      <c r="F50" s="21">
        <f t="shared" si="1"/>
        <v>1209.8240000000001</v>
      </c>
    </row>
    <row r="51" spans="1:6" x14ac:dyDescent="0.3">
      <c r="A51" s="15" t="s">
        <v>114</v>
      </c>
      <c r="B51" s="28">
        <v>32114.610000000019</v>
      </c>
      <c r="E51" t="str">
        <f t="shared" si="0"/>
        <v>Wisconsin</v>
      </c>
      <c r="F51" s="21">
        <f t="shared" si="1"/>
        <v>32114.610000000019</v>
      </c>
    </row>
    <row r="52" spans="1:6" x14ac:dyDescent="0.3">
      <c r="A52" s="15" t="s">
        <v>8542</v>
      </c>
      <c r="B52" s="28">
        <v>1603.1360000000002</v>
      </c>
      <c r="E52" t="str">
        <f t="shared" si="0"/>
        <v>Wyoming</v>
      </c>
      <c r="F52" s="21">
        <f t="shared" si="1"/>
        <v>1603.1360000000002</v>
      </c>
    </row>
    <row r="53" spans="1:6" x14ac:dyDescent="0.3">
      <c r="A53" s="10" t="s">
        <v>10934</v>
      </c>
      <c r="B53" s="29">
        <v>2297200.8603000003</v>
      </c>
      <c r="E53" t="str">
        <f t="shared" si="0"/>
        <v>Grand Total</v>
      </c>
      <c r="F53" s="21" t="e">
        <f t="shared" si="1"/>
        <v>#REF!</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6ED22-25FA-4540-8196-F09A3FE2003D}">
  <dimension ref="A3:B9"/>
  <sheetViews>
    <sheetView workbookViewId="0">
      <selection activeCell="L5" sqref="L5"/>
    </sheetView>
  </sheetViews>
  <sheetFormatPr defaultRowHeight="14.4" x14ac:dyDescent="0.3"/>
  <cols>
    <col min="1" max="1" width="12.44140625" bestFit="1" customWidth="1"/>
    <col min="2" max="2" width="11.21875" bestFit="1" customWidth="1"/>
  </cols>
  <sheetData>
    <row r="3" spans="1:2" x14ac:dyDescent="0.3">
      <c r="A3" s="6" t="s">
        <v>10933</v>
      </c>
      <c r="B3" s="7" t="s">
        <v>10951</v>
      </c>
    </row>
    <row r="4" spans="1:2" x14ac:dyDescent="0.3">
      <c r="A4" s="8" t="s">
        <v>75</v>
      </c>
      <c r="B4" s="27">
        <v>203412.73300000009</v>
      </c>
    </row>
    <row r="5" spans="1:2" x14ac:dyDescent="0.3">
      <c r="A5" s="15" t="s">
        <v>56</v>
      </c>
      <c r="B5" s="28">
        <v>206965.53200000009</v>
      </c>
    </row>
    <row r="6" spans="1:2" x14ac:dyDescent="0.3">
      <c r="A6" s="15" t="s">
        <v>59</v>
      </c>
      <c r="B6" s="28">
        <v>223843.60800000012</v>
      </c>
    </row>
    <row r="7" spans="1:2" x14ac:dyDescent="0.3">
      <c r="A7" s="15" t="s">
        <v>36</v>
      </c>
      <c r="B7" s="28">
        <v>328449.1030000007</v>
      </c>
    </row>
    <row r="8" spans="1:2" x14ac:dyDescent="0.3">
      <c r="A8" s="15" t="s">
        <v>72</v>
      </c>
      <c r="B8" s="28">
        <v>330007.05400000012</v>
      </c>
    </row>
    <row r="9" spans="1:2" x14ac:dyDescent="0.3">
      <c r="A9" s="10" t="s">
        <v>10934</v>
      </c>
      <c r="B9" s="29">
        <v>1292678.0300000012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showRowColHeaders="0" tabSelected="1" topLeftCell="A3" zoomScale="90" zoomScaleNormal="90" workbookViewId="0">
      <selection activeCell="W3" sqref="W3"/>
    </sheetView>
  </sheetViews>
  <sheetFormatPr defaultColWidth="14.44140625" defaultRowHeight="15" customHeight="1" x14ac:dyDescent="0.3"/>
  <cols>
    <col min="1" max="26" width="8.6640625" customWidth="1"/>
  </cols>
  <sheetData>
    <row r="1" spans="1:17" ht="14.25" customHeight="1" x14ac:dyDescent="0.3"/>
    <row r="2" spans="1:17" ht="14.25" customHeight="1" x14ac:dyDescent="0.3"/>
    <row r="3" spans="1:17" ht="14.25" customHeight="1" x14ac:dyDescent="0.3"/>
    <row r="4" spans="1:17" ht="14.25" customHeight="1" x14ac:dyDescent="0.3"/>
    <row r="5" spans="1:17" ht="14.25" customHeight="1" x14ac:dyDescent="0.3"/>
    <row r="6" spans="1:17" ht="14.25" customHeight="1" x14ac:dyDescent="0.3"/>
    <row r="7" spans="1:17" ht="14.25" customHeight="1" x14ac:dyDescent="0.3"/>
    <row r="8" spans="1:17" ht="14.25" customHeight="1" x14ac:dyDescent="0.3"/>
    <row r="9" spans="1:17" ht="14.25" customHeight="1" x14ac:dyDescent="0.3"/>
    <row r="10" spans="1:17" ht="14.25" customHeight="1" x14ac:dyDescent="0.3"/>
    <row r="11" spans="1:17" ht="14.25" customHeight="1" x14ac:dyDescent="0.4">
      <c r="A11" s="4" t="s">
        <v>10932</v>
      </c>
      <c r="B11" s="2" t="e">
        <f>#REF!</f>
        <v>#REF!</v>
      </c>
      <c r="Q11" s="4"/>
    </row>
    <row r="12" spans="1:17" ht="14.25" customHeight="1" x14ac:dyDescent="0.3"/>
    <row r="13" spans="1:17" ht="14.25" customHeight="1" x14ac:dyDescent="0.3"/>
    <row r="14" spans="1:17" ht="14.25" customHeight="1" x14ac:dyDescent="0.3"/>
    <row r="15" spans="1:17" ht="14.25" customHeight="1" x14ac:dyDescent="0.3"/>
    <row r="16" spans="1:17"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drawing r:id="rId1"/>
  <legacy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KPI</vt:lpstr>
      <vt:lpstr>Combo_Chart</vt:lpstr>
      <vt:lpstr>Year on year</vt:lpstr>
      <vt:lpstr>Data</vt:lpstr>
      <vt:lpstr>Waterfall Chart</vt:lpstr>
      <vt:lpstr>Donut</vt:lpstr>
      <vt:lpstr>Map</vt:lpstr>
      <vt:lpstr>Top_5</vt:lpstr>
      <vt:lpstr>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Arjun Thakur</cp:lastModifiedBy>
  <dcterms:created xsi:type="dcterms:W3CDTF">2015-06-05T18:17:20Z</dcterms:created>
  <dcterms:modified xsi:type="dcterms:W3CDTF">2026-09-26T08:46:04Z</dcterms:modified>
</cp:coreProperties>
</file>